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1405D0DE-9F07-4B0A-96DE-1444E4A1BFE5}" xr6:coauthVersionLast="36" xr6:coauthVersionMax="36" xr10:uidLastSave="{00000000-0000-0000-0000-000000000000}"/>
  <bookViews>
    <workbookView xWindow="0" yWindow="0" windowWidth="19200" windowHeight="82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0" l="1"/>
  <c r="BG32" i="10"/>
  <c r="BG31"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E39" i="10"/>
  <c r="AM39" i="10"/>
  <c r="U39" i="10"/>
  <c r="BE38" i="10"/>
  <c r="AM38" i="10"/>
  <c r="U38" i="10"/>
  <c r="BE37" i="10"/>
  <c r="AM37" i="10"/>
  <c r="U37" i="10"/>
  <c r="BE36" i="10"/>
  <c r="AM36" i="10"/>
  <c r="U36" i="10"/>
  <c r="BE35" i="10"/>
  <c r="U35" i="10"/>
  <c r="BE34" i="10"/>
  <c r="U34" i="10"/>
  <c r="U33" i="10"/>
  <c r="U32" i="10"/>
  <c r="C31" i="10"/>
  <c r="C32" i="10" s="1"/>
  <c r="C33" i="10" l="1"/>
  <c r="C34" i="10" s="1"/>
  <c r="C35" i="10" s="1"/>
  <c r="C36" i="10" s="1"/>
  <c r="C37" i="10" s="1"/>
  <c r="C38" i="10" s="1"/>
  <c r="C39" i="10" s="1"/>
  <c r="C40" i="10" s="1"/>
  <c r="U31"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1" i="10" l="1"/>
  <c r="AM32" i="10" l="1"/>
  <c r="AM33" i="10" s="1"/>
  <c r="AM34" i="10" s="1"/>
  <c r="AM35" i="10" s="1"/>
  <c r="BW31" i="10" s="1"/>
  <c r="BW32" i="10" s="1"/>
  <c r="BW33" i="10" s="1"/>
  <c r="BW34" i="10" s="1"/>
  <c r="BW35" i="10" s="1"/>
  <c r="BW36" i="10" s="1"/>
  <c r="BW37" i="10" s="1"/>
  <c r="BW38" i="10" s="1"/>
  <c r="BW39" i="10" s="1"/>
  <c r="BE31" i="10"/>
  <c r="BE32" i="10" s="1"/>
  <c r="BE33"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<sst xmlns="http://schemas.openxmlformats.org/spreadsheetml/2006/main" count="1154" uniqueCount="638">
  <si>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</si>
  <si>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</si>
  <si>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</si>
  <si>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</si>
  <si>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</si>
  <si>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</si>
  <si>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</si>
  <si>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</si>
  <si>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</si>
  <si>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</si>
  <si>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</si>
  <si>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</si>
  <si>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</si>
  <si>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</si>
  <si>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</si>
  <si>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</si>
  <si>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</si>
  <si>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</si>
  <si>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</si>
  <si>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</si>
  <si>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</si>
  <si>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</si>
  <si>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</si>
  <si>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</si>
  <si>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</si>
  <si>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</si>
  <si>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</si>
  <si>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</si>
  <si>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</si>
  <si>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</si>
  <si>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</si>
  <si>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</si>
  <si>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</si>
  <si>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</si>
  <si>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</si>
  <si>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</si>
  <si>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</si>
  <si>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</si>
  <si>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</si>
  <si>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</si>
  <si>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</si>
  <si>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</si>
  <si>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</si>
  <si>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</si>
  <si>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</si>
  <si>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</si>
  <si>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</si>
  <si>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</si>
  <si>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</si>
  <si>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</si>
  <si>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</si>
  <si>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</si>
  <si>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</si>
  <si>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</si>
  <si>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</si>
  <si>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</si>
  <si>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</si>
  <si>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</si>
  <si>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</si>
  <si>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</si>
  <si>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</si>
  <si>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</si>
  <si>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</si>
  <si>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</si>
  <si>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</si>
  <si>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</si>
  <si>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</si>
  <si>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</si>
  <si>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</si>
  <si>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</si>
  <si>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</si>
  <si>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</si>
  <si>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</si>
  <si>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</si>
  <si>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</si>
  <si>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</si>
  <si>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</si>
  <si>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</si>
  <si>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</si>
  <si>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</si>
  <si>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</si>
  <si>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島根県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</si>
  <si>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</si>
  <si>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</si>
  <si>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</si>
  <si>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</si>
  <si>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</si>
  <si>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</si>
  <si>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</si>
  <si>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</si>
  <si>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</si>
  <si>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</si>
  <si>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</si>
  <si>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</si>
  <si>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</si>
  <si>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Ｅ</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</si>
  <si>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</si>
  <si>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</si>
  <si>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</si>
  <si>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</si>
  <si>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</si>
  <si>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</si>
  <si>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</si>
  <si>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</si>
  <si>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</si>
  <si>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</si>
  <si>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</si>
  <si>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</si>
  <si>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</si>
  <si>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</si>
  <si>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</si>
  <si>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</si>
  <si>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</si>
  <si>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</si>
  <si>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</si>
  <si>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</si>
  <si>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</si>
  <si>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</si>
  <si>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</si>
  <si>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</si>
  <si>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</si>
  <si>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</si>
  <si>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</si>
  <si>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</si>
  <si>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</si>
  <si>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</si>
  <si>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</si>
  <si>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</si>
  <si>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</si>
  <si>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</si>
  <si>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</si>
  <si>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</si>
  <si>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</si>
  <si>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</si>
  <si>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</si>
  <si>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</si>
  <si>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</si>
  <si>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</si>
  <si>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</si>
  <si>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</si>
  <si>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</si>
  <si>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</si>
  <si>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</si>
  <si>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</si>
  <si>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</si>
  <si>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</si>
  <si>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</si>
  <si>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</si>
  <si>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</si>
  <si>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</si>
  <si>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</si>
  <si>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</si>
  <si>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</si>
  <si>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</si>
  <si>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</si>
  <si>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</si>
  <si>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</si>
  <si>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</si>
  <si>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</si>
  <si>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</si>
  <si>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</si>
  <si>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</si>
  <si>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</si>
  <si>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</si>
  <si>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</si>
  <si>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</si>
  <si>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</si>
  <si>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</si>
  <si>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</si>
  <si>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</si>
  <si>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</si>
  <si>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</si>
  <si>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</si>
  <si>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</si>
  <si>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</si>
  <si>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</si>
  <si>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</si>
  <si>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</si>
  <si>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</si>
  <si>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</si>
  <si>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</si>
  <si>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</si>
  <si>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</si>
  <si>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</si>
  <si>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</si>
  <si>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</si>
  <si>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</si>
  <si>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</si>
  <si>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島根県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</si>
  <si>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</si>
  <si>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</si>
  <si>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</si>
  <si>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</si>
  <si>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</si>
  <si>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</si>
  <si>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</si>
  <si>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</si>
  <si>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</si>
  <si>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</si>
  <si>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</si>
  <si>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</si>
  <si>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</si>
  <si>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</si>
  <si>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</si>
  <si>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</si>
  <si>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</si>
  <si>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</si>
  <si>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</si>
  <si>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</si>
  <si>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</si>
  <si>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</si>
  <si>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</si>
  <si>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</si>
  <si>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</si>
  <si>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</si>
  <si>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</si>
  <si>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</si>
  <si>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</si>
  <si>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</si>
  <si>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</si>
  <si>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</si>
  <si>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</si>
  <si>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</si>
  <si>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</si>
  <si>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</si>
  <si>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</si>
  <si>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</si>
  <si>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</si>
  <si>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</si>
  <si>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</si>
  <si>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</si>
  <si>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</si>
  <si>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</si>
  <si>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</si>
  <si>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</si>
  <si>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</si>
  <si>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</si>
  <si>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</si>
  <si>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</si>
  <si>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</si>
  <si>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</si>
  <si>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</si>
  <si>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</si>
  <si>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</si>
  <si>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</si>
  <si>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</si>
  <si>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</si>
  <si>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</si>
  <si>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</si>
  <si>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</si>
  <si>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</si>
  <si>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</si>
  <si>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</si>
  <si>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</si>
  <si>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</si>
  <si>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</si>
  <si>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</si>
  <si>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</si>
  <si>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</si>
  <si>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</si>
  <si>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</si>
  <si>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</si>
  <si>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</si>
  <si>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</si>
  <si>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</si>
  <si>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</si>
  <si>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</si>
  <si>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</si>
  <si>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</si>
  <si>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</si>
  <si>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</si>
  <si>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</si>
  <si>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</si>
  <si>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</si>
  <si>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</si>
  <si>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</si>
  <si>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</si>
  <si>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</si>
  <si>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</si>
  <si>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</si>
  <si>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</si>
  <si>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</si>
  <si>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</si>
  <si>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</si>
  <si>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</si>
  <si>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</si>
  <si>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</si>
  <si>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</si>
  <si>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</si>
  <si>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</si>
  <si>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</si>
  <si>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</si>
  <si>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</si>
  <si>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</si>
  <si>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</si>
  <si>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</si>
  <si>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</si>
  <si>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</si>
  <si>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</si>
  <si>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</si>
  <si>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</si>
  <si>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</si>
  <si>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</si>
  <si>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</si>
  <si>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</si>
  <si>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</si>
  <si>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</si>
  <si>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</si>
  <si>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</si>
  <si>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</si>
  <si>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</si>
  <si>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</si>
  <si>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</si>
  <si>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</si>
  <si>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</si>
  <si>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</si>
  <si>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</si>
  <si>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</si>
  <si>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</si>
  <si>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</si>
  <si>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</si>
  <si>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</si>
  <si>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</si>
  <si>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</si>
  <si>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</si>
  <si>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</si>
  <si>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</si>
  <si>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</si>
  <si>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</si>
  <si>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</si>
  <si>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</si>
  <si>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</si>
  <si>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</si>
  <si>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</si>
  <si>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</si>
  <si>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</si>
  <si>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</si>
  <si>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</si>
  <si>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</si>
  <si>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</si>
  <si>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</si>
  <si>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</si>
  <si>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</si>
  <si>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</si>
  <si>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島根県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</si>
  <si>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</si>
  <si>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</si>
  <si>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</si>
  <si>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</si>
  <si>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</si>
  <si>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</si>
  <si>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</si>
  <si>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</si>
  <si>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</si>
  <si>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</si>
  <si>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</si>
  <si>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</si>
  <si>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</si>
  <si>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</si>
  <si>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</si>
  <si>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</si>
  <si>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</si>
  <si>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</si>
  <si>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</si>
  <si>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</si>
  <si>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</si>
  <si>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t>
    <phoneticPr fontId="5"/>
  </si>
  <si>
    <t>総務事務集中処理特別会計</t>
    <phoneticPr fontId="5"/>
  </si>
  <si>
    <t>証紙特別会計</t>
    <phoneticPr fontId="5"/>
  </si>
  <si>
    <t>市町村振興資金特別会計</t>
    <phoneticPr fontId="5"/>
  </si>
  <si>
    <t>-</t>
    <phoneticPr fontId="5"/>
  </si>
  <si>
    <t>農林漁業改善資金特別会計</t>
    <phoneticPr fontId="5"/>
  </si>
  <si>
    <t>島根あさひ社会復帰促進センター診療所特別会計</t>
    <phoneticPr fontId="5"/>
  </si>
  <si>
    <t>母子父子寡婦福祉資金特別会計</t>
    <phoneticPr fontId="5"/>
  </si>
  <si>
    <t>中小企業近代化資金特別会計</t>
    <phoneticPr fontId="5"/>
  </si>
  <si>
    <t>県営住宅特別会計</t>
    <phoneticPr fontId="5"/>
  </si>
  <si>
    <t>中小企業制度融資等特別会計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</si>
  <si>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</si>
  <si>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</si>
  <si>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</si>
  <si>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</si>
  <si>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</si>
  <si>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</si>
  <si>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</si>
  <si>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</si>
  <si>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</si>
  <si>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</si>
  <si>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</si>
  <si>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</si>
  <si>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</si>
  <si>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</si>
  <si>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</si>
  <si>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電気事業会計</t>
    <phoneticPr fontId="5"/>
  </si>
  <si>
    <t>法適用企業</t>
    <phoneticPr fontId="5"/>
  </si>
  <si>
    <t>工業用水道事業会計</t>
    <phoneticPr fontId="5"/>
  </si>
  <si>
    <t>法適用企業</t>
    <phoneticPr fontId="5"/>
  </si>
  <si>
    <t>水道事業会計</t>
    <phoneticPr fontId="5"/>
  </si>
  <si>
    <t>病院事業会計</t>
    <phoneticPr fontId="5"/>
  </si>
  <si>
    <t>宅地造成事業会計</t>
    <phoneticPr fontId="5"/>
  </si>
  <si>
    <t>流域下水道特別会計</t>
    <phoneticPr fontId="5"/>
  </si>
  <si>
    <t>法非適用企業</t>
    <phoneticPr fontId="5"/>
  </si>
  <si>
    <t>中海水中貯木場特別会計</t>
    <phoneticPr fontId="5"/>
  </si>
  <si>
    <t>法非適用企業</t>
    <phoneticPr fontId="5"/>
  </si>
  <si>
    <t>臨港地域整備特別会計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</si>
  <si>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</si>
  <si>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</si>
  <si>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</si>
  <si>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</si>
  <si>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</si>
  <si>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</si>
  <si>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</si>
  <si>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</si>
  <si>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</si>
  <si>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</si>
  <si>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</si>
  <si>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</si>
  <si>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</si>
  <si>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</si>
  <si>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</si>
  <si>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</si>
  <si>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</si>
  <si>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</si>
  <si>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</si>
  <si>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</si>
  <si>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</si>
  <si>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</si>
  <si>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</si>
  <si>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</si>
  <si>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</si>
  <si>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</si>
  <si>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</si>
  <si>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</si>
  <si>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</si>
  <si>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</si>
  <si>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</si>
  <si>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</si>
  <si>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</si>
  <si>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</si>
  <si>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</si>
  <si>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</si>
  <si>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</si>
  <si>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</si>
  <si>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</si>
  <si>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</si>
  <si>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</si>
  <si>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</si>
  <si>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</si>
  <si>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</si>
  <si>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</si>
  <si>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</si>
  <si>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</si>
  <si>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</si>
  <si>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</si>
  <si>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</si>
  <si>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</si>
  <si>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</si>
  <si>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</si>
  <si>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</si>
  <si>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</si>
  <si>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</si>
  <si>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</si>
  <si>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</si>
  <si>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</si>
  <si>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</si>
  <si>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</si>
  <si>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</si>
  <si>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</si>
  <si>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</si>
  <si>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</si>
  <si>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</si>
  <si>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</si>
  <si>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</si>
  <si>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</si>
  <si>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</si>
  <si>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</si>
  <si>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</si>
  <si>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</si>
  <si>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臨港地域整備特別会計</t>
    <phoneticPr fontId="5"/>
  </si>
  <si>
    <t>(Ｆ)</t>
    <phoneticPr fontId="5"/>
  </si>
  <si>
    <t>宅地造成事業会計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</si>
  <si>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</si>
  <si>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</si>
  <si>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</si>
  <si>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</si>
  <si>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</si>
  <si>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</si>
  <si>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</si>
  <si>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</si>
  <si>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</si>
  <si>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</si>
  <si>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</si>
  <si>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</si>
  <si>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</si>
  <si>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</si>
  <si>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</si>
  <si>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</si>
  <si>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</si>
  <si>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</si>
  <si>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</si>
  <si>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</si>
  <si>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</si>
  <si>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</si>
  <si>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</si>
  <si>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</si>
  <si>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</si>
  <si>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</si>
  <si>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</si>
  <si>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</si>
  <si>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</si>
  <si>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</si>
  <si>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</si>
  <si>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</si>
  <si>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</si>
  <si>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</si>
  <si>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</si>
  <si>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</si>
  <si>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</si>
  <si>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</si>
  <si>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</si>
  <si>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</si>
  <si>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</si>
  <si>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</si>
  <si>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</si>
  <si>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</si>
  <si>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</si>
  <si>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</si>
  <si>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</si>
  <si>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</si>
  <si>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</si>
  <si>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</si>
  <si>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</si>
  <si>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</si>
  <si>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</si>
  <si>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</si>
  <si>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</si>
  <si>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</si>
  <si>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</si>
  <si>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</si>
  <si>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</si>
  <si>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</si>
  <si>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</si>
  <si>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</si>
  <si>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</si>
  <si>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</si>
  <si>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</si>
  <si>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</si>
  <si>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</si>
  <si>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</si>
  <si>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</si>
  <si>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</si>
  <si>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</si>
  <si>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</si>
  <si>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</si>
  <si>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</si>
  <si>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</si>
  <si>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</si>
  <si>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</si>
  <si>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</si>
  <si>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</si>
  <si>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</si>
  <si>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</si>
  <si>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</si>
  <si>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</si>
  <si>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</si>
  <si>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</si>
  <si>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一般会計</t>
  </si>
  <si>
    <t>病院事業会計</t>
  </si>
  <si>
    <t>電気事業会計</t>
  </si>
  <si>
    <t>水道事業会計</t>
  </si>
  <si>
    <t>国民健康保険特別会計</t>
  </si>
  <si>
    <t>臨港地域整備特別会計</t>
  </si>
  <si>
    <t>流域下水道特別会計</t>
  </si>
  <si>
    <t>工業用水道事業会計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</si>
  <si>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</si>
  <si>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</si>
  <si>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</si>
  <si>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</si>
  <si>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</si>
  <si>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</si>
  <si>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</si>
  <si>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</si>
  <si>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隠岐広域連合</t>
    <rPh sb="0" eb="2">
      <t>オキ</t>
    </rPh>
    <rPh sb="2" eb="4">
      <t>コウイキ</t>
    </rPh>
    <rPh sb="4" eb="6">
      <t>レンゴウ</t>
    </rPh>
    <phoneticPr fontId="2"/>
  </si>
  <si>
    <t>　①一般会計</t>
    <rPh sb="2" eb="4">
      <t>イッパン</t>
    </rPh>
    <rPh sb="4" eb="6">
      <t>カイケイ</t>
    </rPh>
    <phoneticPr fontId="2"/>
  </si>
  <si>
    <t>　②消防事業特別会計</t>
    <rPh sb="2" eb="4">
      <t>ショウボウ</t>
    </rPh>
    <rPh sb="4" eb="6">
      <t>ジギョウ</t>
    </rPh>
    <rPh sb="6" eb="8">
      <t>トクベツ</t>
    </rPh>
    <rPh sb="8" eb="10">
      <t>カイケイ</t>
    </rPh>
    <phoneticPr fontId="2"/>
  </si>
  <si>
    <t>　③介護保険事業特別会計</t>
    <rPh sb="2" eb="4">
      <t>カイゴ</t>
    </rPh>
    <rPh sb="4" eb="6">
      <t>ホケン</t>
    </rPh>
    <rPh sb="6" eb="8">
      <t>ジギョウ</t>
    </rPh>
    <rPh sb="8" eb="10">
      <t>トクベツ</t>
    </rPh>
    <rPh sb="10" eb="12">
      <t>カイケイ</t>
    </rPh>
    <phoneticPr fontId="2"/>
  </si>
  <si>
    <t>　④隠岐病院事業特別会計</t>
    <rPh sb="2" eb="4">
      <t>オキ</t>
    </rPh>
    <rPh sb="4" eb="6">
      <t>ビョウイン</t>
    </rPh>
    <rPh sb="6" eb="8">
      <t>ジギョウ</t>
    </rPh>
    <rPh sb="8" eb="10">
      <t>トクベツ</t>
    </rPh>
    <rPh sb="10" eb="12">
      <t>カイケイ</t>
    </rPh>
    <phoneticPr fontId="2"/>
  </si>
  <si>
    <t>　⑤隠岐島前病院事業特別会計</t>
    <rPh sb="2" eb="4">
      <t>オキ</t>
    </rPh>
    <rPh sb="4" eb="6">
      <t>ドウゼン</t>
    </rPh>
    <rPh sb="6" eb="8">
      <t>ビョウイン</t>
    </rPh>
    <rPh sb="8" eb="10">
      <t>ジギョウ</t>
    </rPh>
    <rPh sb="10" eb="12">
      <t>トクベツ</t>
    </rPh>
    <rPh sb="12" eb="14">
      <t>カイケイ</t>
    </rPh>
    <phoneticPr fontId="2"/>
  </si>
  <si>
    <t>境港管理組合</t>
    <rPh sb="0" eb="2">
      <t>サカイコウ</t>
    </rPh>
    <rPh sb="2" eb="4">
      <t>カンリ</t>
    </rPh>
    <rPh sb="4" eb="6">
      <t>クミアイ</t>
    </rPh>
    <phoneticPr fontId="2"/>
  </si>
  <si>
    <t>　②港湾整備事業特別会計</t>
    <rPh sb="2" eb="4">
      <t>コウワン</t>
    </rPh>
    <rPh sb="4" eb="6">
      <t>セイビ</t>
    </rPh>
    <rPh sb="6" eb="8">
      <t>ジギョウ</t>
    </rPh>
    <rPh sb="8" eb="10">
      <t>トクベツ</t>
    </rPh>
    <rPh sb="10" eb="12">
      <t>カイケイ</t>
    </rPh>
    <phoneticPr fontId="2"/>
  </si>
  <si>
    <t>島根県野菜価格安定基金協会</t>
    <rPh sb="0" eb="3">
      <t>シマネケン</t>
    </rPh>
    <rPh sb="3" eb="5">
      <t>ヤサイ</t>
    </rPh>
    <rPh sb="5" eb="7">
      <t>カカク</t>
    </rPh>
    <rPh sb="7" eb="9">
      <t>アンテイ</t>
    </rPh>
    <rPh sb="9" eb="11">
      <t>キキン</t>
    </rPh>
    <rPh sb="11" eb="13">
      <t>キョウカイ</t>
    </rPh>
    <phoneticPr fontId="5"/>
  </si>
  <si>
    <t>島根県畜産振興協会</t>
    <rPh sb="0" eb="3">
      <t>シマネケン</t>
    </rPh>
    <rPh sb="3" eb="5">
      <t>チクサン</t>
    </rPh>
    <rPh sb="5" eb="7">
      <t>シンコウ</t>
    </rPh>
    <rPh sb="7" eb="9">
      <t>キョウカイ</t>
    </rPh>
    <phoneticPr fontId="5"/>
  </si>
  <si>
    <t>島根県林業公社（林業公社）</t>
    <rPh sb="0" eb="3">
      <t>シマネケン</t>
    </rPh>
    <rPh sb="3" eb="5">
      <t>リンギョウ</t>
    </rPh>
    <rPh sb="5" eb="7">
      <t>コウシャ</t>
    </rPh>
    <rPh sb="8" eb="10">
      <t>リンギョウ</t>
    </rPh>
    <rPh sb="10" eb="12">
      <t>コウシャ</t>
    </rPh>
    <phoneticPr fontId="5"/>
  </si>
  <si>
    <t>島根県水産振興協会</t>
    <rPh sb="0" eb="3">
      <t>シマネケン</t>
    </rPh>
    <rPh sb="3" eb="5">
      <t>スイサン</t>
    </rPh>
    <rPh sb="5" eb="7">
      <t>シンコウ</t>
    </rPh>
    <rPh sb="7" eb="9">
      <t>キョウカイ</t>
    </rPh>
    <phoneticPr fontId="5"/>
  </si>
  <si>
    <t>島根県育英会</t>
    <rPh sb="0" eb="3">
      <t>シマネケン</t>
    </rPh>
    <rPh sb="3" eb="6">
      <t>イクエイカイ</t>
    </rPh>
    <phoneticPr fontId="5"/>
  </si>
  <si>
    <t>しまね海洋館</t>
    <rPh sb="3" eb="5">
      <t>カイヨウ</t>
    </rPh>
    <rPh sb="5" eb="6">
      <t>カン</t>
    </rPh>
    <phoneticPr fontId="5"/>
  </si>
  <si>
    <t>ふるさと島根定住財団</t>
    <rPh sb="4" eb="6">
      <t>シマネ</t>
    </rPh>
    <rPh sb="6" eb="8">
      <t>テイジュウ</t>
    </rPh>
    <rPh sb="8" eb="10">
      <t>ザイダン</t>
    </rPh>
    <phoneticPr fontId="5"/>
  </si>
  <si>
    <t>しまね自然と環境財団</t>
    <rPh sb="3" eb="5">
      <t>シゼン</t>
    </rPh>
    <rPh sb="6" eb="8">
      <t>カンキョウ</t>
    </rPh>
    <rPh sb="8" eb="10">
      <t>ザイダン</t>
    </rPh>
    <phoneticPr fontId="5"/>
  </si>
  <si>
    <t>島根県環境管理センター</t>
    <rPh sb="0" eb="3">
      <t>シマネケン</t>
    </rPh>
    <rPh sb="3" eb="5">
      <t>カンキョウ</t>
    </rPh>
    <rPh sb="5" eb="7">
      <t>カンリ</t>
    </rPh>
    <phoneticPr fontId="5"/>
  </si>
  <si>
    <t>しまね女性センター</t>
    <rPh sb="3" eb="5">
      <t>ジョセイ</t>
    </rPh>
    <phoneticPr fontId="5"/>
  </si>
  <si>
    <t>しまね文化振興財団</t>
    <rPh sb="3" eb="5">
      <t>ブンカ</t>
    </rPh>
    <rPh sb="5" eb="7">
      <t>シンコウ</t>
    </rPh>
    <rPh sb="7" eb="9">
      <t>ザイダン</t>
    </rPh>
    <phoneticPr fontId="5"/>
  </si>
  <si>
    <t>しまね国際センター</t>
    <rPh sb="3" eb="5">
      <t>コクサイ</t>
    </rPh>
    <phoneticPr fontId="5"/>
  </si>
  <si>
    <t>島根県障害者スポーツ協会</t>
    <rPh sb="0" eb="3">
      <t>シマネケン</t>
    </rPh>
    <rPh sb="3" eb="6">
      <t>ショウガイシャ</t>
    </rPh>
    <rPh sb="10" eb="12">
      <t>キョウカイ</t>
    </rPh>
    <phoneticPr fontId="5"/>
  </si>
  <si>
    <t>島根県生活衛生営業指導センター</t>
    <rPh sb="0" eb="3">
      <t>シマネケン</t>
    </rPh>
    <rPh sb="3" eb="5">
      <t>セイカツ</t>
    </rPh>
    <rPh sb="5" eb="7">
      <t>エイセイ</t>
    </rPh>
    <rPh sb="7" eb="9">
      <t>エイギョウ</t>
    </rPh>
    <rPh sb="9" eb="11">
      <t>シドウ</t>
    </rPh>
    <phoneticPr fontId="5"/>
  </si>
  <si>
    <t>しまね農業振興公社</t>
    <rPh sb="3" eb="5">
      <t>ノウギョウ</t>
    </rPh>
    <rPh sb="5" eb="7">
      <t>シンコウ</t>
    </rPh>
    <rPh sb="7" eb="9">
      <t>コウシャ</t>
    </rPh>
    <phoneticPr fontId="5"/>
  </si>
  <si>
    <t>島根県みどりの担い手育成基金</t>
    <rPh sb="0" eb="3">
      <t>シマネケン</t>
    </rPh>
    <rPh sb="7" eb="8">
      <t>ニナ</t>
    </rPh>
    <rPh sb="9" eb="10">
      <t>テ</t>
    </rPh>
    <rPh sb="10" eb="12">
      <t>イクセイ</t>
    </rPh>
    <rPh sb="12" eb="14">
      <t>キキン</t>
    </rPh>
    <phoneticPr fontId="5"/>
  </si>
  <si>
    <t>くにびきメッセ</t>
  </si>
  <si>
    <t>しまね産業振興財団</t>
  </si>
  <si>
    <t>島根県建設技術センター</t>
    <rPh sb="0" eb="3">
      <t>シマネケン</t>
    </rPh>
    <rPh sb="3" eb="5">
      <t>ケンセツ</t>
    </rPh>
    <rPh sb="5" eb="7">
      <t>ギジュツ</t>
    </rPh>
    <phoneticPr fontId="5"/>
  </si>
  <si>
    <t>島根県建築住宅センター</t>
    <rPh sb="0" eb="3">
      <t>シマネケン</t>
    </rPh>
    <rPh sb="3" eb="5">
      <t>ケンチク</t>
    </rPh>
    <rPh sb="5" eb="7">
      <t>ジュウタク</t>
    </rPh>
    <phoneticPr fontId="2"/>
  </si>
  <si>
    <t>島根県体育協会</t>
    <rPh sb="0" eb="3">
      <t>シマネケン</t>
    </rPh>
    <rPh sb="3" eb="5">
      <t>タイイク</t>
    </rPh>
    <rPh sb="5" eb="7">
      <t>キョウカイ</t>
    </rPh>
    <phoneticPr fontId="2"/>
  </si>
  <si>
    <t>島根県暴力追放県民センター</t>
    <rPh sb="0" eb="3">
      <t>シマネケン</t>
    </rPh>
    <rPh sb="3" eb="5">
      <t>ボウリョク</t>
    </rPh>
    <rPh sb="5" eb="7">
      <t>ツイホウ</t>
    </rPh>
    <rPh sb="7" eb="9">
      <t>ケンミン</t>
    </rPh>
    <phoneticPr fontId="5"/>
  </si>
  <si>
    <t>島根県食肉公社</t>
    <rPh sb="0" eb="3">
      <t>シマネケン</t>
    </rPh>
    <rPh sb="3" eb="5">
      <t>ショクニク</t>
    </rPh>
    <rPh sb="5" eb="7">
      <t>コウシャ</t>
    </rPh>
    <phoneticPr fontId="5"/>
  </si>
  <si>
    <t>出雲空港ターミナルビル</t>
    <rPh sb="0" eb="2">
      <t>イズモ</t>
    </rPh>
    <rPh sb="2" eb="4">
      <t>クウコウ</t>
    </rPh>
    <phoneticPr fontId="5"/>
  </si>
  <si>
    <t>石見空港ターミナルビル</t>
  </si>
  <si>
    <t>島根県住宅供給公社</t>
    <rPh sb="0" eb="3">
      <t>シマネケン</t>
    </rPh>
    <rPh sb="3" eb="5">
      <t>ジュウタク</t>
    </rPh>
    <rPh sb="5" eb="7">
      <t>キョウキュウ</t>
    </rPh>
    <rPh sb="7" eb="9">
      <t>コウシャ</t>
    </rPh>
    <phoneticPr fontId="5"/>
  </si>
  <si>
    <t>島根県土地開発公社</t>
  </si>
  <si>
    <t>公立大学法人島根県立大学</t>
    <rPh sb="0" eb="2">
      <t>コウリツ</t>
    </rPh>
    <rPh sb="2" eb="4">
      <t>ダイガク</t>
    </rPh>
    <rPh sb="4" eb="6">
      <t>ホウジン</t>
    </rPh>
    <rPh sb="6" eb="8">
      <t>シマネ</t>
    </rPh>
    <rPh sb="8" eb="10">
      <t>ケンリツ</t>
    </rPh>
    <rPh sb="10" eb="12">
      <t>ダイガク</t>
    </rPh>
    <phoneticPr fontId="5"/>
  </si>
  <si>
    <t>○</t>
  </si>
  <si>
    <t>▲24</t>
  </si>
  <si>
    <t>医療介護総合確保促進基金</t>
    <rPh sb="0" eb="2">
      <t>イリョウ</t>
    </rPh>
    <rPh sb="2" eb="4">
      <t>カイゴ</t>
    </rPh>
    <rPh sb="4" eb="6">
      <t>ソウゴウ</t>
    </rPh>
    <rPh sb="6" eb="8">
      <t>カクホ</t>
    </rPh>
    <rPh sb="8" eb="10">
      <t>ソクシン</t>
    </rPh>
    <rPh sb="10" eb="12">
      <t>キキン</t>
    </rPh>
    <phoneticPr fontId="5"/>
  </si>
  <si>
    <t>教育文化振興基金</t>
    <rPh sb="0" eb="2">
      <t>キョウイク</t>
    </rPh>
    <rPh sb="2" eb="4">
      <t>ブンカ</t>
    </rPh>
    <rPh sb="4" eb="6">
      <t>シンコウ</t>
    </rPh>
    <rPh sb="6" eb="8">
      <t>キキン</t>
    </rPh>
    <phoneticPr fontId="5"/>
  </si>
  <si>
    <t>後期高齢者医療財政安定化基金</t>
    <rPh sb="0" eb="2">
      <t>コウキ</t>
    </rPh>
    <rPh sb="2" eb="5">
      <t>コウレイシャ</t>
    </rPh>
    <rPh sb="5" eb="7">
      <t>イリョウ</t>
    </rPh>
    <rPh sb="7" eb="9">
      <t>ザイセイ</t>
    </rPh>
    <rPh sb="9" eb="12">
      <t>アンテイカ</t>
    </rPh>
    <rPh sb="12" eb="14">
      <t>キキン</t>
    </rPh>
    <phoneticPr fontId="5"/>
  </si>
  <si>
    <t>中山間地域等活性化基金</t>
    <rPh sb="0" eb="1">
      <t>チュウ</t>
    </rPh>
    <rPh sb="1" eb="3">
      <t>サンカン</t>
    </rPh>
    <rPh sb="3" eb="5">
      <t>チイキ</t>
    </rPh>
    <rPh sb="5" eb="6">
      <t>トウ</t>
    </rPh>
    <rPh sb="6" eb="9">
      <t>カッセイカ</t>
    </rPh>
    <rPh sb="9" eb="11">
      <t>キキン</t>
    </rPh>
    <phoneticPr fontId="5"/>
  </si>
  <si>
    <t>介護保険財政安定化基金</t>
    <rPh sb="0" eb="2">
      <t>カイゴ</t>
    </rPh>
    <rPh sb="2" eb="4">
      <t>ホケン</t>
    </rPh>
    <rPh sb="4" eb="6">
      <t>ザイセイ</t>
    </rPh>
    <rPh sb="6" eb="9">
      <t>アンテイカ</t>
    </rPh>
    <rPh sb="9" eb="11">
      <t>キキン</t>
    </rPh>
    <phoneticPr fontId="5"/>
  </si>
  <si>
    <t>-</t>
    <phoneticPr fontId="2"/>
  </si>
  <si>
    <t>-</t>
    <phoneticPr fontId="2"/>
  </si>
  <si>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</si>
  <si>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</si>
  <si>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</si>
  <si>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</si>
  <si>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</si>
  <si>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将来負担比率については、過去に道路整備などの社会資本の整備を推進してきた結果、社会基盤の整備水準は相当程度向上してきたものの、その財源となる県債残高などが高止まりとなり、類似団体と比べて高い水準となっています。また、対前年比較では、県債現在高の減により将来負担額（分子）が減少した一方で、将来負担額から控除することとなる地方債現在高等に係る基準財政需要額算入見込額が減少したことなどにより、前年度に比べ増加しました。
　実質公債費比率については、財政健全化のための県債の新規発行の抑制や執行節減により生じた財源を活用した繰上償還を進めてきた結果、近年減少傾向となっており、類似団体平均を下回っています。今後も財政規模が類似している他県の状況も踏まえつつ、県債の新規発行の抑制や繰上償還に取り組み、比率の改善に努めます。</t>
    <rPh sb="145" eb="147">
      <t>ショウライ</t>
    </rPh>
    <rPh sb="147" eb="149">
      <t>フタン</t>
    </rPh>
    <rPh sb="149" eb="150">
      <t>ガク</t>
    </rPh>
    <rPh sb="152" eb="154">
      <t>コウジョ</t>
    </rPh>
    <rPh sb="161" eb="163">
      <t>チホウ</t>
    </rPh>
    <rPh sb="163" eb="164">
      <t>サイ</t>
    </rPh>
    <rPh sb="164" eb="166">
      <t>ゲンザイ</t>
    </rPh>
    <rPh sb="166" eb="167">
      <t>ダカ</t>
    </rPh>
    <rPh sb="167" eb="168">
      <t>トウ</t>
    </rPh>
    <rPh sb="169" eb="170">
      <t>カカ</t>
    </rPh>
    <rPh sb="171" eb="173">
      <t>キジュン</t>
    </rPh>
    <rPh sb="173" eb="175">
      <t>ザイセイ</t>
    </rPh>
    <rPh sb="175" eb="177">
      <t>ジュヨウ</t>
    </rPh>
    <rPh sb="177" eb="178">
      <t>ガク</t>
    </rPh>
    <rPh sb="178" eb="180">
      <t>サンニュウ</t>
    </rPh>
    <rPh sb="180" eb="182">
      <t>ミコミ</t>
    </rPh>
    <rPh sb="182" eb="183">
      <t>ガク</t>
    </rPh>
    <rPh sb="184" eb="186">
      <t>ゲンショウ</t>
    </rPh>
    <rPh sb="196" eb="199">
      <t>ゼンネンド</t>
    </rPh>
    <rPh sb="200" eb="201">
      <t>クラ</t>
    </rPh>
    <rPh sb="202" eb="204">
      <t>ゾウカ</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</si>
  <si>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</si>
  <si>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</si>
  <si>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</si>
  <si>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過去に道路整備などの社会資本の整備を推進してきた結果、社会基盤の整備水準は相当程度向上してきたものの、その財源となる県債残高などが高止まりとなり、類似団体と比べて高い水準となっています。
　また、有形固定資産減価償却率についても、同様に、過去整備した道路の工作物等の減価償却が進んでいることから類似団体と比べて高い水準となっています。
　本県では、H27年度に策定した島根県公共施設等総合管理基本方針に基づいて、限られた財源のもと、公共施設等の維持管理や計画的な長寿命化を図っていきます。</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</si>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</sst>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88"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70AE5F2-40DF-4E99-898D-58E5BAD86CE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119378</c:v>
                </c:pt>
                <c:pt idx="1">
                  <c:v>135728</c:v>
                </c:pt>
                <c:pt idx="2">
                  <c:v>139505</c:v>
                </c:pt>
                <c:pt idx="3">
                  <c:v>128232</c:v>
                </c:pt>
                <c:pt idx="4">
                  <c:v>145988</c:v>
                </c:pt>
              </c:numCache>
            </c:numRef>
          </c:val>
          <c:smooth val="0"/>
          <c:extLst>
            <c:ext xmlns:c16="http://schemas.microsoft.com/office/drawing/2014/chart" uri="{C3380CC4-5D6E-409C-BE32-E72D297353CC}">
              <c16:uniqueId val="{00000000-56EC-4E74-A514-D179A01CC5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144012</c:v>
                </c:pt>
                <c:pt idx="1">
                  <c:v>148295</c:v>
                </c:pt>
                <c:pt idx="2">
                  <c:v>131618</c:v>
                </c:pt>
                <c:pt idx="3">
                  <c:v>136955</c:v>
                </c:pt>
                <c:pt idx="4">
                  <c:v>152745</c:v>
                </c:pt>
              </c:numCache>
            </c:numRef>
          </c:val>
          <c:smooth val="0"/>
          <c:extLst>
            <c:ext xmlns:c16="http://schemas.microsoft.com/office/drawing/2014/chart" uri="{C3380CC4-5D6E-409C-BE32-E72D297353CC}">
              <c16:uniqueId val="{00000001-56EC-4E74-A514-D179A01CC5BB}"/>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c:v>
                </c:pt>
                <c:pt idx="1">
                  <c:v>2.8</c:v>
                </c:pt>
                <c:pt idx="2">
                  <c:v>3.04</c:v>
                </c:pt>
                <c:pt idx="3">
                  <c:v>2.86</c:v>
                </c:pt>
                <c:pt idx="4">
                  <c:v>3.46</c:v>
                </c:pt>
              </c:numCache>
            </c:numRef>
          </c:val>
          <c:extLst>
            <c:ext xmlns:c16="http://schemas.microsoft.com/office/drawing/2014/chart" uri="{C3380CC4-5D6E-409C-BE32-E72D297353CC}">
              <c16:uniqueId val="{00000000-F318-4A27-AE34-B545B56922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3.74</c:v>
                </c:pt>
                <c:pt idx="1">
                  <c:v>5.6</c:v>
                </c:pt>
                <c:pt idx="2">
                  <c:v>5.72</c:v>
                </c:pt>
                <c:pt idx="3">
                  <c:v>5.98</c:v>
                </c:pt>
                <c:pt idx="4">
                  <c:v>6.39</c:v>
                </c:pt>
              </c:numCache>
            </c:numRef>
          </c:val>
          <c:extLst>
            <c:ext xmlns:c16="http://schemas.microsoft.com/office/drawing/2014/chart" uri="{C3380CC4-5D6E-409C-BE32-E72D297353CC}">
              <c16:uniqueId val="{00000001-F318-4A27-AE34-B545B5692299}"/>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6.71</c:v>
                </c:pt>
                <c:pt idx="1">
                  <c:v>2.38</c:v>
                </c:pt>
                <c:pt idx="2">
                  <c:v>2.33</c:v>
                </c:pt>
                <c:pt idx="3">
                  <c:v>1.72</c:v>
                </c:pt>
                <c:pt idx="4">
                  <c:v>2.83</c:v>
                </c:pt>
              </c:numCache>
            </c:numRef>
          </c:val>
          <c:smooth val="0"/>
          <c:extLst>
            <c:ext xmlns:c16="http://schemas.microsoft.com/office/drawing/2014/chart" uri="{C3380CC4-5D6E-409C-BE32-E72D297353CC}">
              <c16:uniqueId val="{00000002-F318-4A27-AE34-B545B5692299}"/>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0.06</c:v>
                </c:pt>
                <c:pt idx="2">
                  <c:v>#N/A</c:v>
                </c:pt>
                <c:pt idx="3">
                  <c:v>0.06</c:v>
                </c:pt>
                <c:pt idx="4">
                  <c:v>#N/A</c:v>
                </c:pt>
                <c:pt idx="5">
                  <c:v>7.0000000000000007E-2</c:v>
                </c:pt>
                <c:pt idx="6">
                  <c:v>#N/A</c:v>
                </c:pt>
                <c:pt idx="7">
                  <c:v>7.0000000000000007E-2</c:v>
                </c:pt>
                <c:pt idx="8">
                  <c:v>#N/A</c:v>
                </c:pt>
                <c:pt idx="9">
                  <c:v>0.08</c:v>
                </c:pt>
              </c:numCache>
            </c:numRef>
          </c:val>
          <c:extLst>
            <c:ext xmlns:c16="http://schemas.microsoft.com/office/drawing/2014/chart" uri="{C3380CC4-5D6E-409C-BE32-E72D297353CC}">
              <c16:uniqueId val="{00000000-FC7A-4D4E-8390-24ACB86EF5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7A-4D4E-8390-24ACB86EF570}"/>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0.08</c:v>
                </c:pt>
                <c:pt idx="2">
                  <c:v>#N/A</c:v>
                </c:pt>
                <c:pt idx="3">
                  <c:v>0.1</c:v>
                </c:pt>
                <c:pt idx="4">
                  <c:v>#N/A</c:v>
                </c:pt>
                <c:pt idx="5">
                  <c:v>0.11</c:v>
                </c:pt>
                <c:pt idx="6">
                  <c:v>#N/A</c:v>
                </c:pt>
                <c:pt idx="7">
                  <c:v>0.12</c:v>
                </c:pt>
                <c:pt idx="8">
                  <c:v>#N/A</c:v>
                </c:pt>
                <c:pt idx="9">
                  <c:v>0.12</c:v>
                </c:pt>
              </c:numCache>
            </c:numRef>
          </c:val>
          <c:extLst>
            <c:ext xmlns:c16="http://schemas.microsoft.com/office/drawing/2014/chart" uri="{C3380CC4-5D6E-409C-BE32-E72D297353CC}">
              <c16:uniqueId val="{00000002-FC7A-4D4E-8390-24ACB86EF570}"/>
            </c:ext>
          </c:extLst>
        </c:ser>
        <c:ser>
          <c:idx val="3"/>
          <c:order val="3"/>
          <c:tx>
            <c:strRef>
              <c:f>データシート!$A$30</c:f>
              <c:strCache>
                <c:ptCount val="1"/>
                <c:pt idx="0">
                  <c:v>流域下水道特別会計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c:v>
                </c:pt>
                <c:pt idx="2">
                  <c:v>#N/A</c:v>
                </c:pt>
                <c:pt idx="3">
                  <c:v>0.19</c:v>
                </c:pt>
                <c:pt idx="4">
                  <c:v>#N/A</c:v>
                </c:pt>
                <c:pt idx="5">
                  <c:v>0.17</c:v>
                </c:pt>
                <c:pt idx="6">
                  <c:v>#N/A</c:v>
                </c:pt>
                <c:pt idx="7">
                  <c:v>0.19</c:v>
                </c:pt>
                <c:pt idx="8">
                  <c:v>#N/A</c:v>
                </c:pt>
                <c:pt idx="9">
                  <c:v>0.27</c:v>
                </c:pt>
              </c:numCache>
            </c:numRef>
          </c:val>
          <c:extLst>
            <c:ext xmlns:c16="http://schemas.microsoft.com/office/drawing/2014/chart" uri="{C3380CC4-5D6E-409C-BE32-E72D297353CC}">
              <c16:uniqueId val="{00000003-FC7A-4D4E-8390-24ACB86EF570}"/>
            </c:ext>
          </c:extLst>
        </c:ser>
        <c:ser>
          <c:idx val="4"/>
          <c:order val="4"/>
          <c:tx>
            <c:strRef>
              <c:f>データシート!$A$31</c:f>
              <c:strCache>
                <c:ptCount val="1"/>
                <c:pt idx="0">
                  <c:v>臨港地域整備特別会計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0.51</c:v>
                </c:pt>
                <c:pt idx="2">
                  <c:v>#N/A</c:v>
                </c:pt>
                <c:pt idx="3">
                  <c:v>0.5</c:v>
                </c:pt>
                <c:pt idx="4">
                  <c:v>#N/A</c:v>
                </c:pt>
                <c:pt idx="5">
                  <c:v>0.43</c:v>
                </c:pt>
                <c:pt idx="6">
                  <c:v>#N/A</c:v>
                </c:pt>
                <c:pt idx="7">
                  <c:v>0.43</c:v>
                </c:pt>
                <c:pt idx="8">
                  <c:v>#N/A</c:v>
                </c:pt>
                <c:pt idx="9">
                  <c:v>0.45</c:v>
                </c:pt>
              </c:numCache>
            </c:numRef>
          </c:val>
          <c:extLst>
            <c:ext xmlns:c16="http://schemas.microsoft.com/office/drawing/2014/chart" uri="{C3380CC4-5D6E-409C-BE32-E72D297353CC}">
              <c16:uniqueId val="{00000004-FC7A-4D4E-8390-24ACB86EF57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0.39</c:v>
                </c:pt>
                <c:pt idx="8">
                  <c:v>#N/A</c:v>
                </c:pt>
                <c:pt idx="9">
                  <c:v>0.53</c:v>
                </c:pt>
              </c:numCache>
            </c:numRef>
          </c:val>
          <c:extLst>
            <c:ext xmlns:c16="http://schemas.microsoft.com/office/drawing/2014/chart" uri="{C3380CC4-5D6E-409C-BE32-E72D297353CC}">
              <c16:uniqueId val="{00000005-FC7A-4D4E-8390-24ACB86EF570}"/>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0.48</c:v>
                </c:pt>
                <c:pt idx="2">
                  <c:v>#N/A</c:v>
                </c:pt>
                <c:pt idx="3">
                  <c:v>0.56999999999999995</c:v>
                </c:pt>
                <c:pt idx="4">
                  <c:v>#N/A</c:v>
                </c:pt>
                <c:pt idx="5">
                  <c:v>0.61</c:v>
                </c:pt>
                <c:pt idx="6">
                  <c:v>#N/A</c:v>
                </c:pt>
                <c:pt idx="7">
                  <c:v>0.64</c:v>
                </c:pt>
                <c:pt idx="8">
                  <c:v>#N/A</c:v>
                </c:pt>
                <c:pt idx="9">
                  <c:v>0.67</c:v>
                </c:pt>
              </c:numCache>
            </c:numRef>
          </c:val>
          <c:extLst>
            <c:ext xmlns:c16="http://schemas.microsoft.com/office/drawing/2014/chart" uri="{C3380CC4-5D6E-409C-BE32-E72D297353CC}">
              <c16:uniqueId val="{00000006-FC7A-4D4E-8390-24ACB86EF570}"/>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0.92</c:v>
                </c:pt>
                <c:pt idx="2">
                  <c:v>#N/A</c:v>
                </c:pt>
                <c:pt idx="3">
                  <c:v>1.18</c:v>
                </c:pt>
                <c:pt idx="4">
                  <c:v>#N/A</c:v>
                </c:pt>
                <c:pt idx="5">
                  <c:v>1.52</c:v>
                </c:pt>
                <c:pt idx="6">
                  <c:v>#N/A</c:v>
                </c:pt>
                <c:pt idx="7">
                  <c:v>1.53</c:v>
                </c:pt>
                <c:pt idx="8">
                  <c:v>#N/A</c:v>
                </c:pt>
                <c:pt idx="9">
                  <c:v>1.0900000000000001</c:v>
                </c:pt>
              </c:numCache>
            </c:numRef>
          </c:val>
          <c:extLst>
            <c:ext xmlns:c16="http://schemas.microsoft.com/office/drawing/2014/chart" uri="{C3380CC4-5D6E-409C-BE32-E72D297353CC}">
              <c16:uniqueId val="{00000007-FC7A-4D4E-8390-24ACB86EF57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2.82</c:v>
                </c:pt>
                <c:pt idx="2">
                  <c:v>#N/A</c:v>
                </c:pt>
                <c:pt idx="3">
                  <c:v>2.41</c:v>
                </c:pt>
                <c:pt idx="4">
                  <c:v>#N/A</c:v>
                </c:pt>
                <c:pt idx="5">
                  <c:v>1.88</c:v>
                </c:pt>
                <c:pt idx="6">
                  <c:v>#N/A</c:v>
                </c:pt>
                <c:pt idx="7">
                  <c:v>1.5</c:v>
                </c:pt>
                <c:pt idx="8">
                  <c:v>#N/A</c:v>
                </c:pt>
                <c:pt idx="9">
                  <c:v>1.24</c:v>
                </c:pt>
              </c:numCache>
            </c:numRef>
          </c:val>
          <c:extLst>
            <c:ext xmlns:c16="http://schemas.microsoft.com/office/drawing/2014/chart" uri="{C3380CC4-5D6E-409C-BE32-E72D297353CC}">
              <c16:uniqueId val="{00000008-FC7A-4D4E-8390-24ACB86EF5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2.83</c:v>
                </c:pt>
                <c:pt idx="2">
                  <c:v>#N/A</c:v>
                </c:pt>
                <c:pt idx="3">
                  <c:v>2.73</c:v>
                </c:pt>
                <c:pt idx="4">
                  <c:v>#N/A</c:v>
                </c:pt>
                <c:pt idx="5">
                  <c:v>2.96</c:v>
                </c:pt>
                <c:pt idx="6">
                  <c:v>#N/A</c:v>
                </c:pt>
                <c:pt idx="7">
                  <c:v>2.78</c:v>
                </c:pt>
                <c:pt idx="8">
                  <c:v>#N/A</c:v>
                </c:pt>
                <c:pt idx="9">
                  <c:v>3.37</c:v>
                </c:pt>
              </c:numCache>
            </c:numRef>
          </c:val>
          <c:extLst>
            <c:ext xmlns:c16="http://schemas.microsoft.com/office/drawing/2014/chart" uri="{C3380CC4-5D6E-409C-BE32-E72D297353CC}">
              <c16:uniqueId val="{00000009-FC7A-4D4E-8390-24ACB86EF570}"/>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67813</c:v>
                </c:pt>
                <c:pt idx="5">
                  <c:v>67712</c:v>
                </c:pt>
                <c:pt idx="8">
                  <c:v>69159</c:v>
                </c:pt>
                <c:pt idx="11">
                  <c:v>66053</c:v>
                </c:pt>
                <c:pt idx="14">
                  <c:v>65350</c:v>
                </c:pt>
              </c:numCache>
            </c:numRef>
          </c:val>
          <c:extLst>
            <c:ext xmlns:c16="http://schemas.microsoft.com/office/drawing/2014/chart" uri="{C3380CC4-5D6E-409C-BE32-E72D297353CC}">
              <c16:uniqueId val="{00000000-D863-4696-8DF0-A2E2454EC8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1-D863-4696-8DF0-A2E2454EC8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989</c:v>
                </c:pt>
                <c:pt idx="3">
                  <c:v>929</c:v>
                </c:pt>
                <c:pt idx="6">
                  <c:v>834</c:v>
                </c:pt>
                <c:pt idx="9">
                  <c:v>826</c:v>
                </c:pt>
                <c:pt idx="12">
                  <c:v>693</c:v>
                </c:pt>
              </c:numCache>
            </c:numRef>
          </c:val>
          <c:extLst>
            <c:ext xmlns:c16="http://schemas.microsoft.com/office/drawing/2014/chart" uri="{C3380CC4-5D6E-409C-BE32-E72D297353CC}">
              <c16:uniqueId val="{00000002-D863-4696-8DF0-A2E2454EC8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471</c:v>
                </c:pt>
                <c:pt idx="3">
                  <c:v>457</c:v>
                </c:pt>
                <c:pt idx="6">
                  <c:v>402</c:v>
                </c:pt>
                <c:pt idx="9">
                  <c:v>370</c:v>
                </c:pt>
                <c:pt idx="12">
                  <c:v>369</c:v>
                </c:pt>
              </c:numCache>
            </c:numRef>
          </c:val>
          <c:extLst>
            <c:ext xmlns:c16="http://schemas.microsoft.com/office/drawing/2014/chart" uri="{C3380CC4-5D6E-409C-BE32-E72D297353CC}">
              <c16:uniqueId val="{00000003-D863-4696-8DF0-A2E2454EC8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2576</c:v>
                </c:pt>
                <c:pt idx="3">
                  <c:v>2559</c:v>
                </c:pt>
                <c:pt idx="6">
                  <c:v>2545</c:v>
                </c:pt>
                <c:pt idx="9">
                  <c:v>2297</c:v>
                </c:pt>
                <c:pt idx="12">
                  <c:v>2528</c:v>
                </c:pt>
              </c:numCache>
            </c:numRef>
          </c:val>
          <c:extLst>
            <c:ext xmlns:c16="http://schemas.microsoft.com/office/drawing/2014/chart" uri="{C3380CC4-5D6E-409C-BE32-E72D297353CC}">
              <c16:uniqueId val="{00000004-D863-4696-8DF0-A2E2454EC8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6124</c:v>
                </c:pt>
                <c:pt idx="3">
                  <c:v>7131</c:v>
                </c:pt>
                <c:pt idx="6">
                  <c:v>7920</c:v>
                </c:pt>
                <c:pt idx="9">
                  <c:v>8699</c:v>
                </c:pt>
                <c:pt idx="12">
                  <c:v>8979</c:v>
                </c:pt>
              </c:numCache>
            </c:numRef>
          </c:val>
          <c:extLst>
            <c:ext xmlns:c16="http://schemas.microsoft.com/office/drawing/2014/chart" uri="{C3380CC4-5D6E-409C-BE32-E72D297353CC}">
              <c16:uniqueId val="{00000005-D863-4696-8DF0-A2E2454EC8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63-4696-8DF0-A2E2454EC8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71817</c:v>
                </c:pt>
                <c:pt idx="3">
                  <c:v>66682</c:v>
                </c:pt>
                <c:pt idx="6">
                  <c:v>73791</c:v>
                </c:pt>
                <c:pt idx="9">
                  <c:v>67186</c:v>
                </c:pt>
                <c:pt idx="12">
                  <c:v>63482</c:v>
                </c:pt>
              </c:numCache>
            </c:numRef>
          </c:val>
          <c:extLst>
            <c:ext xmlns:c16="http://schemas.microsoft.com/office/drawing/2014/chart" uri="{C3380CC4-5D6E-409C-BE32-E72D297353CC}">
              <c16:uniqueId val="{00000007-D863-4696-8DF0-A2E2454EC8F4}"/>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14166</c:v>
                </c:pt>
                <c:pt idx="2">
                  <c:v>#N/A</c:v>
                </c:pt>
                <c:pt idx="3">
                  <c:v>#N/A</c:v>
                </c:pt>
                <c:pt idx="4">
                  <c:v>10046</c:v>
                </c:pt>
                <c:pt idx="5">
                  <c:v>#N/A</c:v>
                </c:pt>
                <c:pt idx="6">
                  <c:v>#N/A</c:v>
                </c:pt>
                <c:pt idx="7">
                  <c:v>16333</c:v>
                </c:pt>
                <c:pt idx="8">
                  <c:v>#N/A</c:v>
                </c:pt>
                <c:pt idx="9">
                  <c:v>#N/A</c:v>
                </c:pt>
                <c:pt idx="10">
                  <c:v>13325</c:v>
                </c:pt>
                <c:pt idx="11">
                  <c:v>#N/A</c:v>
                </c:pt>
                <c:pt idx="12">
                  <c:v>#N/A</c:v>
                </c:pt>
                <c:pt idx="13">
                  <c:v>10701</c:v>
                </c:pt>
                <c:pt idx="14">
                  <c:v>#N/A</c:v>
                </c:pt>
              </c:numCache>
            </c:numRef>
          </c:val>
          <c:smooth val="0"/>
          <c:extLst>
            <c:ext xmlns:c16="http://schemas.microsoft.com/office/drawing/2014/chart" uri="{C3380CC4-5D6E-409C-BE32-E72D297353CC}">
              <c16:uniqueId val="{00000008-D863-4696-8DF0-A2E2454EC8F4}"/>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722999</c:v>
                </c:pt>
                <c:pt idx="5">
                  <c:v>704801</c:v>
                </c:pt>
                <c:pt idx="8">
                  <c:v>682670</c:v>
                </c:pt>
                <c:pt idx="11">
                  <c:v>661684</c:v>
                </c:pt>
                <c:pt idx="14">
                  <c:v>633771</c:v>
                </c:pt>
              </c:numCache>
            </c:numRef>
          </c:val>
          <c:extLst>
            <c:ext xmlns:c16="http://schemas.microsoft.com/office/drawing/2014/chart" uri="{C3380CC4-5D6E-409C-BE32-E72D297353CC}">
              <c16:uniqueId val="{00000000-421D-4FE4-B23B-282EFDB442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12075</c:v>
                </c:pt>
                <c:pt idx="5">
                  <c:v>11210</c:v>
                </c:pt>
                <c:pt idx="8">
                  <c:v>9128</c:v>
                </c:pt>
                <c:pt idx="11">
                  <c:v>9300</c:v>
                </c:pt>
                <c:pt idx="14">
                  <c:v>10439</c:v>
                </c:pt>
              </c:numCache>
            </c:numRef>
          </c:val>
          <c:extLst>
            <c:ext xmlns:c16="http://schemas.microsoft.com/office/drawing/2014/chart" uri="{C3380CC4-5D6E-409C-BE32-E72D297353CC}">
              <c16:uniqueId val="{00000001-421D-4FE4-B23B-282EFDB442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75433</c:v>
                </c:pt>
                <c:pt idx="5">
                  <c:v>73839</c:v>
                </c:pt>
                <c:pt idx="8">
                  <c:v>72767</c:v>
                </c:pt>
                <c:pt idx="11">
                  <c:v>75409</c:v>
                </c:pt>
                <c:pt idx="14">
                  <c:v>72250</c:v>
                </c:pt>
              </c:numCache>
            </c:numRef>
          </c:val>
          <c:extLst>
            <c:ext xmlns:c16="http://schemas.microsoft.com/office/drawing/2014/chart" uri="{C3380CC4-5D6E-409C-BE32-E72D297353CC}">
              <c16:uniqueId val="{00000002-421D-4FE4-B23B-282EFDB442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1D-4FE4-B23B-282EFDB442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1D-4FE4-B23B-282EFDB442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26038</c:v>
                </c:pt>
                <c:pt idx="3">
                  <c:v>24770</c:v>
                </c:pt>
                <c:pt idx="6">
                  <c:v>21574</c:v>
                </c:pt>
                <c:pt idx="9">
                  <c:v>17602</c:v>
                </c:pt>
                <c:pt idx="12">
                  <c:v>17079</c:v>
                </c:pt>
              </c:numCache>
            </c:numRef>
          </c:val>
          <c:extLst>
            <c:ext xmlns:c16="http://schemas.microsoft.com/office/drawing/2014/chart" uri="{C3380CC4-5D6E-409C-BE32-E72D297353CC}">
              <c16:uniqueId val="{00000005-421D-4FE4-B23B-282EFDB442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117016</c:v>
                </c:pt>
                <c:pt idx="3">
                  <c:v>115077</c:v>
                </c:pt>
                <c:pt idx="6">
                  <c:v>113160</c:v>
                </c:pt>
                <c:pt idx="9">
                  <c:v>109165</c:v>
                </c:pt>
                <c:pt idx="12">
                  <c:v>103092</c:v>
                </c:pt>
              </c:numCache>
            </c:numRef>
          </c:val>
          <c:extLst>
            <c:ext xmlns:c16="http://schemas.microsoft.com/office/drawing/2014/chart" uri="{C3380CC4-5D6E-409C-BE32-E72D297353CC}">
              <c16:uniqueId val="{00000006-421D-4FE4-B23B-282EFDB442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2775</c:v>
                </c:pt>
                <c:pt idx="3">
                  <c:v>2466</c:v>
                </c:pt>
                <c:pt idx="6">
                  <c:v>2239</c:v>
                </c:pt>
                <c:pt idx="9">
                  <c:v>1921</c:v>
                </c:pt>
                <c:pt idx="12">
                  <c:v>1730</c:v>
                </c:pt>
              </c:numCache>
            </c:numRef>
          </c:val>
          <c:extLst>
            <c:ext xmlns:c16="http://schemas.microsoft.com/office/drawing/2014/chart" uri="{C3380CC4-5D6E-409C-BE32-E72D297353CC}">
              <c16:uniqueId val="{00000007-421D-4FE4-B23B-282EFDB442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23630</c:v>
                </c:pt>
                <c:pt idx="3">
                  <c:v>21982</c:v>
                </c:pt>
                <c:pt idx="6">
                  <c:v>21900</c:v>
                </c:pt>
                <c:pt idx="9">
                  <c:v>22272</c:v>
                </c:pt>
                <c:pt idx="12">
                  <c:v>22231</c:v>
                </c:pt>
              </c:numCache>
            </c:numRef>
          </c:val>
          <c:extLst>
            <c:ext xmlns:c16="http://schemas.microsoft.com/office/drawing/2014/chart" uri="{C3380CC4-5D6E-409C-BE32-E72D297353CC}">
              <c16:uniqueId val="{00000008-421D-4FE4-B23B-282EFDB442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8441</c:v>
                </c:pt>
                <c:pt idx="3">
                  <c:v>7462</c:v>
                </c:pt>
                <c:pt idx="6">
                  <c:v>6750</c:v>
                </c:pt>
                <c:pt idx="9">
                  <c:v>5386</c:v>
                </c:pt>
                <c:pt idx="12">
                  <c:v>4774</c:v>
                </c:pt>
              </c:numCache>
            </c:numRef>
          </c:val>
          <c:extLst>
            <c:ext xmlns:c16="http://schemas.microsoft.com/office/drawing/2014/chart" uri="{C3380CC4-5D6E-409C-BE32-E72D297353CC}">
              <c16:uniqueId val="{00000009-421D-4FE4-B23B-282EFDB442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1008692</c:v>
                </c:pt>
                <c:pt idx="3">
                  <c:v>997257</c:v>
                </c:pt>
                <c:pt idx="6">
                  <c:v>979807</c:v>
                </c:pt>
                <c:pt idx="9">
                  <c:v>969896</c:v>
                </c:pt>
                <c:pt idx="12">
                  <c:v>959326</c:v>
                </c:pt>
              </c:numCache>
            </c:numRef>
          </c:val>
          <c:extLst>
            <c:ext xmlns:c16="http://schemas.microsoft.com/office/drawing/2014/chart" uri="{C3380CC4-5D6E-409C-BE32-E72D297353CC}">
              <c16:uniqueId val="{0000000A-421D-4FE4-B23B-282EFDB442D6}"/>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376085</c:v>
                </c:pt>
                <c:pt idx="2">
                  <c:v>#N/A</c:v>
                </c:pt>
                <c:pt idx="3">
                  <c:v>#N/A</c:v>
                </c:pt>
                <c:pt idx="4">
                  <c:v>379164</c:v>
                </c:pt>
                <c:pt idx="5">
                  <c:v>#N/A</c:v>
                </c:pt>
                <c:pt idx="6">
                  <c:v>#N/A</c:v>
                </c:pt>
                <c:pt idx="7">
                  <c:v>380865</c:v>
                </c:pt>
                <c:pt idx="8">
                  <c:v>#N/A</c:v>
                </c:pt>
                <c:pt idx="9">
                  <c:v>#N/A</c:v>
                </c:pt>
                <c:pt idx="10">
                  <c:v>379848</c:v>
                </c:pt>
                <c:pt idx="11">
                  <c:v>#N/A</c:v>
                </c:pt>
                <c:pt idx="12">
                  <c:v>#N/A</c:v>
                </c:pt>
                <c:pt idx="13">
                  <c:v>391772</c:v>
                </c:pt>
                <c:pt idx="14">
                  <c:v>#N/A</c:v>
                </c:pt>
              </c:numCache>
            </c:numRef>
          </c:val>
          <c:smooth val="0"/>
          <c:extLst>
            <c:ext xmlns:c16="http://schemas.microsoft.com/office/drawing/2014/chart" uri="{C3380CC4-5D6E-409C-BE32-E72D297353CC}">
              <c16:uniqueId val="{0000000B-421D-4FE4-B23B-282EFDB442D6}"/>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15967</c:v>
                </c:pt>
                <c:pt idx="1">
                  <c:v>16548</c:v>
                </c:pt>
                <c:pt idx="2">
                  <c:v>17534</c:v>
                </c:pt>
              </c:numCache>
            </c:numRef>
          </c:val>
          <c:extLst>
            <c:ext xmlns:c16="http://schemas.microsoft.com/office/drawing/2014/chart" uri="{C3380CC4-5D6E-409C-BE32-E72D297353CC}">
              <c16:uniqueId val="{00000000-DFA1-4A09-90B6-CBF4019110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19493</c:v>
                </c:pt>
                <c:pt idx="1">
                  <c:v>16671</c:v>
                </c:pt>
                <c:pt idx="2">
                  <c:v>10266</c:v>
                </c:pt>
              </c:numCache>
            </c:numRef>
          </c:val>
          <c:extLst>
            <c:ext xmlns:c16="http://schemas.microsoft.com/office/drawing/2014/chart" uri="{C3380CC4-5D6E-409C-BE32-E72D297353CC}">
              <c16:uniqueId val="{00000001-DFA1-4A09-90B6-CBF4019110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16467</c:v>
                </c:pt>
                <c:pt idx="1">
                  <c:v>16214</c:v>
                </c:pt>
                <c:pt idx="2">
                  <c:v>14472</c:v>
                </c:pt>
              </c:numCache>
            </c:numRef>
          </c:val>
          <c:extLst>
            <c:ext xmlns:c16="http://schemas.microsoft.com/office/drawing/2014/chart" uri="{C3380CC4-5D6E-409C-BE32-E72D297353CC}">
              <c16:uniqueId val="{00000002-DFA1-4A09-90B6-CBF4019110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{1371CA6F-D9C7-4C25-AA5C-EFE249DED493}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A75-4F23-BF76-7C6CB7EE25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{1F33CCDD-B4FF-487D-AAC9-2CD0A2CF5829}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75-4F23-BF76-7C6CB7EE25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{10922A6E-B5AA-44B1-8ED4-19BFA51D0DE2}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75-4F23-BF76-7C6CB7EE25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{0672EC65-FC62-48D0-BC8C-CF11B3C28DB5}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75-4F23-BF76-7C6CB7EE25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{4758DBBB-B399-401C-8AD8-2A9AECD4D824}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75-4F23-BF76-7C6CB7EE253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{C4A5CD70-D1DF-4203-A11D-68A098AB3626}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A75-4F23-BF76-7C6CB7EE253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{AA4860BD-6AC6-49FE-BB49-CF0B4365D162}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A75-4F23-BF76-7C6CB7EE253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{F52113D0-82C6-4ED0-AC4D-E5777333A97A}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A75-4F23-BF76-7C6CB7EE253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{1B03CB1C-63C3-487C-8CF6-47DEFD8859D4}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A75-4F23-BF76-7C6CB7EE25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74.5</c:v>
                </c:pt>
                <c:pt idx="16">
                  <c:v>75.3</c:v>
                </c:pt>
                <c:pt idx="24">
                  <c:v>76.2</c:v>
                </c:pt>
                <c:pt idx="32">
                  <c:v>76.900000000000006</c:v>
                </c:pt>
              </c:numCache>
            </c:numRef>
          </c:xVal>
          <c:yVal>
            <c:numRef>
              <c:f>公会計指標分析・財政指標組合せ分析表!$BP$51:$DC$51</c:f>
              <c:numCache>
                <c:formatCode>#,##0.0;"▲ "#,##0.0</c:formatCode>
                <c:ptCount val="40"/>
                <c:pt idx="8">
                  <c:v>174.4</c:v>
                </c:pt>
                <c:pt idx="16">
                  <c:v>178.8</c:v>
                </c:pt>
                <c:pt idx="24">
                  <c:v>179.2</c:v>
                </c:pt>
                <c:pt idx="32">
                  <c:v>186.4</c:v>
                </c:pt>
              </c:numCache>
            </c:numRef>
          </c:yVal>
          <c:smooth val="0"/>
          <c:extLst>
            <c:ext xmlns:c16="http://schemas.microsoft.com/office/drawing/2014/chart" uri="{C3380CC4-5D6E-409C-BE32-E72D297353CC}">
              <c16:uniqueId val="{00000009-9A75-4F23-BF76-7C6CB7EE2537}"/>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{D894F352-5AF6-448A-8671-E2F83B0B0AFD}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A75-4F23-BF76-7C6CB7EE25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{97569737-FB6A-4F80-9F18-2C004FC342F6}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75-4F23-BF76-7C6CB7EE25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{6F718181-A360-4292-95FC-77D0CC3964F0}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75-4F23-BF76-7C6CB7EE25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{A1E3044C-3D8E-47F7-8075-362D06B7512A}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75-4F23-BF76-7C6CB7EE25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{E8C6456C-9672-442E-83F5-C6CBEBB51B16}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75-4F23-BF76-7C6CB7EE253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{7B5A7E0E-A8CC-4AD3-AD44-17F05B43117B}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A75-4F23-BF76-7C6CB7EE253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{FE31124C-5698-49DF-A9EC-AABE86D7AA43}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A75-4F23-BF76-7C6CB7EE253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{30DC181A-F801-45A2-9BE5-50FFFFB48A83}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A75-4F23-BF76-7C6CB7EE253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{C1341C90-96CF-4D3D-8DEA-2762AADAB625}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A75-4F23-BF76-7C6CB7EE25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71</c:v>
                </c:pt>
                <c:pt idx="16">
                  <c:v>71.7</c:v>
                </c:pt>
                <c:pt idx="24">
                  <c:v>72.7</c:v>
                </c:pt>
                <c:pt idx="32">
                  <c:v>73.599999999999994</c:v>
                </c:pt>
              </c:numCache>
            </c:numRef>
          </c:xVal>
          <c:yVal>
            <c:numRef>
              <c:f>公会計指標分析・財政指標組合せ分析表!$BP$55:$DC$55</c:f>
              <c:numCache>
                <c:formatCode>#,##0.0;"▲ "#,##0.0</c:formatCode>
                <c:ptCount val="40"/>
                <c:pt idx="8">
                  <c:v>152</c:v>
                </c:pt>
                <c:pt idx="16">
                  <c:v>159.1</c:v>
                </c:pt>
                <c:pt idx="24">
                  <c:v>163.80000000000001</c:v>
                </c:pt>
                <c:pt idx="32">
                  <c:v>173.6</c:v>
                </c:pt>
              </c:numCache>
            </c:numRef>
          </c:yVal>
          <c:smooth val="0"/>
          <c:extLst>
            <c:ext xmlns:c16="http://schemas.microsoft.com/office/drawing/2014/chart" uri="{C3380CC4-5D6E-409C-BE32-E72D297353CC}">
              <c16:uniqueId val="{00000013-9A75-4F23-BF76-7C6CB7EE2537}"/>
            </c:ext>
          </c:extLst>
        </c:ser>
        <c:dLbls>
          <c:showLegendKey val="0"/>
          <c:showVal val="1"/>
          <c:showCatName val="0"/>
          <c:showSerName val="0"/>
          <c:showPercent val="0"/>
          <c:showBubbleSize val="0"/>
        </c:dLbls>
        <c:axId val="46179840"/>
        <c:axId val="46181760"/>
      </c:scatterChart>
      <c:valAx>
        <c:axId val="46179840"/>
        <c:scaling>
          <c:orientation val="minMax"/>
          <c:max val="77.399999999999991"/>
          <c:min val="70.59999999999999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93"/>
          <c:min val="1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{34D87FC1-D355-4D77-95D7-2257A8B3A5AF}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140-4B93-953F-6548B97F24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{334C8AD9-47CD-4903-9E9A-F8C290A57FFC}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40-4B93-953F-6548B97F24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{6F15EDB6-9DF5-4582-AA5B-2F4BDE6090A8}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40-4B93-953F-6548B97F24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{BDF98836-0199-4EB0-B65C-F882F2A49A1B}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40-4B93-953F-6548B97F24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{C2F702C3-F1B7-4DC2-83EE-EAA8963E379A}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40-4B93-953F-6548B97F248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{47076214-935B-47A4-97C8-19291B10CEF5}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140-4B93-953F-6548B97F248C}"/>
                </c:ext>
              </c:extLst>
            </c:dLbl>
            <c:dLbl>
              <c:idx val="16"/>
              <c:layout>
                <c:manualLayout>
                  <c:x val="-2.446752175631094E-2"/>
                  <c:y val="-4.688346586460648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{A7C788AA-A671-44FF-9968-491492A42621}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140-4B93-953F-6548B97F248C}"/>
                </c:ext>
              </c:extLst>
            </c:dLbl>
            <c:dLbl>
              <c:idx val="24"/>
              <c:layout>
                <c:manualLayout>
                  <c:x val="-3.8928461481910363E-2"/>
                  <c:y val="-7.79498283109814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{BC44AE18-68A3-49CA-B338-3FFD3343FB31}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140-4B93-953F-6548B97F248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{3DE64CE3-8D30-4251-A1B7-2ADFAB125F87}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140-4B93-953F-6548B97F24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7.6</c:v>
                </c:pt>
                <c:pt idx="16">
                  <c:v>6.2</c:v>
                </c:pt>
                <c:pt idx="24">
                  <c:v>6.1</c:v>
                </c:pt>
                <c:pt idx="32">
                  <c:v>6.3</c:v>
                </c:pt>
              </c:numCache>
            </c:numRef>
          </c:xVal>
          <c:yVal>
            <c:numRef>
              <c:f>公会計指標分析・財政指標組合せ分析表!$BP$73:$DC$73</c:f>
              <c:numCache>
                <c:formatCode>#,##0.0;"▲ "#,##0.0</c:formatCode>
                <c:ptCount val="40"/>
                <c:pt idx="0">
                  <c:v>168.8</c:v>
                </c:pt>
                <c:pt idx="8">
                  <c:v>174.4</c:v>
                </c:pt>
                <c:pt idx="16">
                  <c:v>178.8</c:v>
                </c:pt>
                <c:pt idx="24">
                  <c:v>179.2</c:v>
                </c:pt>
                <c:pt idx="32">
                  <c:v>186.4</c:v>
                </c:pt>
              </c:numCache>
            </c:numRef>
          </c:yVal>
          <c:smooth val="0"/>
          <c:extLst>
            <c:ext xmlns:c16="http://schemas.microsoft.com/office/drawing/2014/chart" uri="{C3380CC4-5D6E-409C-BE32-E72D297353CC}">
              <c16:uniqueId val="{00000009-F140-4B93-953F-6548B97F248C}"/>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{344AC0C3-D507-4774-8FFB-E0F04F9A0F88}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140-4B93-953F-6548B97F24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{6EB5613D-A379-421E-B525-E271FA9453CB}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40-4B93-953F-6548B97F24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{EDB84552-1C74-422F-8C0F-F9EC9F8BC81D}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40-4B93-953F-6548B97F24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{88BD2EB5-DD8F-4906-892C-F848A46EF42D}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40-4B93-953F-6548B97F24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{118D68B1-6023-4899-9C4F-A631D2B416CC}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40-4B93-953F-6548B97F248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{A0733C99-A663-48BC-9527-1592D267BD34}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140-4B93-953F-6548B97F248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{0A9D26CC-D19E-40D3-9BB5-82E1C951346F}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140-4B93-953F-6548B97F248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{C4DB9510-9651-4FD0-9835-91080488E8F4}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140-4B93-953F-6548B97F248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{7004F5DA-4AE1-4B3C-AF36-84068DB88460}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140-4B93-953F-6548B97F24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9.9</c:v>
                </c:pt>
                <c:pt idx="16">
                  <c:v>9.5</c:v>
                </c:pt>
                <c:pt idx="24">
                  <c:v>9.6</c:v>
                </c:pt>
                <c:pt idx="32">
                  <c:v>9.4</c:v>
                </c:pt>
              </c:numCache>
            </c:numRef>
          </c:xVal>
          <c:yVal>
            <c:numRef>
              <c:f>公会計指標分析・財政指標組合せ分析表!$BP$77:$DC$77</c:f>
              <c:numCache>
                <c:formatCode>#,##0.0;"▲ "#,##0.0</c:formatCode>
                <c:ptCount val="40"/>
                <c:pt idx="0">
                  <c:v>173.8</c:v>
                </c:pt>
                <c:pt idx="8">
                  <c:v>152</c:v>
                </c:pt>
                <c:pt idx="16">
                  <c:v>159.1</c:v>
                </c:pt>
                <c:pt idx="24">
                  <c:v>163.80000000000001</c:v>
                </c:pt>
                <c:pt idx="32">
                  <c:v>173.6</c:v>
                </c:pt>
              </c:numCache>
            </c:numRef>
          </c:yVal>
          <c:smooth val="0"/>
          <c:extLst>
            <c:ext xmlns:c16="http://schemas.microsoft.com/office/drawing/2014/chart" uri="{C3380CC4-5D6E-409C-BE32-E72D297353CC}">
              <c16:uniqueId val="{00000013-F140-4B93-953F-6548B97F248C}"/>
            </c:ext>
          </c:extLst>
        </c:ser>
        <c:dLbls>
          <c:showLegendKey val="0"/>
          <c:showVal val="1"/>
          <c:showCatName val="0"/>
          <c:showSerName val="0"/>
          <c:showPercent val="0"/>
          <c:showBubbleSize val="0"/>
        </c:dLbls>
        <c:axId val="84219776"/>
        <c:axId val="84234240"/>
      </c:scatterChart>
      <c:valAx>
        <c:axId val="84219776"/>
        <c:scaling>
          <c:orientation val="minMax"/>
          <c:max val="12.5"/>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3"/>
          <c:min val="1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元利償還金については、県債の新規発行の抑制や繰上償還に努めたことにより減少傾向にあります。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今後も、県債の新規発行の抑制や繰上償還に取り組み、実質公債費比率の改善に努めます。</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70C0"/>
              </a:solidFill>
              <a:latin typeface="ＭＳ ゴシック" pitchFamily="49" charset="-128"/>
              <a:ea typeface="ＭＳ ゴシック" pitchFamily="49" charset="-128"/>
            </a:rPr>
            <a:t>　</a:t>
          </a:r>
          <a:r>
            <a:rPr kumimoji="1" lang="ja-JP" altLang="en-US" sz="1000">
              <a:solidFill>
                <a:schemeClr val="tx1"/>
              </a:solidFill>
              <a:latin typeface="ＭＳ ゴシック" pitchFamily="49" charset="-128"/>
              <a:ea typeface="ＭＳ ゴシック" pitchFamily="49" charset="-128"/>
            </a:rPr>
            <a:t>減債基金残高は、前年度末から</a:t>
          </a:r>
          <a:r>
            <a:rPr kumimoji="1" lang="en-US" altLang="ja-JP" sz="1000">
              <a:solidFill>
                <a:schemeClr val="tx1"/>
              </a:solidFill>
              <a:latin typeface="ＭＳ ゴシック" pitchFamily="49" charset="-128"/>
              <a:ea typeface="ＭＳ ゴシック" pitchFamily="49" charset="-128"/>
            </a:rPr>
            <a:t>52</a:t>
          </a:r>
          <a:r>
            <a:rPr kumimoji="1" lang="ja-JP" altLang="en-US" sz="1000">
              <a:solidFill>
                <a:schemeClr val="tx1"/>
              </a:solidFill>
              <a:latin typeface="ＭＳ ゴシック" pitchFamily="49" charset="-128"/>
              <a:ea typeface="ＭＳ ゴシック" pitchFamily="49" charset="-128"/>
            </a:rPr>
            <a:t>億円増加しています。また、減債基金積立相当額（毎年度の積立額を発行額の</a:t>
          </a:r>
          <a:r>
            <a:rPr kumimoji="1" lang="en-US" altLang="ja-JP" sz="1000">
              <a:solidFill>
                <a:schemeClr val="tx1"/>
              </a:solidFill>
              <a:latin typeface="ＭＳ ゴシック" pitchFamily="49" charset="-128"/>
              <a:ea typeface="ＭＳ ゴシック" pitchFamily="49" charset="-128"/>
            </a:rPr>
            <a:t>30</a:t>
          </a:r>
          <a:r>
            <a:rPr kumimoji="1" lang="ja-JP" altLang="en-US" sz="1000">
              <a:solidFill>
                <a:schemeClr val="tx1"/>
              </a:solidFill>
              <a:latin typeface="ＭＳ ゴシック" pitchFamily="49" charset="-128"/>
              <a:ea typeface="ＭＳ ゴシック" pitchFamily="49" charset="-128"/>
            </a:rPr>
            <a:t>分の１として設定した場合の額）と同等の額を積立てており、積立不足は生じていません。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一般会計等に係る地方債の現在高は、県債の新規発行の抑制や繰上償還に努めたことにより減少傾向にあり、地方債の現在高が前年度から</a:t>
          </a:r>
          <a:r>
            <a:rPr kumimoji="1" lang="en-US" altLang="ja-JP" sz="1400">
              <a:solidFill>
                <a:schemeClr val="tx1"/>
              </a:solidFill>
              <a:latin typeface="ＭＳ ゴシック" pitchFamily="49" charset="-128"/>
              <a:ea typeface="ＭＳ ゴシック" pitchFamily="49" charset="-128"/>
            </a:rPr>
            <a:t>106</a:t>
          </a:r>
          <a:r>
            <a:rPr kumimoji="1" lang="ja-JP" altLang="en-US" sz="1400">
              <a:solidFill>
                <a:schemeClr val="tx1"/>
              </a:solidFill>
              <a:latin typeface="ＭＳ ゴシック" pitchFamily="49" charset="-128"/>
              <a:ea typeface="ＭＳ ゴシック" pitchFamily="49" charset="-128"/>
            </a:rPr>
            <a:t>億円減少したことにより、分子全体を引き下げています。</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　今後も、財政規模が類似している他県の状況も踏まえつつ、県債の新規発行の抑制や繰上償還に取り組み、将来負担比率の改善に努めます。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主な基金では、医療・介護サービスの提供体制改革に資する事業に活用する医療介護総合確保促進基金は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億円の減、文化振興のための教育文化振興基金では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億円の減であり、基金全体としては、減債基金の取り崩しなどにより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基金の使途に基づき計画的な積立、取り崩しを行うとともに、財政調整基金は中期財政運営方針に基づき、今後の予想し得ない状況変化や国民スポーツ大会の運営費の負担に備えるため令和６年度末に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億円程度を確保することとしています。</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医療介護総合確保促進基金　　：医療・介護サービスの提供体制改革に資する事業の推進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教育文化振興基金　　　　　　：文化の振興に関する事業の推進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後期高齢者医療財政安定化基金：後期高齢者広域連合の財政安定化のための基金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医療介護サービスの提供のための事業を実施するための取崩と、次年度以降実施分として国の補助金と一般財源の積立を行った。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公立大学法人島根県立大学の運営費交付金として、５億円の取崩を行った。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各基金の目的に基づき、計画的に積立や事業実施のための取崩を行う。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決算剰余金を活用して積み立てたことにより残高は、前年度より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億円増加しています。</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令和元年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月に策定した中期財政運営方針に基づき、今後の予想し得ない状況変化や令和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年度に開催を予定している国民スポーツ大会の運営費の負担に備えるため令和６年度末に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億円程度を確保することとしています。</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計画的に県債の償還に活用するために取り崩しを行っており、前年度より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億円減少しています。</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計画的に取り崩しを行い、令和２年９月の財政見通しでは、令和４年度末には残高がゼロとなる見込みです。</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02A7E88-BF2C-400F-B726-1020E77C94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87AA39D-CBC9-4756-9F8E-2147E50802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A327F00-30F7-4953-8275-A2DAA08E8C30}"/>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5EC2A533-9B60-474A-9783-5B3E24F39F8C}"/>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933D5CFF-263E-455E-AA2D-540347E0895A}"/>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B22F35CE-498D-4E9E-B874-E9E30C016DC9}"/>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82F4A256-E6D6-4337-B8E4-7081B695E8BF}"/>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3C142058-C673-42B6-A35B-024E3B8ACFBF}"/>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38A1C089-0C3B-4991-8D49-C9978FAA8CF2}"/>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82B12D3-64A8-4FAB-8866-649D51E4CA4B}"/>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C3438CB-AF78-46C2-9BB7-7F5724E1C3A9}"/>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44494A0-8F9A-425B-ABA7-BD2DB254ED8A}"/>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679,324
670,468
6,708.27
487,188,668
464,501,474
9,478,650
274,324,920
926,197,502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8574A81-5A52-4A99-A0AF-66939FA79A14}"/>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3391821-6F2E-4539-B528-E063AD7E9446}"/>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CB89929-1700-424E-AF0D-5B73E1A67EAF}"/>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88B045F-A2EC-4179-87A1-2C6F60FA8664}"/>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0CA527A-5F42-474F-91F7-AF25FBCE8859}"/>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3AAE0EBF-D8D3-44A5-82F6-DA22F28F007F}"/>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CC26E05-21AB-4C7F-9EE5-C94ED87F134E}"/>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4BD850E-34E6-4135-9D78-AD9CB4C3516C}"/>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3A586E3-D6CB-4280-947B-E63FCDFB8C73}"/>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FC758CE-6FF3-49B1-A679-6AD0324CEC3C}"/>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445CAD1-DE55-4614-9A45-7710CA1A9966}"/>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175E47E-F13A-4FB6-95FB-24316EFEBEE6}"/>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D3ADCD3-7088-49BE-B61B-A98572D8E217}"/>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28EE743-745A-46B8-AACB-9B0B2A0B1A6D}"/>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448C9A5-3214-4F1D-AA0B-F3729DCCCA13}"/>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908F779-94AE-45C2-BA30-28F7E1C6F229}"/>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CE28F33-909E-4A1B-98B1-713D6D4C212E}"/>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124C9054-6C60-42B3-8494-E1CA6D9D8AA4}"/>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756E4AD5-ED82-45B5-B0A3-DE78A6BEED0F}"/>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3DC7EDBC-E6F3-42DA-92DA-94EF3C849ED5}"/>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9569692A-918E-4632-8446-C44DFE12736C}"/>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CDF535D6-E099-492F-B3AB-DD6948536B7A}"/>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0C532349-4B95-4C6F-AAA5-87D1E653A585}"/>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8331466B-84B5-403E-9A44-567834996242}"/>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40D65F97-75FD-4041-865E-0C164FA0A1C6}"/>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5A24E78F-C463-4B9E-8C34-CA9E2C1C7BA8}"/>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18438006-3D9A-4E5E-B42F-99EED65B1D2B}"/>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BBA3DA29-9FA3-4AF5-9FA9-F08C22D97E28}"/>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202362B0-A253-449B-8F36-612C4968D44B}"/>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54851076-829C-4FCD-B6D9-2E20B4B955C3}"/>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A8520D74-2DDE-4779-AC4F-CF75CB2DBCB0}"/>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FC37C90F-1B37-4CF2-8A5F-E2DD2A123F5C}"/>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AB7D2BE8-B024-40A8-B158-4478B4C3D6AB}"/>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CC7F4EE9-1648-4826-806E-49CBF8AA39D9}"/>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道路の法面や舗装など、道路の工作物の資産額が多いことが本県の特徴です。平野部に比べコストのかかる中山間地域においても道路整備を行い、この減価償却が進んでいることから、有形固定資産減価償却率が高くなっています。</a:t>
          </a:r>
        </a:p>
        <a:p>
          <a:r>
            <a:rPr kumimoji="1" lang="ja-JP" altLang="en-US" sz="1100">
              <a:latin typeface="ＭＳ Ｐゴシック" panose="020B0600070205080204" pitchFamily="50" charset="-128"/>
              <a:ea typeface="ＭＳ Ｐゴシック" panose="020B0600070205080204" pitchFamily="50" charset="-128"/>
            </a:rPr>
            <a:t>　本県では、平成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年度に島根県公共施設等総合管理基本方針を策定し、公共施設等の維持管理を適切に実施しつつ長寿命化を図っており、今後もこの方針に基づいて管理を行っていきます。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4D63451-DDD9-4B2E-9343-826A2593A5DC}"/>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8B17181D-0FD5-48C5-BCE5-2B80E2AB7D25}"/>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DCD08C76-44DB-45F7-BE19-E9B4065EBBFB}"/>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E12938AF-B033-416B-8A50-DBBC2D7CEE94}"/>
            </a:ext>
          </a:extLst>
        </xdr:cNvPr>
        <xdr:cNvCxnSpPr/>
      </xdr:nvCxnSpPr>
      <xdr:spPr>
        <a:xfrm>
          <a:off x="1158875" y="56567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4C2C033A-18A4-4B1A-941A-54257C7EAA6E}"/>
            </a:ext>
          </a:extLst>
        </xdr:cNvPr>
        <xdr:cNvSpPr txBox="1"/>
      </xdr:nvSpPr>
      <xdr:spPr>
        <a:xfrm>
          <a:off x="789956" y="5562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FFF1906-3805-49AF-B17E-D2181093162D}"/>
            </a:ext>
          </a:extLst>
        </xdr:cNvPr>
        <xdr:cNvCxnSpPr/>
      </xdr:nvCxnSpPr>
      <xdr:spPr>
        <a:xfrm>
          <a:off x="1158875" y="53160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36A700CF-6F67-4CD5-ABFB-35721B9F179E}"/>
            </a:ext>
          </a:extLst>
        </xdr:cNvPr>
        <xdr:cNvSpPr txBox="1"/>
      </xdr:nvSpPr>
      <xdr:spPr>
        <a:xfrm>
          <a:off x="789956" y="52222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8789AB25-FC4A-4ECA-BB13-7AC2597446B9}"/>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B481C8AD-7D37-46E1-8515-C5F236CDC8DC}"/>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282A24AC-1070-4ACF-9EB8-307EEE08DA6B}"/>
            </a:ext>
          </a:extLst>
        </xdr:cNvPr>
        <xdr:cNvCxnSpPr/>
      </xdr:nvCxnSpPr>
      <xdr:spPr>
        <a:xfrm>
          <a:off x="1158875" y="46376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17726496-683F-42D4-B446-608BD637C71C}"/>
            </a:ext>
          </a:extLst>
        </xdr:cNvPr>
        <xdr:cNvSpPr txBox="1"/>
      </xdr:nvSpPr>
      <xdr:spPr>
        <a:xfrm>
          <a:off x="789956" y="4543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EFBC8DF5-BB1C-4708-BAAD-6E17CBDC64C8}"/>
            </a:ext>
          </a:extLst>
        </xdr:cNvPr>
        <xdr:cNvCxnSpPr/>
      </xdr:nvCxnSpPr>
      <xdr:spPr>
        <a:xfrm>
          <a:off x="1158875" y="42968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19B3C5CC-8343-4248-B44B-64792D34C09F}"/>
            </a:ext>
          </a:extLst>
        </xdr:cNvPr>
        <xdr:cNvSpPr txBox="1"/>
      </xdr:nvSpPr>
      <xdr:spPr>
        <a:xfrm>
          <a:off x="789956" y="4212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E551411E-BA4A-49CB-BCF0-EA9B8B4994CD}"/>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78F4C260-912C-4986-82C9-569C3398D4B2}"/>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AEAA6E80-E2AB-4F58-BBAA-FA4F552B7D16}"/>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35630</xdr:rowOff>
    </xdr:from>
    <xdr:to>
      <xdr:col>23</xdr:col>
      <xdr:colOff>85090</xdr:colOff>
      <xdr:row>34</xdr:row>
      <xdr:rowOff>19403</xdr:rowOff>
    </xdr:to>
    <xdr:cxnSp macro="">
      <xdr:nvCxnSpPr>
        <xdr:cNvPr id="64" name="直線コネクタ 63">
          <a:extLst>
            <a:ext uri="{FF2B5EF4-FFF2-40B4-BE49-F238E27FC236}">
              <a16:creationId xmlns:a16="http://schemas.microsoft.com/office/drawing/2014/main" id="{D4543B9D-EC9B-4C68-91BD-D1F087FC6B4D}"/>
            </a:ext>
          </a:extLst>
        </xdr:cNvPr>
        <xdr:cNvCxnSpPr/>
      </xdr:nvCxnSpPr>
      <xdr:spPr>
        <a:xfrm flipV="1">
          <a:off x="4306570" y="4245680"/>
          <a:ext cx="1270" cy="1279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23230</xdr:rowOff>
    </xdr:from>
    <xdr:ext cx="405111" cy="259045"/>
    <xdr:sp macro="" textlink="">
      <xdr:nvSpPr>
        <xdr:cNvPr id="65" name="有形固定資産減価償却率最小値テキスト">
          <a:extLst>
            <a:ext uri="{FF2B5EF4-FFF2-40B4-BE49-F238E27FC236}">
              <a16:creationId xmlns:a16="http://schemas.microsoft.com/office/drawing/2014/main" id="{05029068-8421-439D-AAC5-DC0B9ADA65CD}"/>
            </a:ext>
          </a:extLst>
        </xdr:cNvPr>
        <xdr:cNvSpPr txBox="1"/>
      </xdr:nvSpPr>
      <xdr:spPr>
        <a:xfrm>
          <a:off x="4359275" y="553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19403</xdr:rowOff>
    </xdr:from>
    <xdr:to>
      <xdr:col>23</xdr:col>
      <xdr:colOff>174625</xdr:colOff>
      <xdr:row>34</xdr:row>
      <xdr:rowOff>19403</xdr:rowOff>
    </xdr:to>
    <xdr:cxnSp macro="">
      <xdr:nvCxnSpPr>
        <xdr:cNvPr id="66" name="直線コネクタ 65">
          <a:extLst>
            <a:ext uri="{FF2B5EF4-FFF2-40B4-BE49-F238E27FC236}">
              <a16:creationId xmlns:a16="http://schemas.microsoft.com/office/drawing/2014/main" id="{5E644AAE-FE5D-4916-A115-A046F944D083}"/>
            </a:ext>
          </a:extLst>
        </xdr:cNvPr>
        <xdr:cNvCxnSpPr/>
      </xdr:nvCxnSpPr>
      <xdr:spPr>
        <a:xfrm>
          <a:off x="4216400" y="552485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153757</xdr:rowOff>
    </xdr:from>
    <xdr:ext cx="405111" cy="259045"/>
    <xdr:sp macro="" textlink="">
      <xdr:nvSpPr>
        <xdr:cNvPr id="67" name="有形固定資産減価償却率最大値テキスト">
          <a:extLst>
            <a:ext uri="{FF2B5EF4-FFF2-40B4-BE49-F238E27FC236}">
              <a16:creationId xmlns:a16="http://schemas.microsoft.com/office/drawing/2014/main" id="{24299709-516E-499A-AC27-6368283807B0}"/>
            </a:ext>
          </a:extLst>
        </xdr:cNvPr>
        <xdr:cNvSpPr txBox="1"/>
      </xdr:nvSpPr>
      <xdr:spPr>
        <a:xfrm>
          <a:off x="4359275" y="40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35630</xdr:rowOff>
    </xdr:from>
    <xdr:to>
      <xdr:col>23</xdr:col>
      <xdr:colOff>174625</xdr:colOff>
      <xdr:row>26</xdr:row>
      <xdr:rowOff>35630</xdr:rowOff>
    </xdr:to>
    <xdr:cxnSp macro="">
      <xdr:nvCxnSpPr>
        <xdr:cNvPr id="68" name="直線コネクタ 67">
          <a:extLst>
            <a:ext uri="{FF2B5EF4-FFF2-40B4-BE49-F238E27FC236}">
              <a16:creationId xmlns:a16="http://schemas.microsoft.com/office/drawing/2014/main" id="{312D13E0-1C88-4696-B85C-47737D9B90C0}"/>
            </a:ext>
          </a:extLst>
        </xdr:cNvPr>
        <xdr:cNvCxnSpPr/>
      </xdr:nvCxnSpPr>
      <xdr:spPr>
        <a:xfrm>
          <a:off x="4216400" y="42456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110013</xdr:rowOff>
    </xdr:from>
    <xdr:ext cx="405111" cy="259045"/>
    <xdr:sp macro="" textlink="">
      <xdr:nvSpPr>
        <xdr:cNvPr id="69" name="有形固定資産減価償却率平均値テキスト">
          <a:extLst>
            <a:ext uri="{FF2B5EF4-FFF2-40B4-BE49-F238E27FC236}">
              <a16:creationId xmlns:a16="http://schemas.microsoft.com/office/drawing/2014/main" id="{0BE60489-BE64-4C1D-AA87-F3349BDD0047}"/>
            </a:ext>
          </a:extLst>
        </xdr:cNvPr>
        <xdr:cNvSpPr txBox="1"/>
      </xdr:nvSpPr>
      <xdr:spPr>
        <a:xfrm>
          <a:off x="4359275" y="496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87136</xdr:rowOff>
    </xdr:from>
    <xdr:to>
      <xdr:col>23</xdr:col>
      <xdr:colOff>136525</xdr:colOff>
      <xdr:row>32</xdr:row>
      <xdr:rowOff>17286</xdr:rowOff>
    </xdr:to>
    <xdr:sp macro="" textlink="">
      <xdr:nvSpPr>
        <xdr:cNvPr id="70" name="フローチャート: 判断 69">
          <a:extLst>
            <a:ext uri="{FF2B5EF4-FFF2-40B4-BE49-F238E27FC236}">
              <a16:creationId xmlns:a16="http://schemas.microsoft.com/office/drawing/2014/main" id="{3BCFA732-725C-4422-80C9-1330A4940CD5}"/>
            </a:ext>
          </a:extLst>
        </xdr:cNvPr>
        <xdr:cNvSpPr/>
      </xdr:nvSpPr>
      <xdr:spPr>
        <a:xfrm>
          <a:off x="4254500" y="51036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150636</xdr:rowOff>
    </xdr:from>
    <xdr:to>
      <xdr:col>19</xdr:col>
      <xdr:colOff>187325</xdr:colOff>
      <xdr:row>31</xdr:row>
      <xdr:rowOff>80786</xdr:rowOff>
    </xdr:to>
    <xdr:sp macro="" textlink="">
      <xdr:nvSpPr>
        <xdr:cNvPr id="71" name="フローチャート: 判断 70">
          <a:extLst>
            <a:ext uri="{FF2B5EF4-FFF2-40B4-BE49-F238E27FC236}">
              <a16:creationId xmlns:a16="http://schemas.microsoft.com/office/drawing/2014/main" id="{AFBF0272-C786-45C7-8597-95C834329884}"/>
            </a:ext>
          </a:extLst>
        </xdr:cNvPr>
        <xdr:cNvSpPr/>
      </xdr:nvSpPr>
      <xdr:spPr>
        <a:xfrm>
          <a:off x="3616325" y="500838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30692</xdr:rowOff>
    </xdr:from>
    <xdr:to>
      <xdr:col>15</xdr:col>
      <xdr:colOff>187325</xdr:colOff>
      <xdr:row>30</xdr:row>
      <xdr:rowOff>132292</xdr:rowOff>
    </xdr:to>
    <xdr:sp macro="" textlink="">
      <xdr:nvSpPr>
        <xdr:cNvPr id="72" name="フローチャート: 判断 71">
          <a:extLst>
            <a:ext uri="{FF2B5EF4-FFF2-40B4-BE49-F238E27FC236}">
              <a16:creationId xmlns:a16="http://schemas.microsoft.com/office/drawing/2014/main" id="{D1A48E82-8701-4B53-B0BD-7561F6D5EABC}"/>
            </a:ext>
          </a:extLst>
        </xdr:cNvPr>
        <xdr:cNvSpPr/>
      </xdr:nvSpPr>
      <xdr:spPr>
        <a:xfrm>
          <a:off x="2930525" y="488526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118180</xdr:rowOff>
    </xdr:from>
    <xdr:to>
      <xdr:col>11</xdr:col>
      <xdr:colOff>187325</xdr:colOff>
      <xdr:row>30</xdr:row>
      <xdr:rowOff>48330</xdr:rowOff>
    </xdr:to>
    <xdr:sp macro="" textlink="">
      <xdr:nvSpPr>
        <xdr:cNvPr id="73" name="フローチャート: 判断 72">
          <a:extLst>
            <a:ext uri="{FF2B5EF4-FFF2-40B4-BE49-F238E27FC236}">
              <a16:creationId xmlns:a16="http://schemas.microsoft.com/office/drawing/2014/main" id="{ADA4D2DB-C49D-443E-856B-C3396BD737A0}"/>
            </a:ext>
          </a:extLst>
        </xdr:cNvPr>
        <xdr:cNvSpPr/>
      </xdr:nvSpPr>
      <xdr:spPr>
        <a:xfrm>
          <a:off x="2244725" y="481718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4227C82E-C237-44EC-8003-1AEA7F0CF2F5}"/>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29B5840-B971-435F-8828-A196CC12BF7B}"/>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9591CFE-76CC-4A71-9987-23246616E906}"/>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CBD3F55-6012-4CD8-AD96-069F0BFC9518}"/>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E092134-0236-4B0B-AC90-C8C1ABDDF4D6}"/>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140053</xdr:rowOff>
    </xdr:from>
    <xdr:to>
      <xdr:col>23</xdr:col>
      <xdr:colOff>136525</xdr:colOff>
      <xdr:row>34</xdr:row>
      <xdr:rowOff>70203</xdr:rowOff>
    </xdr:to>
    <xdr:sp macro="" textlink="">
      <xdr:nvSpPr>
        <xdr:cNvPr id="79" name="楕円 78">
          <a:extLst>
            <a:ext uri="{FF2B5EF4-FFF2-40B4-BE49-F238E27FC236}">
              <a16:creationId xmlns:a16="http://schemas.microsoft.com/office/drawing/2014/main" id="{5B8CB9EB-6E11-4E0E-A7FF-A79F74FDB04F}"/>
            </a:ext>
          </a:extLst>
        </xdr:cNvPr>
        <xdr:cNvSpPr/>
      </xdr:nvSpPr>
      <xdr:spPr>
        <a:xfrm>
          <a:off x="4254500" y="548675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54980</xdr:rowOff>
    </xdr:from>
    <xdr:ext cx="405111" cy="259045"/>
    <xdr:sp macro="" textlink="">
      <xdr:nvSpPr>
        <xdr:cNvPr id="80" name="有形固定資産減価償却率該当値テキスト">
          <a:extLst>
            <a:ext uri="{FF2B5EF4-FFF2-40B4-BE49-F238E27FC236}">
              <a16:creationId xmlns:a16="http://schemas.microsoft.com/office/drawing/2014/main" id="{21A065E4-4277-4D9F-AE9B-A98683B9F09B}"/>
            </a:ext>
          </a:extLst>
        </xdr:cNvPr>
        <xdr:cNvSpPr txBox="1"/>
      </xdr:nvSpPr>
      <xdr:spPr>
        <a:xfrm>
          <a:off x="4359275" y="5398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56092</xdr:rowOff>
    </xdr:from>
    <xdr:to>
      <xdr:col>19</xdr:col>
      <xdr:colOff>187325</xdr:colOff>
      <xdr:row>33</xdr:row>
      <xdr:rowOff>157691</xdr:rowOff>
    </xdr:to>
    <xdr:sp macro="" textlink="">
      <xdr:nvSpPr>
        <xdr:cNvPr id="81" name="楕円 80">
          <a:extLst>
            <a:ext uri="{FF2B5EF4-FFF2-40B4-BE49-F238E27FC236}">
              <a16:creationId xmlns:a16="http://schemas.microsoft.com/office/drawing/2014/main" id="{F832547F-BA28-4B1A-99DC-29C257144514}"/>
            </a:ext>
          </a:extLst>
        </xdr:cNvPr>
        <xdr:cNvSpPr/>
      </xdr:nvSpPr>
      <xdr:spPr>
        <a:xfrm>
          <a:off x="3616325" y="5399617"/>
          <a:ext cx="85725" cy="10477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106892</xdr:rowOff>
    </xdr:from>
    <xdr:to>
      <xdr:col>23</xdr:col>
      <xdr:colOff>85725</xdr:colOff>
      <xdr:row>34</xdr:row>
      <xdr:rowOff>19403</xdr:rowOff>
    </xdr:to>
    <xdr:cxnSp macro="">
      <xdr:nvCxnSpPr>
        <xdr:cNvPr id="82" name="直線コネクタ 81">
          <a:extLst>
            <a:ext uri="{FF2B5EF4-FFF2-40B4-BE49-F238E27FC236}">
              <a16:creationId xmlns:a16="http://schemas.microsoft.com/office/drawing/2014/main" id="{97CF6F69-D635-4743-B93D-FB0B1E8C92E7}"/>
            </a:ext>
          </a:extLst>
        </xdr:cNvPr>
        <xdr:cNvCxnSpPr/>
      </xdr:nvCxnSpPr>
      <xdr:spPr>
        <a:xfrm>
          <a:off x="3673475" y="5447242"/>
          <a:ext cx="628650" cy="7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119592</xdr:rowOff>
    </xdr:from>
    <xdr:to>
      <xdr:col>15</xdr:col>
      <xdr:colOff>187325</xdr:colOff>
      <xdr:row>33</xdr:row>
      <xdr:rowOff>49742</xdr:rowOff>
    </xdr:to>
    <xdr:sp macro="" textlink="">
      <xdr:nvSpPr>
        <xdr:cNvPr id="83" name="楕円 82">
          <a:extLst>
            <a:ext uri="{FF2B5EF4-FFF2-40B4-BE49-F238E27FC236}">
              <a16:creationId xmlns:a16="http://schemas.microsoft.com/office/drawing/2014/main" id="{BA9DA3B0-C4AE-4ED3-8A17-DF1A25561758}"/>
            </a:ext>
          </a:extLst>
        </xdr:cNvPr>
        <xdr:cNvSpPr/>
      </xdr:nvSpPr>
      <xdr:spPr>
        <a:xfrm>
          <a:off x="2930525" y="530436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170392</xdr:rowOff>
    </xdr:from>
    <xdr:to>
      <xdr:col>19</xdr:col>
      <xdr:colOff>136525</xdr:colOff>
      <xdr:row>33</xdr:row>
      <xdr:rowOff>106892</xdr:rowOff>
    </xdr:to>
    <xdr:cxnSp macro="">
      <xdr:nvCxnSpPr>
        <xdr:cNvPr id="84" name="直線コネクタ 83">
          <a:extLst>
            <a:ext uri="{FF2B5EF4-FFF2-40B4-BE49-F238E27FC236}">
              <a16:creationId xmlns:a16="http://schemas.microsoft.com/office/drawing/2014/main" id="{A7E7D3DE-8FF8-41DD-B54D-27DBCDA9098F}"/>
            </a:ext>
          </a:extLst>
        </xdr:cNvPr>
        <xdr:cNvCxnSpPr/>
      </xdr:nvCxnSpPr>
      <xdr:spPr>
        <a:xfrm>
          <a:off x="2987675" y="5342467"/>
          <a:ext cx="6858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23636</xdr:rowOff>
    </xdr:from>
    <xdr:to>
      <xdr:col>11</xdr:col>
      <xdr:colOff>187325</xdr:colOff>
      <xdr:row>32</xdr:row>
      <xdr:rowOff>125236</xdr:rowOff>
    </xdr:to>
    <xdr:sp macro="" textlink="">
      <xdr:nvSpPr>
        <xdr:cNvPr id="85" name="楕円 84">
          <a:extLst>
            <a:ext uri="{FF2B5EF4-FFF2-40B4-BE49-F238E27FC236}">
              <a16:creationId xmlns:a16="http://schemas.microsoft.com/office/drawing/2014/main" id="{41878A54-8D3A-4379-AC96-1B8C6A4337F1}"/>
            </a:ext>
          </a:extLst>
        </xdr:cNvPr>
        <xdr:cNvSpPr/>
      </xdr:nvSpPr>
      <xdr:spPr>
        <a:xfrm>
          <a:off x="2244725" y="52084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74436</xdr:rowOff>
    </xdr:from>
    <xdr:to>
      <xdr:col>15</xdr:col>
      <xdr:colOff>136525</xdr:colOff>
      <xdr:row>32</xdr:row>
      <xdr:rowOff>170392</xdr:rowOff>
    </xdr:to>
    <xdr:cxnSp macro="">
      <xdr:nvCxnSpPr>
        <xdr:cNvPr id="86" name="直線コネクタ 85">
          <a:extLst>
            <a:ext uri="{FF2B5EF4-FFF2-40B4-BE49-F238E27FC236}">
              <a16:creationId xmlns:a16="http://schemas.microsoft.com/office/drawing/2014/main" id="{3D04A368-6B5A-4520-A8C8-9981B65F636B}"/>
            </a:ext>
          </a:extLst>
        </xdr:cNvPr>
        <xdr:cNvCxnSpPr/>
      </xdr:nvCxnSpPr>
      <xdr:spPr>
        <a:xfrm>
          <a:off x="2301875" y="5256036"/>
          <a:ext cx="685800" cy="8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97313</xdr:rowOff>
    </xdr:from>
    <xdr:ext cx="405111" cy="259045"/>
    <xdr:sp macro="" textlink="">
      <xdr:nvSpPr>
        <xdr:cNvPr id="87" name="n_1aveValue有形固定資産減価償却率">
          <a:extLst>
            <a:ext uri="{FF2B5EF4-FFF2-40B4-BE49-F238E27FC236}">
              <a16:creationId xmlns:a16="http://schemas.microsoft.com/office/drawing/2014/main" id="{2F9DA684-C20A-4568-A505-5B8F0A1D6B42}"/>
            </a:ext>
          </a:extLst>
        </xdr:cNvPr>
        <xdr:cNvSpPr txBox="1"/>
      </xdr:nvSpPr>
      <xdr:spPr>
        <a:xfrm>
          <a:off x="3474094" y="479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148819</xdr:rowOff>
    </xdr:from>
    <xdr:ext cx="405111" cy="259045"/>
    <xdr:sp macro="" textlink="">
      <xdr:nvSpPr>
        <xdr:cNvPr id="88" name="n_2aveValue有形固定資産減価償却率">
          <a:extLst>
            <a:ext uri="{FF2B5EF4-FFF2-40B4-BE49-F238E27FC236}">
              <a16:creationId xmlns:a16="http://schemas.microsoft.com/office/drawing/2014/main" id="{6CE6F3CA-CEC1-4E09-B5A4-DD9A2EE3FB1D}"/>
            </a:ext>
          </a:extLst>
        </xdr:cNvPr>
        <xdr:cNvSpPr txBox="1"/>
      </xdr:nvSpPr>
      <xdr:spPr>
        <a:xfrm>
          <a:off x="2797819" y="467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64857</xdr:rowOff>
    </xdr:from>
    <xdr:ext cx="405111" cy="259045"/>
    <xdr:sp macro="" textlink="">
      <xdr:nvSpPr>
        <xdr:cNvPr id="89" name="n_3aveValue有形固定資産減価償却率">
          <a:extLst>
            <a:ext uri="{FF2B5EF4-FFF2-40B4-BE49-F238E27FC236}">
              <a16:creationId xmlns:a16="http://schemas.microsoft.com/office/drawing/2014/main" id="{FD57584A-0C8A-4A78-91CC-B0645B98185A}"/>
            </a:ext>
          </a:extLst>
        </xdr:cNvPr>
        <xdr:cNvSpPr txBox="1"/>
      </xdr:nvSpPr>
      <xdr:spPr>
        <a:xfrm>
          <a:off x="2112019" y="460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148819</xdr:rowOff>
    </xdr:from>
    <xdr:ext cx="405111" cy="259045"/>
    <xdr:sp macro="" textlink="">
      <xdr:nvSpPr>
        <xdr:cNvPr id="90" name="n_1mainValue有形固定資産減価償却率">
          <a:extLst>
            <a:ext uri="{FF2B5EF4-FFF2-40B4-BE49-F238E27FC236}">
              <a16:creationId xmlns:a16="http://schemas.microsoft.com/office/drawing/2014/main" id="{1B57167F-8DAD-4AE4-8DBC-10D3DC33EA13}"/>
            </a:ext>
          </a:extLst>
        </xdr:cNvPr>
        <xdr:cNvSpPr txBox="1"/>
      </xdr:nvSpPr>
      <xdr:spPr>
        <a:xfrm>
          <a:off x="3474094" y="548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40869</xdr:rowOff>
    </xdr:from>
    <xdr:ext cx="405111" cy="259045"/>
    <xdr:sp macro="" textlink="">
      <xdr:nvSpPr>
        <xdr:cNvPr id="91" name="n_2mainValue有形固定資産減価償却率">
          <a:extLst>
            <a:ext uri="{FF2B5EF4-FFF2-40B4-BE49-F238E27FC236}">
              <a16:creationId xmlns:a16="http://schemas.microsoft.com/office/drawing/2014/main" id="{F732DD67-BA28-45D3-A4C5-3B2341E026E4}"/>
            </a:ext>
          </a:extLst>
        </xdr:cNvPr>
        <xdr:cNvSpPr txBox="1"/>
      </xdr:nvSpPr>
      <xdr:spPr>
        <a:xfrm>
          <a:off x="2797819" y="5384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116363</xdr:rowOff>
    </xdr:from>
    <xdr:ext cx="405111" cy="259045"/>
    <xdr:sp macro="" textlink="">
      <xdr:nvSpPr>
        <xdr:cNvPr id="92" name="n_3mainValue有形固定資産減価償却率">
          <a:extLst>
            <a:ext uri="{FF2B5EF4-FFF2-40B4-BE49-F238E27FC236}">
              <a16:creationId xmlns:a16="http://schemas.microsoft.com/office/drawing/2014/main" id="{7D4364EA-54DD-4388-8142-4940CAFC5F0B}"/>
            </a:ext>
          </a:extLst>
        </xdr:cNvPr>
        <xdr:cNvSpPr txBox="1"/>
      </xdr:nvSpPr>
      <xdr:spPr>
        <a:xfrm>
          <a:off x="2112019" y="52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9A2B0357-3298-4CE0-B902-CBDD30FC38DB}"/>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701A86FF-7D7E-47B7-8E68-DE1471A3FBB7}"/>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5" name="正方形/長方形 94">
          <a:extLst>
            <a:ext uri="{FF2B5EF4-FFF2-40B4-BE49-F238E27FC236}">
              <a16:creationId xmlns:a16="http://schemas.microsoft.com/office/drawing/2014/main" id="{EAF89FAA-D486-45D3-ABD7-0984EFA89305}"/>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20A73082-4852-4871-9F56-80C7BDCC2A46}"/>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B998C103-D6B4-462B-8A16-AA9D4DD7F92B}"/>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8" name="正方形/長方形 97">
          <a:extLst>
            <a:ext uri="{FF2B5EF4-FFF2-40B4-BE49-F238E27FC236}">
              <a16:creationId xmlns:a16="http://schemas.microsoft.com/office/drawing/2014/main" id="{6481F6DC-1183-46FD-9057-0487CF4DBC7F}"/>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9" name="正方形/長方形 98">
          <a:extLst>
            <a:ext uri="{FF2B5EF4-FFF2-40B4-BE49-F238E27FC236}">
              <a16:creationId xmlns:a16="http://schemas.microsoft.com/office/drawing/2014/main" id="{A3CBEF82-A2DB-4CAF-8F90-DD23660AB530}"/>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1D640F23-36E1-412A-92C5-A7614982F622}"/>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23453DA8-E5A1-46A1-ADBE-24EDBAA7A32D}"/>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FEFA65F1-4BF4-43A8-9D0B-0B90C350DB4C}"/>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3" name="テキスト ボックス 102">
          <a:extLst>
            <a:ext uri="{FF2B5EF4-FFF2-40B4-BE49-F238E27FC236}">
              <a16:creationId xmlns:a16="http://schemas.microsoft.com/office/drawing/2014/main" id="{5544BCCD-770A-47F5-B378-5A8C1EEC418F}"/>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道路整備など社会資本の整備等を行ってきた結果、債務償還比率の算定の分子に算入される県債の現在高が、財政規模が類似している他県と比べて多額となっている一方で、分母（経常一般財源等と経常的経費充当一般財源等の差）も大きいことから、当該数値は都道府県及び類似団体の平均を下回りまし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7B99F696-0112-40E1-BC12-9B285DBC5D8B}"/>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FC0B7B91-C804-48CE-91A1-5CA93ADD0471}"/>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2EC6CEC0-1E1F-4FEB-8F60-D02D69C45D6C}"/>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8FC31012-A94E-4DF4-9DEB-36044AFC4275}"/>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8" name="テキスト ボックス 107">
          <a:extLst>
            <a:ext uri="{FF2B5EF4-FFF2-40B4-BE49-F238E27FC236}">
              <a16:creationId xmlns:a16="http://schemas.microsoft.com/office/drawing/2014/main" id="{D4409BD5-0C18-4E28-B770-BB5F8EA337E3}"/>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D1CE002A-2E0C-4483-81CF-34C25B78AAB4}"/>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0" name="テキスト ボックス 109">
          <a:extLst>
            <a:ext uri="{FF2B5EF4-FFF2-40B4-BE49-F238E27FC236}">
              <a16:creationId xmlns:a16="http://schemas.microsoft.com/office/drawing/2014/main" id="{F801C482-9E4F-42D9-A8C3-0C4B732847DA}"/>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5CA3DCB8-3875-4175-A346-2F7A496D718F}"/>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2" name="テキスト ボックス 111">
          <a:extLst>
            <a:ext uri="{FF2B5EF4-FFF2-40B4-BE49-F238E27FC236}">
              <a16:creationId xmlns:a16="http://schemas.microsoft.com/office/drawing/2014/main" id="{12935B3C-30E9-4F45-BB35-F22410426D10}"/>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A8C4A7C3-8788-4295-ABD9-3D5D5239F5CA}"/>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4" name="テキスト ボックス 113">
          <a:extLst>
            <a:ext uri="{FF2B5EF4-FFF2-40B4-BE49-F238E27FC236}">
              <a16:creationId xmlns:a16="http://schemas.microsoft.com/office/drawing/2014/main" id="{9C9335D6-1E58-463B-B9BF-BD006DE71BA7}"/>
            </a:ext>
          </a:extLst>
        </xdr:cNvPr>
        <xdr:cNvSpPr txBox="1"/>
      </xdr:nvSpPr>
      <xdr:spPr>
        <a:xfrm>
          <a:off x="9708926" y="4543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1591C8E8-5C38-4C4E-B7C7-162006CE2B63}"/>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3E1B9975-1BDA-45F2-A9F1-9D29BE08B8F6}"/>
            </a:ext>
          </a:extLst>
        </xdr:cNvPr>
        <xdr:cNvSpPr txBox="1"/>
      </xdr:nvSpPr>
      <xdr:spPr>
        <a:xfrm>
          <a:off x="9708926" y="42125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75A4780F-1527-485F-9DF7-B9988B754DA7}"/>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8" name="テキスト ボックス 117">
          <a:extLst>
            <a:ext uri="{FF2B5EF4-FFF2-40B4-BE49-F238E27FC236}">
              <a16:creationId xmlns:a16="http://schemas.microsoft.com/office/drawing/2014/main" id="{78EF2151-D302-4DCB-949A-0A2D525A29B6}"/>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0A3E65CD-FC89-4875-9C7B-DC0A0FB0AD33}"/>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108797</xdr:rowOff>
    </xdr:from>
    <xdr:to>
      <xdr:col>76</xdr:col>
      <xdr:colOff>21589</xdr:colOff>
      <xdr:row>34</xdr:row>
      <xdr:rowOff>44831</xdr:rowOff>
    </xdr:to>
    <xdr:cxnSp macro="">
      <xdr:nvCxnSpPr>
        <xdr:cNvPr id="120" name="直線コネクタ 119">
          <a:extLst>
            <a:ext uri="{FF2B5EF4-FFF2-40B4-BE49-F238E27FC236}">
              <a16:creationId xmlns:a16="http://schemas.microsoft.com/office/drawing/2014/main" id="{DFEE1E3D-6BB7-40F8-A4DE-318335C6078B}"/>
            </a:ext>
          </a:extLst>
        </xdr:cNvPr>
        <xdr:cNvCxnSpPr/>
      </xdr:nvCxnSpPr>
      <xdr:spPr>
        <a:xfrm flipV="1">
          <a:off x="13326745" y="4315672"/>
          <a:ext cx="1269" cy="123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48658</xdr:rowOff>
    </xdr:from>
    <xdr:ext cx="560923" cy="259045"/>
    <xdr:sp macro="" textlink="">
      <xdr:nvSpPr>
        <xdr:cNvPr id="121" name="債務償還比率最小値テキスト">
          <a:extLst>
            <a:ext uri="{FF2B5EF4-FFF2-40B4-BE49-F238E27FC236}">
              <a16:creationId xmlns:a16="http://schemas.microsoft.com/office/drawing/2014/main" id="{016B11A7-E0F1-48D1-986B-44608431D647}"/>
            </a:ext>
          </a:extLst>
        </xdr:cNvPr>
        <xdr:cNvSpPr txBox="1"/>
      </xdr:nvSpPr>
      <xdr:spPr>
        <a:xfrm>
          <a:off x="13379450" y="55509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44831</xdr:rowOff>
    </xdr:from>
    <xdr:to>
      <xdr:col>76</xdr:col>
      <xdr:colOff>111125</xdr:colOff>
      <xdr:row>34</xdr:row>
      <xdr:rowOff>44831</xdr:rowOff>
    </xdr:to>
    <xdr:cxnSp macro="">
      <xdr:nvCxnSpPr>
        <xdr:cNvPr id="122" name="直線コネクタ 121">
          <a:extLst>
            <a:ext uri="{FF2B5EF4-FFF2-40B4-BE49-F238E27FC236}">
              <a16:creationId xmlns:a16="http://schemas.microsoft.com/office/drawing/2014/main" id="{F9C40419-89C5-40A7-B671-F64F5D888823}"/>
            </a:ext>
          </a:extLst>
        </xdr:cNvPr>
        <xdr:cNvCxnSpPr/>
      </xdr:nvCxnSpPr>
      <xdr:spPr>
        <a:xfrm>
          <a:off x="13255625" y="55534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55474</xdr:rowOff>
    </xdr:from>
    <xdr:ext cx="560923" cy="259045"/>
    <xdr:sp macro="" textlink="">
      <xdr:nvSpPr>
        <xdr:cNvPr id="123" name="債務償還比率最大値テキスト">
          <a:extLst>
            <a:ext uri="{FF2B5EF4-FFF2-40B4-BE49-F238E27FC236}">
              <a16:creationId xmlns:a16="http://schemas.microsoft.com/office/drawing/2014/main" id="{8BDF8EAB-84C8-4B94-B7B8-AE2E2FF6F5DB}"/>
            </a:ext>
          </a:extLst>
        </xdr:cNvPr>
        <xdr:cNvSpPr txBox="1"/>
      </xdr:nvSpPr>
      <xdr:spPr>
        <a:xfrm>
          <a:off x="13379450" y="41035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108797</xdr:rowOff>
    </xdr:from>
    <xdr:to>
      <xdr:col>76</xdr:col>
      <xdr:colOff>111125</xdr:colOff>
      <xdr:row>26</xdr:row>
      <xdr:rowOff>108797</xdr:rowOff>
    </xdr:to>
    <xdr:cxnSp macro="">
      <xdr:nvCxnSpPr>
        <xdr:cNvPr id="124" name="直線コネクタ 123">
          <a:extLst>
            <a:ext uri="{FF2B5EF4-FFF2-40B4-BE49-F238E27FC236}">
              <a16:creationId xmlns:a16="http://schemas.microsoft.com/office/drawing/2014/main" id="{D1F2AB7E-C197-4B29-B471-7DD2E5AF89BD}"/>
            </a:ext>
          </a:extLst>
        </xdr:cNvPr>
        <xdr:cNvCxnSpPr/>
      </xdr:nvCxnSpPr>
      <xdr:spPr>
        <a:xfrm>
          <a:off x="13255625" y="43156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152311</xdr:rowOff>
    </xdr:from>
    <xdr:ext cx="560923" cy="259045"/>
    <xdr:sp macro="" textlink="">
      <xdr:nvSpPr>
        <xdr:cNvPr id="125" name="債務償還比率平均値テキスト">
          <a:extLst>
            <a:ext uri="{FF2B5EF4-FFF2-40B4-BE49-F238E27FC236}">
              <a16:creationId xmlns:a16="http://schemas.microsoft.com/office/drawing/2014/main" id="{6C41426C-C90F-48B0-B19A-80568F1ACFE7}"/>
            </a:ext>
          </a:extLst>
        </xdr:cNvPr>
        <xdr:cNvSpPr txBox="1"/>
      </xdr:nvSpPr>
      <xdr:spPr>
        <a:xfrm>
          <a:off x="13379450" y="4686211"/>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2434</xdr:rowOff>
    </xdr:from>
    <xdr:to>
      <xdr:col>76</xdr:col>
      <xdr:colOff>73025</xdr:colOff>
      <xdr:row>29</xdr:row>
      <xdr:rowOff>104034</xdr:rowOff>
    </xdr:to>
    <xdr:sp macro="" textlink="">
      <xdr:nvSpPr>
        <xdr:cNvPr id="126" name="フローチャート: 判断 125">
          <a:extLst>
            <a:ext uri="{FF2B5EF4-FFF2-40B4-BE49-F238E27FC236}">
              <a16:creationId xmlns:a16="http://schemas.microsoft.com/office/drawing/2014/main" id="{EAAFEAA7-78B0-4DA5-911E-4E8AE20B4646}"/>
            </a:ext>
          </a:extLst>
        </xdr:cNvPr>
        <xdr:cNvSpPr/>
      </xdr:nvSpPr>
      <xdr:spPr>
        <a:xfrm>
          <a:off x="13293725" y="469825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106045</xdr:rowOff>
    </xdr:from>
    <xdr:to>
      <xdr:col>72</xdr:col>
      <xdr:colOff>123825</xdr:colOff>
      <xdr:row>28</xdr:row>
      <xdr:rowOff>36195</xdr:rowOff>
    </xdr:to>
    <xdr:sp macro="" textlink="">
      <xdr:nvSpPr>
        <xdr:cNvPr id="127" name="フローチャート: 判断 126">
          <a:extLst>
            <a:ext uri="{FF2B5EF4-FFF2-40B4-BE49-F238E27FC236}">
              <a16:creationId xmlns:a16="http://schemas.microsoft.com/office/drawing/2014/main" id="{0641A6DA-7C00-4FC0-8C8C-73835E1FDEEA}"/>
            </a:ext>
          </a:extLst>
        </xdr:cNvPr>
        <xdr:cNvSpPr/>
      </xdr:nvSpPr>
      <xdr:spPr>
        <a:xfrm>
          <a:off x="12646025" y="44748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133392</xdr:rowOff>
    </xdr:from>
    <xdr:to>
      <xdr:col>68</xdr:col>
      <xdr:colOff>123825</xdr:colOff>
      <xdr:row>28</xdr:row>
      <xdr:rowOff>63542</xdr:rowOff>
    </xdr:to>
    <xdr:sp macro="" textlink="">
      <xdr:nvSpPr>
        <xdr:cNvPr id="128" name="フローチャート: 判断 127">
          <a:extLst>
            <a:ext uri="{FF2B5EF4-FFF2-40B4-BE49-F238E27FC236}">
              <a16:creationId xmlns:a16="http://schemas.microsoft.com/office/drawing/2014/main" id="{C12062B0-66B4-44E6-A29D-EC1F3B4CA1BF}"/>
            </a:ext>
          </a:extLst>
        </xdr:cNvPr>
        <xdr:cNvSpPr/>
      </xdr:nvSpPr>
      <xdr:spPr>
        <a:xfrm>
          <a:off x="11960225" y="450536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54229</xdr:rowOff>
    </xdr:from>
    <xdr:to>
      <xdr:col>64</xdr:col>
      <xdr:colOff>123825</xdr:colOff>
      <xdr:row>27</xdr:row>
      <xdr:rowOff>155829</xdr:rowOff>
    </xdr:to>
    <xdr:sp macro="" textlink="">
      <xdr:nvSpPr>
        <xdr:cNvPr id="129" name="フローチャート: 判断 128">
          <a:extLst>
            <a:ext uri="{FF2B5EF4-FFF2-40B4-BE49-F238E27FC236}">
              <a16:creationId xmlns:a16="http://schemas.microsoft.com/office/drawing/2014/main" id="{11193421-7203-482C-B0E4-DCC206230A64}"/>
            </a:ext>
          </a:extLst>
        </xdr:cNvPr>
        <xdr:cNvSpPr/>
      </xdr:nvSpPr>
      <xdr:spPr>
        <a:xfrm>
          <a:off x="11274425" y="442620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43434</xdr:rowOff>
    </xdr:from>
    <xdr:to>
      <xdr:col>60</xdr:col>
      <xdr:colOff>123825</xdr:colOff>
      <xdr:row>27</xdr:row>
      <xdr:rowOff>145034</xdr:rowOff>
    </xdr:to>
    <xdr:sp macro="" textlink="">
      <xdr:nvSpPr>
        <xdr:cNvPr id="130" name="フローチャート: 判断 129">
          <a:extLst>
            <a:ext uri="{FF2B5EF4-FFF2-40B4-BE49-F238E27FC236}">
              <a16:creationId xmlns:a16="http://schemas.microsoft.com/office/drawing/2014/main" id="{05A51F00-DDBE-4505-AF71-5BBEF9907B31}"/>
            </a:ext>
          </a:extLst>
        </xdr:cNvPr>
        <xdr:cNvSpPr/>
      </xdr:nvSpPr>
      <xdr:spPr>
        <a:xfrm>
          <a:off x="10588625" y="44185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4EAB3CEC-0266-4324-9271-4FADAF9F69C8}"/>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A41301CC-C458-4185-B8E8-6E5F37BF3F30}"/>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6ECABA54-89EE-4CA6-8598-826FBC22172E}"/>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27E27F1C-F432-494E-AF34-FE31124AC703}"/>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43E51586-D874-4171-8E97-6F37C1A2BB5F}"/>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57827</xdr:rowOff>
    </xdr:from>
    <xdr:to>
      <xdr:col>76</xdr:col>
      <xdr:colOff>73025</xdr:colOff>
      <xdr:row>27</xdr:row>
      <xdr:rowOff>159427</xdr:rowOff>
    </xdr:to>
    <xdr:sp macro="" textlink="">
      <xdr:nvSpPr>
        <xdr:cNvPr id="136" name="楕円 135">
          <a:extLst>
            <a:ext uri="{FF2B5EF4-FFF2-40B4-BE49-F238E27FC236}">
              <a16:creationId xmlns:a16="http://schemas.microsoft.com/office/drawing/2014/main" id="{AF7DFAFA-6759-4396-ADFE-3711DDE2FB34}"/>
            </a:ext>
          </a:extLst>
        </xdr:cNvPr>
        <xdr:cNvSpPr/>
      </xdr:nvSpPr>
      <xdr:spPr>
        <a:xfrm>
          <a:off x="13293725" y="442980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80704</xdr:rowOff>
    </xdr:from>
    <xdr:ext cx="560923" cy="259045"/>
    <xdr:sp macro="" textlink="">
      <xdr:nvSpPr>
        <xdr:cNvPr id="137" name="債務償還比率該当値テキスト">
          <a:extLst>
            <a:ext uri="{FF2B5EF4-FFF2-40B4-BE49-F238E27FC236}">
              <a16:creationId xmlns:a16="http://schemas.microsoft.com/office/drawing/2014/main" id="{368D3C96-7572-4E05-B187-501D973D1F3F}"/>
            </a:ext>
          </a:extLst>
        </xdr:cNvPr>
        <xdr:cNvSpPr txBox="1"/>
      </xdr:nvSpPr>
      <xdr:spPr>
        <a:xfrm>
          <a:off x="13379450" y="42939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31200</xdr:rowOff>
    </xdr:from>
    <xdr:to>
      <xdr:col>72</xdr:col>
      <xdr:colOff>123825</xdr:colOff>
      <xdr:row>27</xdr:row>
      <xdr:rowOff>132800</xdr:rowOff>
    </xdr:to>
    <xdr:sp macro="" textlink="">
      <xdr:nvSpPr>
        <xdr:cNvPr id="138" name="楕円 137">
          <a:extLst>
            <a:ext uri="{FF2B5EF4-FFF2-40B4-BE49-F238E27FC236}">
              <a16:creationId xmlns:a16="http://schemas.microsoft.com/office/drawing/2014/main" id="{4EA7A930-A445-428F-AFF9-F9BAC8E1BC00}"/>
            </a:ext>
          </a:extLst>
        </xdr:cNvPr>
        <xdr:cNvSpPr/>
      </xdr:nvSpPr>
      <xdr:spPr>
        <a:xfrm>
          <a:off x="12646025" y="44000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82000</xdr:rowOff>
    </xdr:from>
    <xdr:to>
      <xdr:col>76</xdr:col>
      <xdr:colOff>22225</xdr:colOff>
      <xdr:row>27</xdr:row>
      <xdr:rowOff>108627</xdr:rowOff>
    </xdr:to>
    <xdr:cxnSp macro="">
      <xdr:nvCxnSpPr>
        <xdr:cNvPr id="139" name="直線コネクタ 138">
          <a:extLst>
            <a:ext uri="{FF2B5EF4-FFF2-40B4-BE49-F238E27FC236}">
              <a16:creationId xmlns:a16="http://schemas.microsoft.com/office/drawing/2014/main" id="{7337D384-BC7C-482A-A93D-4C9A8A2A9E54}"/>
            </a:ext>
          </a:extLst>
        </xdr:cNvPr>
        <xdr:cNvCxnSpPr/>
      </xdr:nvCxnSpPr>
      <xdr:spPr>
        <a:xfrm>
          <a:off x="12693650" y="4457150"/>
          <a:ext cx="638175" cy="2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43074</xdr:rowOff>
    </xdr:from>
    <xdr:to>
      <xdr:col>68</xdr:col>
      <xdr:colOff>123825</xdr:colOff>
      <xdr:row>27</xdr:row>
      <xdr:rowOff>144674</xdr:rowOff>
    </xdr:to>
    <xdr:sp macro="" textlink="">
      <xdr:nvSpPr>
        <xdr:cNvPr id="140" name="楕円 139">
          <a:extLst>
            <a:ext uri="{FF2B5EF4-FFF2-40B4-BE49-F238E27FC236}">
              <a16:creationId xmlns:a16="http://schemas.microsoft.com/office/drawing/2014/main" id="{48A43B9D-6DEE-4721-86DF-16AF25187149}"/>
            </a:ext>
          </a:extLst>
        </xdr:cNvPr>
        <xdr:cNvSpPr/>
      </xdr:nvSpPr>
      <xdr:spPr>
        <a:xfrm>
          <a:off x="11960225" y="44182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82000</xdr:rowOff>
    </xdr:from>
    <xdr:to>
      <xdr:col>72</xdr:col>
      <xdr:colOff>73025</xdr:colOff>
      <xdr:row>27</xdr:row>
      <xdr:rowOff>93874</xdr:rowOff>
    </xdr:to>
    <xdr:cxnSp macro="">
      <xdr:nvCxnSpPr>
        <xdr:cNvPr id="141" name="直線コネクタ 140">
          <a:extLst>
            <a:ext uri="{FF2B5EF4-FFF2-40B4-BE49-F238E27FC236}">
              <a16:creationId xmlns:a16="http://schemas.microsoft.com/office/drawing/2014/main" id="{9FC4C76F-953F-4E55-BFAA-882A53BE4E5D}"/>
            </a:ext>
          </a:extLst>
        </xdr:cNvPr>
        <xdr:cNvCxnSpPr/>
      </xdr:nvCxnSpPr>
      <xdr:spPr>
        <a:xfrm flipV="1">
          <a:off x="12007850" y="4457150"/>
          <a:ext cx="685800" cy="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161989</xdr:rowOff>
    </xdr:from>
    <xdr:to>
      <xdr:col>64</xdr:col>
      <xdr:colOff>123825</xdr:colOff>
      <xdr:row>27</xdr:row>
      <xdr:rowOff>92139</xdr:rowOff>
    </xdr:to>
    <xdr:sp macro="" textlink="">
      <xdr:nvSpPr>
        <xdr:cNvPr id="142" name="楕円 141">
          <a:extLst>
            <a:ext uri="{FF2B5EF4-FFF2-40B4-BE49-F238E27FC236}">
              <a16:creationId xmlns:a16="http://schemas.microsoft.com/office/drawing/2014/main" id="{850428C5-6B23-4E1C-861D-AD9CD1F3BD36}"/>
            </a:ext>
          </a:extLst>
        </xdr:cNvPr>
        <xdr:cNvSpPr/>
      </xdr:nvSpPr>
      <xdr:spPr>
        <a:xfrm>
          <a:off x="11274425" y="43688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41339</xdr:rowOff>
    </xdr:from>
    <xdr:to>
      <xdr:col>68</xdr:col>
      <xdr:colOff>73025</xdr:colOff>
      <xdr:row>27</xdr:row>
      <xdr:rowOff>93874</xdr:rowOff>
    </xdr:to>
    <xdr:cxnSp macro="">
      <xdr:nvCxnSpPr>
        <xdr:cNvPr id="143" name="直線コネクタ 142">
          <a:extLst>
            <a:ext uri="{FF2B5EF4-FFF2-40B4-BE49-F238E27FC236}">
              <a16:creationId xmlns:a16="http://schemas.microsoft.com/office/drawing/2014/main" id="{C34AD7EB-D586-4952-AA3B-0B6E444C0097}"/>
            </a:ext>
          </a:extLst>
        </xdr:cNvPr>
        <xdr:cNvCxnSpPr/>
      </xdr:nvCxnSpPr>
      <xdr:spPr>
        <a:xfrm>
          <a:off x="11322050" y="4416489"/>
          <a:ext cx="685800" cy="4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25</xdr:row>
      <xdr:rowOff>109622</xdr:rowOff>
    </xdr:from>
    <xdr:to>
      <xdr:col>60</xdr:col>
      <xdr:colOff>123825</xdr:colOff>
      <xdr:row>26</xdr:row>
      <xdr:rowOff>39772</xdr:rowOff>
    </xdr:to>
    <xdr:sp macro="" textlink="">
      <xdr:nvSpPr>
        <xdr:cNvPr id="144" name="楕円 143">
          <a:extLst>
            <a:ext uri="{FF2B5EF4-FFF2-40B4-BE49-F238E27FC236}">
              <a16:creationId xmlns:a16="http://schemas.microsoft.com/office/drawing/2014/main" id="{F001D778-BC2E-49D3-AE0F-884B54947BE6}"/>
            </a:ext>
          </a:extLst>
        </xdr:cNvPr>
        <xdr:cNvSpPr/>
      </xdr:nvSpPr>
      <xdr:spPr>
        <a:xfrm>
          <a:off x="10588625" y="41545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25</xdr:row>
      <xdr:rowOff>160422</xdr:rowOff>
    </xdr:from>
    <xdr:to>
      <xdr:col>64</xdr:col>
      <xdr:colOff>73025</xdr:colOff>
      <xdr:row>27</xdr:row>
      <xdr:rowOff>41339</xdr:rowOff>
    </xdr:to>
    <xdr:cxnSp macro="">
      <xdr:nvCxnSpPr>
        <xdr:cNvPr id="145" name="直線コネクタ 144">
          <a:extLst>
            <a:ext uri="{FF2B5EF4-FFF2-40B4-BE49-F238E27FC236}">
              <a16:creationId xmlns:a16="http://schemas.microsoft.com/office/drawing/2014/main" id="{C77DCAA6-3387-433F-BAB8-1B5E11E4A1DF}"/>
            </a:ext>
          </a:extLst>
        </xdr:cNvPr>
        <xdr:cNvCxnSpPr/>
      </xdr:nvCxnSpPr>
      <xdr:spPr>
        <a:xfrm>
          <a:off x="10636250" y="4211722"/>
          <a:ext cx="685800" cy="20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28</xdr:row>
      <xdr:rowOff>27322</xdr:rowOff>
    </xdr:from>
    <xdr:ext cx="560923" cy="259045"/>
    <xdr:sp macro="" textlink="">
      <xdr:nvSpPr>
        <xdr:cNvPr id="146" name="n_1aveValue債務償還比率">
          <a:extLst>
            <a:ext uri="{FF2B5EF4-FFF2-40B4-BE49-F238E27FC236}">
              <a16:creationId xmlns:a16="http://schemas.microsoft.com/office/drawing/2014/main" id="{1D2F7055-8E2E-4D62-8C85-AFE485376E48}"/>
            </a:ext>
          </a:extLst>
        </xdr:cNvPr>
        <xdr:cNvSpPr txBox="1"/>
      </xdr:nvSpPr>
      <xdr:spPr>
        <a:xfrm>
          <a:off x="12441763" y="45643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28</xdr:row>
      <xdr:rowOff>54669</xdr:rowOff>
    </xdr:from>
    <xdr:ext cx="560923" cy="259045"/>
    <xdr:sp macro="" textlink="">
      <xdr:nvSpPr>
        <xdr:cNvPr id="147" name="n_2aveValue債務償還比率">
          <a:extLst>
            <a:ext uri="{FF2B5EF4-FFF2-40B4-BE49-F238E27FC236}">
              <a16:creationId xmlns:a16="http://schemas.microsoft.com/office/drawing/2014/main" id="{24D30EB4-FED3-4239-B714-6DAAF4A1FF20}"/>
            </a:ext>
          </a:extLst>
        </xdr:cNvPr>
        <xdr:cNvSpPr txBox="1"/>
      </xdr:nvSpPr>
      <xdr:spPr>
        <a:xfrm>
          <a:off x="11765488" y="45885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27</xdr:row>
      <xdr:rowOff>146956</xdr:rowOff>
    </xdr:from>
    <xdr:ext cx="560923" cy="259045"/>
    <xdr:sp macro="" textlink="">
      <xdr:nvSpPr>
        <xdr:cNvPr id="148" name="n_3aveValue債務償還比率">
          <a:extLst>
            <a:ext uri="{FF2B5EF4-FFF2-40B4-BE49-F238E27FC236}">
              <a16:creationId xmlns:a16="http://schemas.microsoft.com/office/drawing/2014/main" id="{4302C876-9EC4-4440-BAAF-194541DBD2D7}"/>
            </a:ext>
          </a:extLst>
        </xdr:cNvPr>
        <xdr:cNvSpPr txBox="1"/>
      </xdr:nvSpPr>
      <xdr:spPr>
        <a:xfrm>
          <a:off x="11079688" y="45157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27</xdr:row>
      <xdr:rowOff>136161</xdr:rowOff>
    </xdr:from>
    <xdr:ext cx="560923" cy="259045"/>
    <xdr:sp macro="" textlink="">
      <xdr:nvSpPr>
        <xdr:cNvPr id="149" name="n_4aveValue債務償還比率">
          <a:extLst>
            <a:ext uri="{FF2B5EF4-FFF2-40B4-BE49-F238E27FC236}">
              <a16:creationId xmlns:a16="http://schemas.microsoft.com/office/drawing/2014/main" id="{998336C7-2C62-4217-BBB1-DFF4B3E34E1B}"/>
            </a:ext>
          </a:extLst>
        </xdr:cNvPr>
        <xdr:cNvSpPr txBox="1"/>
      </xdr:nvSpPr>
      <xdr:spPr>
        <a:xfrm>
          <a:off x="10393888" y="45081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149327</xdr:rowOff>
    </xdr:from>
    <xdr:ext cx="560923" cy="259045"/>
    <xdr:sp macro="" textlink="">
      <xdr:nvSpPr>
        <xdr:cNvPr id="150" name="n_1mainValue債務償還比率">
          <a:extLst>
            <a:ext uri="{FF2B5EF4-FFF2-40B4-BE49-F238E27FC236}">
              <a16:creationId xmlns:a16="http://schemas.microsoft.com/office/drawing/2014/main" id="{FC571B03-ACD7-40C4-868F-EED75FC85913}"/>
            </a:ext>
          </a:extLst>
        </xdr:cNvPr>
        <xdr:cNvSpPr txBox="1"/>
      </xdr:nvSpPr>
      <xdr:spPr>
        <a:xfrm>
          <a:off x="12441763" y="4197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25</xdr:row>
      <xdr:rowOff>161201</xdr:rowOff>
    </xdr:from>
    <xdr:ext cx="560923" cy="259045"/>
    <xdr:sp macro="" textlink="">
      <xdr:nvSpPr>
        <xdr:cNvPr id="151" name="n_2mainValue債務償還比率">
          <a:extLst>
            <a:ext uri="{FF2B5EF4-FFF2-40B4-BE49-F238E27FC236}">
              <a16:creationId xmlns:a16="http://schemas.microsoft.com/office/drawing/2014/main" id="{BECBCEA1-8870-4358-A444-D85D7FD4DB81}"/>
            </a:ext>
          </a:extLst>
        </xdr:cNvPr>
        <xdr:cNvSpPr txBox="1"/>
      </xdr:nvSpPr>
      <xdr:spPr>
        <a:xfrm>
          <a:off x="11765488" y="421250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25</xdr:row>
      <xdr:rowOff>108666</xdr:rowOff>
    </xdr:from>
    <xdr:ext cx="560923" cy="259045"/>
    <xdr:sp macro="" textlink="">
      <xdr:nvSpPr>
        <xdr:cNvPr id="152" name="n_3mainValue債務償還比率">
          <a:extLst>
            <a:ext uri="{FF2B5EF4-FFF2-40B4-BE49-F238E27FC236}">
              <a16:creationId xmlns:a16="http://schemas.microsoft.com/office/drawing/2014/main" id="{6C4AFE0F-B957-4B59-A56C-8565DDA7125A}"/>
            </a:ext>
          </a:extLst>
        </xdr:cNvPr>
        <xdr:cNvSpPr txBox="1"/>
      </xdr:nvSpPr>
      <xdr:spPr>
        <a:xfrm>
          <a:off x="11079688" y="41536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24</xdr:row>
      <xdr:rowOff>56299</xdr:rowOff>
    </xdr:from>
    <xdr:ext cx="469744" cy="259045"/>
    <xdr:sp macro="" textlink="">
      <xdr:nvSpPr>
        <xdr:cNvPr id="153" name="n_4mainValue債務償還比率">
          <a:extLst>
            <a:ext uri="{FF2B5EF4-FFF2-40B4-BE49-F238E27FC236}">
              <a16:creationId xmlns:a16="http://schemas.microsoft.com/office/drawing/2014/main" id="{A0A75ED1-E267-4BA5-8166-F0CB391A8C95}"/>
            </a:ext>
          </a:extLst>
        </xdr:cNvPr>
        <xdr:cNvSpPr txBox="1"/>
      </xdr:nvSpPr>
      <xdr:spPr>
        <a:xfrm>
          <a:off x="10417252" y="394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3B6EF769-008E-4EDF-9BFB-12A24479A34B}"/>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EBE4906E-DD04-40C3-87D1-45EB76CA9F19}"/>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31DFE129-DC0B-48F7-96D8-7E5FA920554A}"/>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F1BDBA86-1829-443C-98EB-9BECBC3763C8}"/>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BD565BAC-4491-4F54-AC15-39F720758730}"/>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0F5902C8-6EA4-4EB4-ADBC-0047F38337A0}"/>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E67E34C-704B-40E8-B218-664D77A1E9CC}"/>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4F6EC5-FED8-4AC4-B71D-21B2D5D5EF10}"/>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EE8374D-316A-44E4-933C-76AFD8592903}"/>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496089B-6D49-4C17-89ED-5633DCD6A2DF}"/>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BB17117-C041-463E-91F5-406956A6391D}"/>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1C78107-C851-415A-8312-7C3AA5E67153}"/>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3797582-9CDF-4022-A850-3B139E972B5D}"/>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3546834-314C-4346-A06E-5332AD032E58}"/>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178AEFE-02EB-4156-9BAA-5965DBFE541D}"/>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5689DE6-4391-496D-9040-EA8D72DE7910}"/>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679,324
670,468
6,708.27
487,188,668
464,501,474
9,478,650
274,324,920
926,197,502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B09AAA8-C8A7-438A-8D86-22C28C553D27}"/>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93611F5-8C13-4CC4-96D0-9BE50B2CF8A5}"/>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709F79E-BF74-4F15-A181-55DA118958E4}"/>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367455A-D5EC-4C3D-8A01-96ECA114D76F}"/>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2F04A40-343C-4E56-BC16-A49A04958DBD}"/>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BD9D11A-9484-4D26-928E-951A9684779F}"/>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8471250-5F47-47D9-B83B-3DB4FA974DBA}"/>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5AEA5E3-D911-435A-9178-24D16F67F85C}"/>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0FFAF67-3E84-496A-8210-9452F305E7ED}"/>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CF0FC12-59EA-4A44-9B72-A5635BD9FE00}"/>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4D4EB46-98A9-4980-8EBB-F0317379E664}"/>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83125A1-77D7-4BFA-8325-A647CCDA26DA}"/>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8F01E22-BB2D-4D6E-9995-F2F09CC12605}"/>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6169344-02D1-4F4D-A76C-B912CFC0243C}"/>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91B95B3-89D6-47E3-A71C-A40A0BA9B82B}"/>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BFBB41A-4F1A-4225-805D-7B262764E9F8}"/>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C403F7C-4AD5-4486-9749-B91749896110}"/>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537BBF90-07A0-4E8F-9331-70D7D3F1E571}"/>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662B51C0-D601-4655-A81B-DE22B0A915DA}"/>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D6F64320-2141-41EB-B926-B7ED777B3390}"/>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7F60164D-5B8D-4BC5-9E1C-6643BD8896CA}"/>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B1E369F7-F380-4A84-B396-A4ABFE2741BE}"/>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E0C6BE17-CD84-4D56-A40B-09BC060035DD}"/>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B33731B9-3A22-42CF-9D66-F1802378A98B}"/>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3838A2DA-BDA0-4D64-8D97-175C0785379A}"/>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3659BBD9-6EB1-43C2-B5B7-A1817DD63E3A}"/>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A4F56072-5AD8-4C21-A1F6-A420DBA26E96}"/>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CA812821-77D4-48F3-AB6F-B69AE529BEF2}"/>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5B30521-6BD7-4EB8-9C2F-1184A8975EF1}"/>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71DB4A4-22BA-4F26-B641-A61C4396189E}"/>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92F2601-22A9-4D06-8386-78135B1043F7}"/>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2A3E5C64-9CF9-4B13-9249-01836882874A}"/>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1080388-0745-486C-A752-5D12A49D2725}"/>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9C9A9442-B0E2-4326-BFC0-A07A03F25593}"/>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3CFC7B9-1075-47FB-B657-95D70E438572}"/>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86F1C99-1884-4C41-87A6-3A44AC2760FB}"/>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BBC4469-79F1-4C33-9697-C64AB8623221}"/>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674D062-FAF5-4A41-8E96-24B5F5276B63}"/>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7BD6E19-2584-40CB-8D6C-95752427107F}"/>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A7CE160-563D-49FE-9A4B-CE67F0014EBA}"/>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8C8BB4A-A446-40CC-9E93-1950F7956128}"/>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666142D-B33E-4B48-B1A3-19335C1115E3}"/>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F22ACED-43F6-451A-8E42-C9299F424A63}"/>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7E1ADDCC-B614-4C9D-97B7-6F452C4A11C0}"/>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5CCBDF5-CC2E-4C7B-874E-5BF06B48DE9E}"/>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146050</xdr:rowOff>
    </xdr:from>
    <xdr:to>
      <xdr:col>24</xdr:col>
      <xdr:colOff>62865</xdr:colOff>
      <xdr:row>42</xdr:row>
      <xdr:rowOff>63500</xdr:rowOff>
    </xdr:to>
    <xdr:cxnSp macro="">
      <xdr:nvCxnSpPr>
        <xdr:cNvPr id="57" name="直線コネクタ 56">
          <a:extLst>
            <a:ext uri="{FF2B5EF4-FFF2-40B4-BE49-F238E27FC236}">
              <a16:creationId xmlns:a16="http://schemas.microsoft.com/office/drawing/2014/main" id="{6D24CDB1-DCE3-40AD-A7AB-D865ED8D57D0}"/>
            </a:ext>
          </a:extLst>
        </xdr:cNvPr>
        <xdr:cNvCxnSpPr/>
      </xdr:nvCxnSpPr>
      <xdr:spPr>
        <a:xfrm flipV="1">
          <a:off x="4179570" y="5486400"/>
          <a:ext cx="127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67327</xdr:rowOff>
    </xdr:from>
    <xdr:ext cx="405111" cy="259045"/>
    <xdr:sp macro="" textlink="">
      <xdr:nvSpPr>
        <xdr:cNvPr id="58" name="【道路】&#10;有形固定資産減価償却率最小値テキスト">
          <a:extLst>
            <a:ext uri="{FF2B5EF4-FFF2-40B4-BE49-F238E27FC236}">
              <a16:creationId xmlns:a16="http://schemas.microsoft.com/office/drawing/2014/main" id="{E434638E-48D9-457E-8E73-0DECB8F210BA}"/>
            </a:ext>
          </a:extLst>
        </xdr:cNvPr>
        <xdr:cNvSpPr txBox="1"/>
      </xdr:nvSpPr>
      <xdr:spPr>
        <a:xfrm>
          <a:off x="4229100" y="686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63500</xdr:rowOff>
    </xdr:from>
    <xdr:to>
      <xdr:col>24</xdr:col>
      <xdr:colOff>152400</xdr:colOff>
      <xdr:row>42</xdr:row>
      <xdr:rowOff>63500</xdr:rowOff>
    </xdr:to>
    <xdr:cxnSp macro="">
      <xdr:nvCxnSpPr>
        <xdr:cNvPr id="59" name="直線コネクタ 58">
          <a:extLst>
            <a:ext uri="{FF2B5EF4-FFF2-40B4-BE49-F238E27FC236}">
              <a16:creationId xmlns:a16="http://schemas.microsoft.com/office/drawing/2014/main" id="{FA098B4D-4D4D-413D-BBEA-680D37F5325B}"/>
            </a:ext>
          </a:extLst>
        </xdr:cNvPr>
        <xdr:cNvCxnSpPr/>
      </xdr:nvCxnSpPr>
      <xdr:spPr>
        <a:xfrm>
          <a:off x="4105275" y="68675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92727</xdr:rowOff>
    </xdr:from>
    <xdr:ext cx="405111" cy="259045"/>
    <xdr:sp macro="" textlink="">
      <xdr:nvSpPr>
        <xdr:cNvPr id="60" name="【道路】&#10;有形固定資産減価償却率最大値テキスト">
          <a:extLst>
            <a:ext uri="{FF2B5EF4-FFF2-40B4-BE49-F238E27FC236}">
              <a16:creationId xmlns:a16="http://schemas.microsoft.com/office/drawing/2014/main" id="{3E242600-193F-492B-8384-3C374A9F5875}"/>
            </a:ext>
          </a:extLst>
        </xdr:cNvPr>
        <xdr:cNvSpPr txBox="1"/>
      </xdr:nvSpPr>
      <xdr:spPr>
        <a:xfrm>
          <a:off x="4229100" y="52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146050</xdr:rowOff>
    </xdr:from>
    <xdr:to>
      <xdr:col>24</xdr:col>
      <xdr:colOff>152400</xdr:colOff>
      <xdr:row>33</xdr:row>
      <xdr:rowOff>146050</xdr:rowOff>
    </xdr:to>
    <xdr:cxnSp macro="">
      <xdr:nvCxnSpPr>
        <xdr:cNvPr id="61" name="直線コネクタ 60">
          <a:extLst>
            <a:ext uri="{FF2B5EF4-FFF2-40B4-BE49-F238E27FC236}">
              <a16:creationId xmlns:a16="http://schemas.microsoft.com/office/drawing/2014/main" id="{5F19EE8B-9DFC-4252-81B0-68E5C9EC0DC3}"/>
            </a:ext>
          </a:extLst>
        </xdr:cNvPr>
        <xdr:cNvCxnSpPr/>
      </xdr:nvCxnSpPr>
      <xdr:spPr>
        <a:xfrm>
          <a:off x="4105275" y="54864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405111" cy="259045"/>
    <xdr:sp macro="" textlink="">
      <xdr:nvSpPr>
        <xdr:cNvPr id="62" name="【道路】&#10;有形固定資産減価償却率平均値テキスト">
          <a:extLst>
            <a:ext uri="{FF2B5EF4-FFF2-40B4-BE49-F238E27FC236}">
              <a16:creationId xmlns:a16="http://schemas.microsoft.com/office/drawing/2014/main" id="{BDA65E6E-A31E-4F40-AF8A-BA6A1B92223F}"/>
            </a:ext>
          </a:extLst>
        </xdr:cNvPr>
        <xdr:cNvSpPr txBox="1"/>
      </xdr:nvSpPr>
      <xdr:spPr>
        <a:xfrm>
          <a:off x="4229100" y="6293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120650</xdr:rowOff>
    </xdr:from>
    <xdr:to>
      <xdr:col>24</xdr:col>
      <xdr:colOff>114300</xdr:colOff>
      <xdr:row>40</xdr:row>
      <xdr:rowOff>50800</xdr:rowOff>
    </xdr:to>
    <xdr:sp macro="" textlink="">
      <xdr:nvSpPr>
        <xdr:cNvPr id="63" name="フローチャート: 判断 62">
          <a:extLst>
            <a:ext uri="{FF2B5EF4-FFF2-40B4-BE49-F238E27FC236}">
              <a16:creationId xmlns:a16="http://schemas.microsoft.com/office/drawing/2014/main" id="{30E78E0B-D8FD-479A-88C4-764051B3C6D1}"/>
            </a:ext>
          </a:extLst>
        </xdr:cNvPr>
        <xdr:cNvSpPr/>
      </xdr:nvSpPr>
      <xdr:spPr>
        <a:xfrm>
          <a:off x="4124325" y="64389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6350</xdr:rowOff>
    </xdr:from>
    <xdr:to>
      <xdr:col>20</xdr:col>
      <xdr:colOff>38100</xdr:colOff>
      <xdr:row>39</xdr:row>
      <xdr:rowOff>107950</xdr:rowOff>
    </xdr:to>
    <xdr:sp macro="" textlink="">
      <xdr:nvSpPr>
        <xdr:cNvPr id="64" name="フローチャート: 判断 63">
          <a:extLst>
            <a:ext uri="{FF2B5EF4-FFF2-40B4-BE49-F238E27FC236}">
              <a16:creationId xmlns:a16="http://schemas.microsoft.com/office/drawing/2014/main" id="{293002D8-C685-4E12-90F9-72276000F9AB}"/>
            </a:ext>
          </a:extLst>
        </xdr:cNvPr>
        <xdr:cNvSpPr/>
      </xdr:nvSpPr>
      <xdr:spPr>
        <a:xfrm>
          <a:off x="3381375" y="6324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63500</xdr:rowOff>
    </xdr:from>
    <xdr:to>
      <xdr:col>15</xdr:col>
      <xdr:colOff>101600</xdr:colOff>
      <xdr:row>38</xdr:row>
      <xdr:rowOff>165100</xdr:rowOff>
    </xdr:to>
    <xdr:sp macro="" textlink="">
      <xdr:nvSpPr>
        <xdr:cNvPr id="65" name="フローチャート: 判断 64">
          <a:extLst>
            <a:ext uri="{FF2B5EF4-FFF2-40B4-BE49-F238E27FC236}">
              <a16:creationId xmlns:a16="http://schemas.microsoft.com/office/drawing/2014/main" id="{A04442FA-170E-483A-8652-2872E8492EE2}"/>
            </a:ext>
          </a:extLst>
        </xdr:cNvPr>
        <xdr:cNvSpPr/>
      </xdr:nvSpPr>
      <xdr:spPr>
        <a:xfrm>
          <a:off x="2571750" y="62198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127000</xdr:rowOff>
    </xdr:from>
    <xdr:to>
      <xdr:col>10</xdr:col>
      <xdr:colOff>165100</xdr:colOff>
      <xdr:row>39</xdr:row>
      <xdr:rowOff>57150</xdr:rowOff>
    </xdr:to>
    <xdr:sp macro="" textlink="">
      <xdr:nvSpPr>
        <xdr:cNvPr id="66" name="フローチャート: 判断 65">
          <a:extLst>
            <a:ext uri="{FF2B5EF4-FFF2-40B4-BE49-F238E27FC236}">
              <a16:creationId xmlns:a16="http://schemas.microsoft.com/office/drawing/2014/main" id="{41264DE5-BB4D-41F0-84E7-8352429331F1}"/>
            </a:ext>
          </a:extLst>
        </xdr:cNvPr>
        <xdr:cNvSpPr/>
      </xdr:nvSpPr>
      <xdr:spPr>
        <a:xfrm>
          <a:off x="1781175" y="62769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DACE3A5-2DCE-402A-A530-2FABDBE5FEF9}"/>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C340279-21E6-4EEE-B50D-1C3B586CDFFF}"/>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323822B-831F-4941-9D19-B37F6F8B4E2D}"/>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F2A075F-DACD-46C2-8743-50F82BD14F5E}"/>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9694B2E-FE7F-49CB-A79D-315495CF84C3}"/>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12700</xdr:rowOff>
    </xdr:from>
    <xdr:to>
      <xdr:col>24</xdr:col>
      <xdr:colOff>114300</xdr:colOff>
      <xdr:row>42</xdr:row>
      <xdr:rowOff>114300</xdr:rowOff>
    </xdr:to>
    <xdr:sp macro="" textlink="">
      <xdr:nvSpPr>
        <xdr:cNvPr id="72" name="楕円 71">
          <a:extLst>
            <a:ext uri="{FF2B5EF4-FFF2-40B4-BE49-F238E27FC236}">
              <a16:creationId xmlns:a16="http://schemas.microsoft.com/office/drawing/2014/main" id="{16310FFD-CA06-4807-A8DC-66CF226A6CB8}"/>
            </a:ext>
          </a:extLst>
        </xdr:cNvPr>
        <xdr:cNvSpPr/>
      </xdr:nvSpPr>
      <xdr:spPr>
        <a:xfrm>
          <a:off x="4124325" y="68103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99077</xdr:rowOff>
    </xdr:from>
    <xdr:ext cx="405111" cy="259045"/>
    <xdr:sp macro="" textlink="">
      <xdr:nvSpPr>
        <xdr:cNvPr id="73" name="【道路】&#10;有形固定資産減価償却率該当値テキスト">
          <a:extLst>
            <a:ext uri="{FF2B5EF4-FFF2-40B4-BE49-F238E27FC236}">
              <a16:creationId xmlns:a16="http://schemas.microsoft.com/office/drawing/2014/main" id="{A18F1919-1C98-459D-9CBE-DD9CB2EA1D07}"/>
            </a:ext>
          </a:extLst>
        </xdr:cNvPr>
        <xdr:cNvSpPr txBox="1"/>
      </xdr:nvSpPr>
      <xdr:spPr>
        <a:xfrm>
          <a:off x="4229100" y="674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95250</xdr:rowOff>
    </xdr:from>
    <xdr:to>
      <xdr:col>20</xdr:col>
      <xdr:colOff>38100</xdr:colOff>
      <xdr:row>42</xdr:row>
      <xdr:rowOff>25400</xdr:rowOff>
    </xdr:to>
    <xdr:sp macro="" textlink="">
      <xdr:nvSpPr>
        <xdr:cNvPr id="74" name="楕円 73">
          <a:extLst>
            <a:ext uri="{FF2B5EF4-FFF2-40B4-BE49-F238E27FC236}">
              <a16:creationId xmlns:a16="http://schemas.microsoft.com/office/drawing/2014/main" id="{FA878C35-02BE-4178-9D84-EE6F2610D146}"/>
            </a:ext>
          </a:extLst>
        </xdr:cNvPr>
        <xdr:cNvSpPr/>
      </xdr:nvSpPr>
      <xdr:spPr>
        <a:xfrm>
          <a:off x="3381375" y="67341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146050</xdr:rowOff>
    </xdr:from>
    <xdr:to>
      <xdr:col>24</xdr:col>
      <xdr:colOff>63500</xdr:colOff>
      <xdr:row>42</xdr:row>
      <xdr:rowOff>63500</xdr:rowOff>
    </xdr:to>
    <xdr:cxnSp macro="">
      <xdr:nvCxnSpPr>
        <xdr:cNvPr id="75" name="直線コネクタ 74">
          <a:extLst>
            <a:ext uri="{FF2B5EF4-FFF2-40B4-BE49-F238E27FC236}">
              <a16:creationId xmlns:a16="http://schemas.microsoft.com/office/drawing/2014/main" id="{10869108-0A9B-43F6-A767-17636D403C66}"/>
            </a:ext>
          </a:extLst>
        </xdr:cNvPr>
        <xdr:cNvCxnSpPr/>
      </xdr:nvCxnSpPr>
      <xdr:spPr>
        <a:xfrm>
          <a:off x="3429000" y="6781800"/>
          <a:ext cx="75247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19050</xdr:rowOff>
    </xdr:from>
    <xdr:to>
      <xdr:col>15</xdr:col>
      <xdr:colOff>101600</xdr:colOff>
      <xdr:row>41</xdr:row>
      <xdr:rowOff>120650</xdr:rowOff>
    </xdr:to>
    <xdr:sp macro="" textlink="">
      <xdr:nvSpPr>
        <xdr:cNvPr id="76" name="楕円 75">
          <a:extLst>
            <a:ext uri="{FF2B5EF4-FFF2-40B4-BE49-F238E27FC236}">
              <a16:creationId xmlns:a16="http://schemas.microsoft.com/office/drawing/2014/main" id="{CDE9F22B-E28F-44CB-AC42-4F7BC2E65866}"/>
            </a:ext>
          </a:extLst>
        </xdr:cNvPr>
        <xdr:cNvSpPr/>
      </xdr:nvSpPr>
      <xdr:spPr>
        <a:xfrm>
          <a:off x="2571750" y="6657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69850</xdr:rowOff>
    </xdr:from>
    <xdr:to>
      <xdr:col>19</xdr:col>
      <xdr:colOff>177800</xdr:colOff>
      <xdr:row>41</xdr:row>
      <xdr:rowOff>146050</xdr:rowOff>
    </xdr:to>
    <xdr:cxnSp macro="">
      <xdr:nvCxnSpPr>
        <xdr:cNvPr id="77" name="直線コネクタ 76">
          <a:extLst>
            <a:ext uri="{FF2B5EF4-FFF2-40B4-BE49-F238E27FC236}">
              <a16:creationId xmlns:a16="http://schemas.microsoft.com/office/drawing/2014/main" id="{D8BB0EBE-A1A5-4F75-915E-0875327E3B01}"/>
            </a:ext>
          </a:extLst>
        </xdr:cNvPr>
        <xdr:cNvCxnSpPr/>
      </xdr:nvCxnSpPr>
      <xdr:spPr>
        <a:xfrm>
          <a:off x="2619375" y="6705600"/>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101600</xdr:rowOff>
    </xdr:from>
    <xdr:to>
      <xdr:col>10</xdr:col>
      <xdr:colOff>165100</xdr:colOff>
      <xdr:row>41</xdr:row>
      <xdr:rowOff>31750</xdr:rowOff>
    </xdr:to>
    <xdr:sp macro="" textlink="">
      <xdr:nvSpPr>
        <xdr:cNvPr id="78" name="楕円 77">
          <a:extLst>
            <a:ext uri="{FF2B5EF4-FFF2-40B4-BE49-F238E27FC236}">
              <a16:creationId xmlns:a16="http://schemas.microsoft.com/office/drawing/2014/main" id="{22FE439C-6EE3-4489-84B7-183266135C71}"/>
            </a:ext>
          </a:extLst>
        </xdr:cNvPr>
        <xdr:cNvSpPr/>
      </xdr:nvSpPr>
      <xdr:spPr>
        <a:xfrm>
          <a:off x="1781175" y="6581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152400</xdr:rowOff>
    </xdr:from>
    <xdr:to>
      <xdr:col>15</xdr:col>
      <xdr:colOff>50800</xdr:colOff>
      <xdr:row>41</xdr:row>
      <xdr:rowOff>69850</xdr:rowOff>
    </xdr:to>
    <xdr:cxnSp macro="">
      <xdr:nvCxnSpPr>
        <xdr:cNvPr id="79" name="直線コネクタ 78">
          <a:extLst>
            <a:ext uri="{FF2B5EF4-FFF2-40B4-BE49-F238E27FC236}">
              <a16:creationId xmlns:a16="http://schemas.microsoft.com/office/drawing/2014/main" id="{3574B6D1-08D1-4381-9CB4-0258CA155F3B}"/>
            </a:ext>
          </a:extLst>
        </xdr:cNvPr>
        <xdr:cNvCxnSpPr/>
      </xdr:nvCxnSpPr>
      <xdr:spPr>
        <a:xfrm>
          <a:off x="1828800" y="6629400"/>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124477</xdr:rowOff>
    </xdr:from>
    <xdr:ext cx="405111" cy="259045"/>
    <xdr:sp macro="" textlink="">
      <xdr:nvSpPr>
        <xdr:cNvPr id="80" name="n_1aveValue【道路】&#10;有形固定資産減価償却率">
          <a:extLst>
            <a:ext uri="{FF2B5EF4-FFF2-40B4-BE49-F238E27FC236}">
              <a16:creationId xmlns:a16="http://schemas.microsoft.com/office/drawing/2014/main" id="{E525AADA-91CB-46AF-9B34-DAD1CB388D0E}"/>
            </a:ext>
          </a:extLst>
        </xdr:cNvPr>
        <xdr:cNvSpPr txBox="1"/>
      </xdr:nvSpPr>
      <xdr:spPr>
        <a:xfrm>
          <a:off x="3239144" y="611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10177</xdr:rowOff>
    </xdr:from>
    <xdr:ext cx="405111" cy="259045"/>
    <xdr:sp macro="" textlink="">
      <xdr:nvSpPr>
        <xdr:cNvPr id="81" name="n_2aveValue【道路】&#10;有形固定資産減価償却率">
          <a:extLst>
            <a:ext uri="{FF2B5EF4-FFF2-40B4-BE49-F238E27FC236}">
              <a16:creationId xmlns:a16="http://schemas.microsoft.com/office/drawing/2014/main" id="{9746A06C-C2E8-458B-9D0F-AA646A7B0425}"/>
            </a:ext>
          </a:extLst>
        </xdr:cNvPr>
        <xdr:cNvSpPr txBox="1"/>
      </xdr:nvSpPr>
      <xdr:spPr>
        <a:xfrm>
          <a:off x="2439044"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73677</xdr:rowOff>
    </xdr:from>
    <xdr:ext cx="405111" cy="259045"/>
    <xdr:sp macro="" textlink="">
      <xdr:nvSpPr>
        <xdr:cNvPr id="82" name="n_3aveValue【道路】&#10;有形固定資産減価償却率">
          <a:extLst>
            <a:ext uri="{FF2B5EF4-FFF2-40B4-BE49-F238E27FC236}">
              <a16:creationId xmlns:a16="http://schemas.microsoft.com/office/drawing/2014/main" id="{35DD2DC3-7D2F-47DF-944F-E767C3D31FDF}"/>
            </a:ext>
          </a:extLst>
        </xdr:cNvPr>
        <xdr:cNvSpPr txBox="1"/>
      </xdr:nvSpPr>
      <xdr:spPr>
        <a:xfrm>
          <a:off x="1648469" y="6064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16527</xdr:rowOff>
    </xdr:from>
    <xdr:ext cx="405111" cy="259045"/>
    <xdr:sp macro="" textlink="">
      <xdr:nvSpPr>
        <xdr:cNvPr id="83" name="n_1mainValue【道路】&#10;有形固定資産減価償却率">
          <a:extLst>
            <a:ext uri="{FF2B5EF4-FFF2-40B4-BE49-F238E27FC236}">
              <a16:creationId xmlns:a16="http://schemas.microsoft.com/office/drawing/2014/main" id="{C0068A4D-157C-47C9-A91D-2D7D1131B0A3}"/>
            </a:ext>
          </a:extLst>
        </xdr:cNvPr>
        <xdr:cNvSpPr txBox="1"/>
      </xdr:nvSpPr>
      <xdr:spPr>
        <a:xfrm>
          <a:off x="3239144" y="681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111777</xdr:rowOff>
    </xdr:from>
    <xdr:ext cx="405111" cy="259045"/>
    <xdr:sp macro="" textlink="">
      <xdr:nvSpPr>
        <xdr:cNvPr id="84" name="n_2mainValue【道路】&#10;有形固定資産減価償却率">
          <a:extLst>
            <a:ext uri="{FF2B5EF4-FFF2-40B4-BE49-F238E27FC236}">
              <a16:creationId xmlns:a16="http://schemas.microsoft.com/office/drawing/2014/main" id="{9053D4E5-4B9C-4552-845C-7B9C29543782}"/>
            </a:ext>
          </a:extLst>
        </xdr:cNvPr>
        <xdr:cNvSpPr txBox="1"/>
      </xdr:nvSpPr>
      <xdr:spPr>
        <a:xfrm>
          <a:off x="2439044" y="675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22877</xdr:rowOff>
    </xdr:from>
    <xdr:ext cx="405111" cy="259045"/>
    <xdr:sp macro="" textlink="">
      <xdr:nvSpPr>
        <xdr:cNvPr id="85" name="n_3mainValue【道路】&#10;有形固定資産減価償却率">
          <a:extLst>
            <a:ext uri="{FF2B5EF4-FFF2-40B4-BE49-F238E27FC236}">
              <a16:creationId xmlns:a16="http://schemas.microsoft.com/office/drawing/2014/main" id="{E8A38D31-B2AD-4705-92FF-DFDCDCB2558E}"/>
            </a:ext>
          </a:extLst>
        </xdr:cNvPr>
        <xdr:cNvSpPr txBox="1"/>
      </xdr:nvSpPr>
      <xdr:spPr>
        <a:xfrm>
          <a:off x="1648469" y="666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1732B739-0591-4F83-824F-34B707848C57}"/>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7" name="正方形/長方形 86">
          <a:extLst>
            <a:ext uri="{FF2B5EF4-FFF2-40B4-BE49-F238E27FC236}">
              <a16:creationId xmlns:a16="http://schemas.microsoft.com/office/drawing/2014/main" id="{933E903E-9553-4DB3-B5D5-A9AC665263F0}"/>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8" name="正方形/長方形 87">
          <a:extLst>
            <a:ext uri="{FF2B5EF4-FFF2-40B4-BE49-F238E27FC236}">
              <a16:creationId xmlns:a16="http://schemas.microsoft.com/office/drawing/2014/main" id="{94BE08D0-6486-4CF9-AE7C-1F87E8C365A7}"/>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9" name="正方形/長方形 88">
          <a:extLst>
            <a:ext uri="{FF2B5EF4-FFF2-40B4-BE49-F238E27FC236}">
              <a16:creationId xmlns:a16="http://schemas.microsoft.com/office/drawing/2014/main" id="{2B18C5E4-9468-4BC7-81DA-C8FF54D15263}"/>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0" name="正方形/長方形 89">
          <a:extLst>
            <a:ext uri="{FF2B5EF4-FFF2-40B4-BE49-F238E27FC236}">
              <a16:creationId xmlns:a16="http://schemas.microsoft.com/office/drawing/2014/main" id="{8FA0CCE4-33B4-4588-848C-57C00D1DC9EE}"/>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D0595AAD-A43D-4A35-B701-BF05B04F198F}"/>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2" name="テキスト ボックス 91">
          <a:extLst>
            <a:ext uri="{FF2B5EF4-FFF2-40B4-BE49-F238E27FC236}">
              <a16:creationId xmlns:a16="http://schemas.microsoft.com/office/drawing/2014/main" id="{E67F1A27-87F9-4C1D-B533-73B2D2A82BAE}"/>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69C990C6-E5E3-4289-B2A6-1FBBDA4167D6}"/>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4" name="テキスト ボックス 93">
          <a:extLst>
            <a:ext uri="{FF2B5EF4-FFF2-40B4-BE49-F238E27FC236}">
              <a16:creationId xmlns:a16="http://schemas.microsoft.com/office/drawing/2014/main" id="{F9CC2174-FFA8-4326-BA78-49191BD01E56}"/>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DE561716-1BBB-4008-9FC2-622AFBAF95DE}"/>
            </a:ext>
          </a:extLst>
        </xdr:cNvPr>
        <xdr:cNvCxnSpPr/>
      </xdr:nvCxnSpPr>
      <xdr:spPr>
        <a:xfrm>
          <a:off x="5953125" y="689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7D5A02C1-A177-42EB-BCB4-E1EC5E5B996E}"/>
            </a:ext>
          </a:extLst>
        </xdr:cNvPr>
        <xdr:cNvSpPr txBox="1"/>
      </xdr:nvSpPr>
      <xdr:spPr>
        <a:xfrm>
          <a:off x="5527221"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4475A7B9-63AF-4F05-851F-E57AE895BD4E}"/>
            </a:ext>
          </a:extLst>
        </xdr:cNvPr>
        <xdr:cNvCxnSpPr/>
      </xdr:nvCxnSpPr>
      <xdr:spPr>
        <a:xfrm>
          <a:off x="5953125" y="65826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8" name="テキスト ボックス 97">
          <a:extLst>
            <a:ext uri="{FF2B5EF4-FFF2-40B4-BE49-F238E27FC236}">
              <a16:creationId xmlns:a16="http://schemas.microsoft.com/office/drawing/2014/main" id="{0C9D201E-526F-4FDD-AF22-1DD534BB1AC1}"/>
            </a:ext>
          </a:extLst>
        </xdr:cNvPr>
        <xdr:cNvSpPr txBox="1"/>
      </xdr:nvSpPr>
      <xdr:spPr>
        <a:xfrm>
          <a:off x="5527221"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4FCC1807-A8FC-412B-A2AC-5743EF2CD0A7}"/>
            </a:ext>
          </a:extLst>
        </xdr:cNvPr>
        <xdr:cNvCxnSpPr/>
      </xdr:nvCxnSpPr>
      <xdr:spPr>
        <a:xfrm>
          <a:off x="5953125" y="627516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0" name="テキスト ボックス 99">
          <a:extLst>
            <a:ext uri="{FF2B5EF4-FFF2-40B4-BE49-F238E27FC236}">
              <a16:creationId xmlns:a16="http://schemas.microsoft.com/office/drawing/2014/main" id="{2C97BC18-5C6F-4E40-A3A0-BA8ADA57F013}"/>
            </a:ext>
          </a:extLst>
        </xdr:cNvPr>
        <xdr:cNvSpPr txBox="1"/>
      </xdr:nvSpPr>
      <xdr:spPr>
        <a:xfrm>
          <a:off x="5527221"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52A745C0-EFCB-4F45-8BD7-A1A936A6F7C1}"/>
            </a:ext>
          </a:extLst>
        </xdr:cNvPr>
        <xdr:cNvCxnSpPr/>
      </xdr:nvCxnSpPr>
      <xdr:spPr>
        <a:xfrm>
          <a:off x="5953125" y="59739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2" name="テキスト ボックス 101">
          <a:extLst>
            <a:ext uri="{FF2B5EF4-FFF2-40B4-BE49-F238E27FC236}">
              <a16:creationId xmlns:a16="http://schemas.microsoft.com/office/drawing/2014/main" id="{92DF839A-BA11-4855-A22D-185259419BCE}"/>
            </a:ext>
          </a:extLst>
        </xdr:cNvPr>
        <xdr:cNvSpPr txBox="1"/>
      </xdr:nvSpPr>
      <xdr:spPr>
        <a:xfrm>
          <a:off x="5527221"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E9A9E554-ED25-4DC2-ADB2-0DB8620BC68A}"/>
            </a:ext>
          </a:extLst>
        </xdr:cNvPr>
        <xdr:cNvCxnSpPr/>
      </xdr:nvCxnSpPr>
      <xdr:spPr>
        <a:xfrm>
          <a:off x="5953125" y="56664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4" name="テキスト ボックス 103">
          <a:extLst>
            <a:ext uri="{FF2B5EF4-FFF2-40B4-BE49-F238E27FC236}">
              <a16:creationId xmlns:a16="http://schemas.microsoft.com/office/drawing/2014/main" id="{70D5A4C6-0665-4385-BA89-975233782A3D}"/>
            </a:ext>
          </a:extLst>
        </xdr:cNvPr>
        <xdr:cNvSpPr txBox="1"/>
      </xdr:nvSpPr>
      <xdr:spPr>
        <a:xfrm>
          <a:off x="5527221"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13E83FBD-4396-4927-94EF-28F99DF9DD7E}"/>
            </a:ext>
          </a:extLst>
        </xdr:cNvPr>
        <xdr:cNvCxnSpPr/>
      </xdr:nvCxnSpPr>
      <xdr:spPr>
        <a:xfrm>
          <a:off x="5953125" y="534624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6" name="テキスト ボックス 105">
          <a:extLst>
            <a:ext uri="{FF2B5EF4-FFF2-40B4-BE49-F238E27FC236}">
              <a16:creationId xmlns:a16="http://schemas.microsoft.com/office/drawing/2014/main" id="{BFA2A259-9E49-4BE4-A6BD-2BD04C1639A1}"/>
            </a:ext>
          </a:extLst>
        </xdr:cNvPr>
        <xdr:cNvSpPr txBox="1"/>
      </xdr:nvSpPr>
      <xdr:spPr>
        <a:xfrm>
          <a:off x="5527221"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66FBADF3-D989-4F41-B8A2-76B4A566EFB0}"/>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39429F32-F07E-44AD-BC87-B3C07F55DB10}"/>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174E4A03-FC68-43FE-9DE7-7FB595ACDBB8}"/>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29936</xdr:rowOff>
    </xdr:from>
    <xdr:to>
      <xdr:col>54</xdr:col>
      <xdr:colOff>189865</xdr:colOff>
      <xdr:row>41</xdr:row>
      <xdr:rowOff>123553</xdr:rowOff>
    </xdr:to>
    <xdr:cxnSp macro="">
      <xdr:nvCxnSpPr>
        <xdr:cNvPr id="110" name="直線コネクタ 109">
          <a:extLst>
            <a:ext uri="{FF2B5EF4-FFF2-40B4-BE49-F238E27FC236}">
              <a16:creationId xmlns:a16="http://schemas.microsoft.com/office/drawing/2014/main" id="{4D9FB64B-89D3-4DD3-A159-2C185CEDBF18}"/>
            </a:ext>
          </a:extLst>
        </xdr:cNvPr>
        <xdr:cNvCxnSpPr/>
      </xdr:nvCxnSpPr>
      <xdr:spPr>
        <a:xfrm flipV="1">
          <a:off x="9427845" y="5370286"/>
          <a:ext cx="1270" cy="139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127380</xdr:rowOff>
    </xdr:from>
    <xdr:ext cx="469744" cy="259045"/>
    <xdr:sp macro="" textlink="">
      <xdr:nvSpPr>
        <xdr:cNvPr id="111" name="【道路】&#10;一人当たり延長最小値テキスト">
          <a:extLst>
            <a:ext uri="{FF2B5EF4-FFF2-40B4-BE49-F238E27FC236}">
              <a16:creationId xmlns:a16="http://schemas.microsoft.com/office/drawing/2014/main" id="{7DBA6AC5-9E24-421C-A30F-8C3CB1FAC62E}"/>
            </a:ext>
          </a:extLst>
        </xdr:cNvPr>
        <xdr:cNvSpPr txBox="1"/>
      </xdr:nvSpPr>
      <xdr:spPr>
        <a:xfrm>
          <a:off x="9477375"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123553</xdr:rowOff>
    </xdr:from>
    <xdr:to>
      <xdr:col>55</xdr:col>
      <xdr:colOff>88900</xdr:colOff>
      <xdr:row>41</xdr:row>
      <xdr:rowOff>123553</xdr:rowOff>
    </xdr:to>
    <xdr:cxnSp macro="">
      <xdr:nvCxnSpPr>
        <xdr:cNvPr id="112" name="直線コネクタ 111">
          <a:extLst>
            <a:ext uri="{FF2B5EF4-FFF2-40B4-BE49-F238E27FC236}">
              <a16:creationId xmlns:a16="http://schemas.microsoft.com/office/drawing/2014/main" id="{357E5B3B-794A-4F75-B656-857B5A048F77}"/>
            </a:ext>
          </a:extLst>
        </xdr:cNvPr>
        <xdr:cNvCxnSpPr/>
      </xdr:nvCxnSpPr>
      <xdr:spPr>
        <a:xfrm>
          <a:off x="9363075" y="676565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148063</xdr:rowOff>
    </xdr:from>
    <xdr:ext cx="469744" cy="259045"/>
    <xdr:sp macro="" textlink="">
      <xdr:nvSpPr>
        <xdr:cNvPr id="113" name="【道路】&#10;一人当たり延長最大値テキスト">
          <a:extLst>
            <a:ext uri="{FF2B5EF4-FFF2-40B4-BE49-F238E27FC236}">
              <a16:creationId xmlns:a16="http://schemas.microsoft.com/office/drawing/2014/main" id="{5CFA521E-9CC2-494F-A7AD-D3BD0032A5ED}"/>
            </a:ext>
          </a:extLst>
        </xdr:cNvPr>
        <xdr:cNvSpPr txBox="1"/>
      </xdr:nvSpPr>
      <xdr:spPr>
        <a:xfrm>
          <a:off x="9477375" y="516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29936</xdr:rowOff>
    </xdr:from>
    <xdr:to>
      <xdr:col>55</xdr:col>
      <xdr:colOff>88900</xdr:colOff>
      <xdr:row>33</xdr:row>
      <xdr:rowOff>29936</xdr:rowOff>
    </xdr:to>
    <xdr:cxnSp macro="">
      <xdr:nvCxnSpPr>
        <xdr:cNvPr id="114" name="直線コネクタ 113">
          <a:extLst>
            <a:ext uri="{FF2B5EF4-FFF2-40B4-BE49-F238E27FC236}">
              <a16:creationId xmlns:a16="http://schemas.microsoft.com/office/drawing/2014/main" id="{4B68C681-ADA1-45C1-B6BA-129A7884B14C}"/>
            </a:ext>
          </a:extLst>
        </xdr:cNvPr>
        <xdr:cNvCxnSpPr/>
      </xdr:nvCxnSpPr>
      <xdr:spPr>
        <a:xfrm>
          <a:off x="9363075" y="53702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66964</xdr:rowOff>
    </xdr:from>
    <xdr:ext cx="469744" cy="259045"/>
    <xdr:sp macro="" textlink="">
      <xdr:nvSpPr>
        <xdr:cNvPr id="115" name="【道路】&#10;一人当たり延長平均値テキスト">
          <a:extLst>
            <a:ext uri="{FF2B5EF4-FFF2-40B4-BE49-F238E27FC236}">
              <a16:creationId xmlns:a16="http://schemas.microsoft.com/office/drawing/2014/main" id="{49839CAC-FA0E-490A-863F-8AD90004D990}"/>
            </a:ext>
          </a:extLst>
        </xdr:cNvPr>
        <xdr:cNvSpPr txBox="1"/>
      </xdr:nvSpPr>
      <xdr:spPr>
        <a:xfrm>
          <a:off x="9477375" y="5893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88537</xdr:rowOff>
    </xdr:from>
    <xdr:to>
      <xdr:col>55</xdr:col>
      <xdr:colOff>50800</xdr:colOff>
      <xdr:row>37</xdr:row>
      <xdr:rowOff>18687</xdr:rowOff>
    </xdr:to>
    <xdr:sp macro="" textlink="">
      <xdr:nvSpPr>
        <xdr:cNvPr id="116" name="フローチャート: 判断 115">
          <a:extLst>
            <a:ext uri="{FF2B5EF4-FFF2-40B4-BE49-F238E27FC236}">
              <a16:creationId xmlns:a16="http://schemas.microsoft.com/office/drawing/2014/main" id="{D94821ED-A71A-4AF3-9871-151EC045C250}"/>
            </a:ext>
          </a:extLst>
        </xdr:cNvPr>
        <xdr:cNvSpPr/>
      </xdr:nvSpPr>
      <xdr:spPr>
        <a:xfrm>
          <a:off x="9401175" y="5914662"/>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29754</xdr:rowOff>
    </xdr:from>
    <xdr:to>
      <xdr:col>50</xdr:col>
      <xdr:colOff>165100</xdr:colOff>
      <xdr:row>36</xdr:row>
      <xdr:rowOff>131354</xdr:rowOff>
    </xdr:to>
    <xdr:sp macro="" textlink="">
      <xdr:nvSpPr>
        <xdr:cNvPr id="117" name="フローチャート: 判断 116">
          <a:extLst>
            <a:ext uri="{FF2B5EF4-FFF2-40B4-BE49-F238E27FC236}">
              <a16:creationId xmlns:a16="http://schemas.microsoft.com/office/drawing/2014/main" id="{213FB5BD-ACE5-444C-BBD5-4C629BC48A87}"/>
            </a:ext>
          </a:extLst>
        </xdr:cNvPr>
        <xdr:cNvSpPr/>
      </xdr:nvSpPr>
      <xdr:spPr>
        <a:xfrm>
          <a:off x="8639175" y="585587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76563</xdr:rowOff>
    </xdr:from>
    <xdr:to>
      <xdr:col>46</xdr:col>
      <xdr:colOff>38100</xdr:colOff>
      <xdr:row>37</xdr:row>
      <xdr:rowOff>6713</xdr:rowOff>
    </xdr:to>
    <xdr:sp macro="" textlink="">
      <xdr:nvSpPr>
        <xdr:cNvPr id="118" name="フローチャート: 判断 117">
          <a:extLst>
            <a:ext uri="{FF2B5EF4-FFF2-40B4-BE49-F238E27FC236}">
              <a16:creationId xmlns:a16="http://schemas.microsoft.com/office/drawing/2014/main" id="{5F9849C0-1C3B-4166-AD1F-D0A4FDBCD95E}"/>
            </a:ext>
          </a:extLst>
        </xdr:cNvPr>
        <xdr:cNvSpPr/>
      </xdr:nvSpPr>
      <xdr:spPr>
        <a:xfrm>
          <a:off x="7839075" y="590586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140788</xdr:rowOff>
    </xdr:from>
    <xdr:to>
      <xdr:col>41</xdr:col>
      <xdr:colOff>101600</xdr:colOff>
      <xdr:row>41</xdr:row>
      <xdr:rowOff>70938</xdr:rowOff>
    </xdr:to>
    <xdr:sp macro="" textlink="">
      <xdr:nvSpPr>
        <xdr:cNvPr id="119" name="フローチャート: 判断 118">
          <a:extLst>
            <a:ext uri="{FF2B5EF4-FFF2-40B4-BE49-F238E27FC236}">
              <a16:creationId xmlns:a16="http://schemas.microsoft.com/office/drawing/2014/main" id="{35130F38-212C-4C84-BAEE-E4600EB53E24}"/>
            </a:ext>
          </a:extLst>
        </xdr:cNvPr>
        <xdr:cNvSpPr/>
      </xdr:nvSpPr>
      <xdr:spPr>
        <a:xfrm>
          <a:off x="7029450" y="662096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16DF03E-4690-44A2-9E14-DD8D589870D5}"/>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FA9E662-BE90-49CB-B064-1F494DF63754}"/>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C2E86DD-F788-4897-A525-9BBB3A9EA5A5}"/>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5B9E84B-A8FB-483A-838B-AAC3EEE8C9E7}"/>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B471893-5DCB-411B-A78D-A832C736D2F1}"/>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66766</xdr:rowOff>
    </xdr:from>
    <xdr:to>
      <xdr:col>55</xdr:col>
      <xdr:colOff>50800</xdr:colOff>
      <xdr:row>34</xdr:row>
      <xdr:rowOff>168366</xdr:rowOff>
    </xdr:to>
    <xdr:sp macro="" textlink="">
      <xdr:nvSpPr>
        <xdr:cNvPr id="125" name="楕円 124">
          <a:extLst>
            <a:ext uri="{FF2B5EF4-FFF2-40B4-BE49-F238E27FC236}">
              <a16:creationId xmlns:a16="http://schemas.microsoft.com/office/drawing/2014/main" id="{640E1378-F919-4638-90C0-15B6322CD353}"/>
            </a:ext>
          </a:extLst>
        </xdr:cNvPr>
        <xdr:cNvSpPr/>
      </xdr:nvSpPr>
      <xdr:spPr>
        <a:xfrm>
          <a:off x="9401175" y="556904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89643</xdr:rowOff>
    </xdr:from>
    <xdr:ext cx="469744" cy="259045"/>
    <xdr:sp macro="" textlink="">
      <xdr:nvSpPr>
        <xdr:cNvPr id="126" name="【道路】&#10;一人当たり延長該当値テキスト">
          <a:extLst>
            <a:ext uri="{FF2B5EF4-FFF2-40B4-BE49-F238E27FC236}">
              <a16:creationId xmlns:a16="http://schemas.microsoft.com/office/drawing/2014/main" id="{B2A73F9E-D5D6-4678-A3ED-28FDC86A066E}"/>
            </a:ext>
          </a:extLst>
        </xdr:cNvPr>
        <xdr:cNvSpPr txBox="1"/>
      </xdr:nvSpPr>
      <xdr:spPr>
        <a:xfrm>
          <a:off x="9477375" y="54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107043</xdr:rowOff>
    </xdr:from>
    <xdr:to>
      <xdr:col>50</xdr:col>
      <xdr:colOff>165100</xdr:colOff>
      <xdr:row>35</xdr:row>
      <xdr:rowOff>37193</xdr:rowOff>
    </xdr:to>
    <xdr:sp macro="" textlink="">
      <xdr:nvSpPr>
        <xdr:cNvPr id="127" name="楕円 126">
          <a:extLst>
            <a:ext uri="{FF2B5EF4-FFF2-40B4-BE49-F238E27FC236}">
              <a16:creationId xmlns:a16="http://schemas.microsoft.com/office/drawing/2014/main" id="{A4D8E845-D823-4212-B415-87053B1B97F2}"/>
            </a:ext>
          </a:extLst>
        </xdr:cNvPr>
        <xdr:cNvSpPr/>
      </xdr:nvSpPr>
      <xdr:spPr>
        <a:xfrm>
          <a:off x="8639175" y="56093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117566</xdr:rowOff>
    </xdr:from>
    <xdr:to>
      <xdr:col>55</xdr:col>
      <xdr:colOff>0</xdr:colOff>
      <xdr:row>34</xdr:row>
      <xdr:rowOff>157843</xdr:rowOff>
    </xdr:to>
    <xdr:cxnSp macro="">
      <xdr:nvCxnSpPr>
        <xdr:cNvPr id="128" name="直線コネクタ 127">
          <a:extLst>
            <a:ext uri="{FF2B5EF4-FFF2-40B4-BE49-F238E27FC236}">
              <a16:creationId xmlns:a16="http://schemas.microsoft.com/office/drawing/2014/main" id="{6A96646D-85EF-4005-8585-F767A3FD55AE}"/>
            </a:ext>
          </a:extLst>
        </xdr:cNvPr>
        <xdr:cNvCxnSpPr/>
      </xdr:nvCxnSpPr>
      <xdr:spPr>
        <a:xfrm flipV="1">
          <a:off x="8686800" y="5626191"/>
          <a:ext cx="74295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151674</xdr:rowOff>
    </xdr:from>
    <xdr:to>
      <xdr:col>46</xdr:col>
      <xdr:colOff>38100</xdr:colOff>
      <xdr:row>35</xdr:row>
      <xdr:rowOff>81824</xdr:rowOff>
    </xdr:to>
    <xdr:sp macro="" textlink="">
      <xdr:nvSpPr>
        <xdr:cNvPr id="129" name="楕円 128">
          <a:extLst>
            <a:ext uri="{FF2B5EF4-FFF2-40B4-BE49-F238E27FC236}">
              <a16:creationId xmlns:a16="http://schemas.microsoft.com/office/drawing/2014/main" id="{E03F43C8-F25A-4E3D-9527-9B1A074B5030}"/>
            </a:ext>
          </a:extLst>
        </xdr:cNvPr>
        <xdr:cNvSpPr/>
      </xdr:nvSpPr>
      <xdr:spPr>
        <a:xfrm>
          <a:off x="7839075" y="565712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157843</xdr:rowOff>
    </xdr:from>
    <xdr:to>
      <xdr:col>50</xdr:col>
      <xdr:colOff>114300</xdr:colOff>
      <xdr:row>35</xdr:row>
      <xdr:rowOff>31024</xdr:rowOff>
    </xdr:to>
    <xdr:cxnSp macro="">
      <xdr:nvCxnSpPr>
        <xdr:cNvPr id="130" name="直線コネクタ 129">
          <a:extLst>
            <a:ext uri="{FF2B5EF4-FFF2-40B4-BE49-F238E27FC236}">
              <a16:creationId xmlns:a16="http://schemas.microsoft.com/office/drawing/2014/main" id="{95AC5335-646B-4FEE-A94D-E3F8E52D947F}"/>
            </a:ext>
          </a:extLst>
        </xdr:cNvPr>
        <xdr:cNvCxnSpPr/>
      </xdr:nvCxnSpPr>
      <xdr:spPr>
        <a:xfrm flipV="1">
          <a:off x="7886700" y="5666468"/>
          <a:ext cx="800100" cy="2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122283</xdr:rowOff>
    </xdr:from>
    <xdr:to>
      <xdr:col>41</xdr:col>
      <xdr:colOff>101600</xdr:colOff>
      <xdr:row>35</xdr:row>
      <xdr:rowOff>52433</xdr:rowOff>
    </xdr:to>
    <xdr:sp macro="" textlink="">
      <xdr:nvSpPr>
        <xdr:cNvPr id="131" name="楕円 130">
          <a:extLst>
            <a:ext uri="{FF2B5EF4-FFF2-40B4-BE49-F238E27FC236}">
              <a16:creationId xmlns:a16="http://schemas.microsoft.com/office/drawing/2014/main" id="{2CECE0E9-4169-4488-A015-2B6A36213033}"/>
            </a:ext>
          </a:extLst>
        </xdr:cNvPr>
        <xdr:cNvSpPr/>
      </xdr:nvSpPr>
      <xdr:spPr>
        <a:xfrm>
          <a:off x="7029450" y="563090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1633</xdr:rowOff>
    </xdr:from>
    <xdr:to>
      <xdr:col>45</xdr:col>
      <xdr:colOff>177800</xdr:colOff>
      <xdr:row>35</xdr:row>
      <xdr:rowOff>31024</xdr:rowOff>
    </xdr:to>
    <xdr:cxnSp macro="">
      <xdr:nvCxnSpPr>
        <xdr:cNvPr id="132" name="直線コネクタ 131">
          <a:extLst>
            <a:ext uri="{FF2B5EF4-FFF2-40B4-BE49-F238E27FC236}">
              <a16:creationId xmlns:a16="http://schemas.microsoft.com/office/drawing/2014/main" id="{44BBF610-DCEE-4F2B-A333-B2AAD5F57EB3}"/>
            </a:ext>
          </a:extLst>
        </xdr:cNvPr>
        <xdr:cNvCxnSpPr/>
      </xdr:nvCxnSpPr>
      <xdr:spPr>
        <a:xfrm>
          <a:off x="7077075" y="5669008"/>
          <a:ext cx="809625" cy="2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122481</xdr:rowOff>
    </xdr:from>
    <xdr:ext cx="469744" cy="259045"/>
    <xdr:sp macro="" textlink="">
      <xdr:nvSpPr>
        <xdr:cNvPr id="133" name="n_1aveValue【道路】&#10;一人当たり延長">
          <a:extLst>
            <a:ext uri="{FF2B5EF4-FFF2-40B4-BE49-F238E27FC236}">
              <a16:creationId xmlns:a16="http://schemas.microsoft.com/office/drawing/2014/main" id="{65D2ABCD-CED9-4EA9-B1A4-39974F25E1D1}"/>
            </a:ext>
          </a:extLst>
        </xdr:cNvPr>
        <xdr:cNvSpPr txBox="1"/>
      </xdr:nvSpPr>
      <xdr:spPr>
        <a:xfrm>
          <a:off x="8458277" y="595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169290</xdr:rowOff>
    </xdr:from>
    <xdr:ext cx="469744" cy="259045"/>
    <xdr:sp macro="" textlink="">
      <xdr:nvSpPr>
        <xdr:cNvPr id="134" name="n_2aveValue【道路】&#10;一人当たり延長">
          <a:extLst>
            <a:ext uri="{FF2B5EF4-FFF2-40B4-BE49-F238E27FC236}">
              <a16:creationId xmlns:a16="http://schemas.microsoft.com/office/drawing/2014/main" id="{F3869728-F29B-42B0-92A1-344FB9B2524C}"/>
            </a:ext>
          </a:extLst>
        </xdr:cNvPr>
        <xdr:cNvSpPr txBox="1"/>
      </xdr:nvSpPr>
      <xdr:spPr>
        <a:xfrm>
          <a:off x="7677227" y="598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62065</xdr:rowOff>
    </xdr:from>
    <xdr:ext cx="469744" cy="259045"/>
    <xdr:sp macro="" textlink="">
      <xdr:nvSpPr>
        <xdr:cNvPr id="135" name="n_3aveValue【道路】&#10;一人当たり延長">
          <a:extLst>
            <a:ext uri="{FF2B5EF4-FFF2-40B4-BE49-F238E27FC236}">
              <a16:creationId xmlns:a16="http://schemas.microsoft.com/office/drawing/2014/main" id="{EDCF063F-D2C5-45D5-8E54-E58AD0925662}"/>
            </a:ext>
          </a:extLst>
        </xdr:cNvPr>
        <xdr:cNvSpPr txBox="1"/>
      </xdr:nvSpPr>
      <xdr:spPr>
        <a:xfrm>
          <a:off x="6867602" y="670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53720</xdr:rowOff>
    </xdr:from>
    <xdr:ext cx="469744" cy="259045"/>
    <xdr:sp macro="" textlink="">
      <xdr:nvSpPr>
        <xdr:cNvPr id="136" name="n_1mainValue【道路】&#10;一人当たり延長">
          <a:extLst>
            <a:ext uri="{FF2B5EF4-FFF2-40B4-BE49-F238E27FC236}">
              <a16:creationId xmlns:a16="http://schemas.microsoft.com/office/drawing/2014/main" id="{FCB3EDA9-DF6B-4943-9612-F4710740D973}"/>
            </a:ext>
          </a:extLst>
        </xdr:cNvPr>
        <xdr:cNvSpPr txBox="1"/>
      </xdr:nvSpPr>
      <xdr:spPr>
        <a:xfrm>
          <a:off x="8458277" y="539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98351</xdr:rowOff>
    </xdr:from>
    <xdr:ext cx="469744" cy="259045"/>
    <xdr:sp macro="" textlink="">
      <xdr:nvSpPr>
        <xdr:cNvPr id="137" name="n_2mainValue【道路】&#10;一人当たり延長">
          <a:extLst>
            <a:ext uri="{FF2B5EF4-FFF2-40B4-BE49-F238E27FC236}">
              <a16:creationId xmlns:a16="http://schemas.microsoft.com/office/drawing/2014/main" id="{6F656831-D0A7-4216-92E4-660C577E4A8A}"/>
            </a:ext>
          </a:extLst>
        </xdr:cNvPr>
        <xdr:cNvSpPr txBox="1"/>
      </xdr:nvSpPr>
      <xdr:spPr>
        <a:xfrm>
          <a:off x="7677227" y="54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68960</xdr:rowOff>
    </xdr:from>
    <xdr:ext cx="469744" cy="259045"/>
    <xdr:sp macro="" textlink="">
      <xdr:nvSpPr>
        <xdr:cNvPr id="138" name="n_3mainValue【道路】&#10;一人当たり延長">
          <a:extLst>
            <a:ext uri="{FF2B5EF4-FFF2-40B4-BE49-F238E27FC236}">
              <a16:creationId xmlns:a16="http://schemas.microsoft.com/office/drawing/2014/main" id="{9F55D3B7-874D-4FAC-92AA-2564CB868DE1}"/>
            </a:ext>
          </a:extLst>
        </xdr:cNvPr>
        <xdr:cNvSpPr txBox="1"/>
      </xdr:nvSpPr>
      <xdr:spPr>
        <a:xfrm>
          <a:off x="6867602" y="540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E91B467C-F9E7-4A63-BDC7-51A81A03F99B}"/>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0" name="正方形/長方形 139">
          <a:extLst>
            <a:ext uri="{FF2B5EF4-FFF2-40B4-BE49-F238E27FC236}">
              <a16:creationId xmlns:a16="http://schemas.microsoft.com/office/drawing/2014/main" id="{E62956DC-1A80-422A-836B-178354CD0A25}"/>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1" name="正方形/長方形 140">
          <a:extLst>
            <a:ext uri="{FF2B5EF4-FFF2-40B4-BE49-F238E27FC236}">
              <a16:creationId xmlns:a16="http://schemas.microsoft.com/office/drawing/2014/main" id="{B97AD562-3348-49DB-984E-A57C9F1B50DE}"/>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2" name="正方形/長方形 141">
          <a:extLst>
            <a:ext uri="{FF2B5EF4-FFF2-40B4-BE49-F238E27FC236}">
              <a16:creationId xmlns:a16="http://schemas.microsoft.com/office/drawing/2014/main" id="{19C7AEB1-8DDF-4529-B914-ECA17CFD6F16}"/>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3" name="正方形/長方形 142">
          <a:extLst>
            <a:ext uri="{FF2B5EF4-FFF2-40B4-BE49-F238E27FC236}">
              <a16:creationId xmlns:a16="http://schemas.microsoft.com/office/drawing/2014/main" id="{AB48B248-669F-44B6-81F2-4A82A02C235B}"/>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EC10409C-55EB-4D87-994C-6A7BF4BD6C22}"/>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288D572F-0F41-483D-B746-7F22BEC9E639}"/>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F1984397-DA4A-42D7-B2A6-01056D8B3AE5}"/>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a:extLst>
            <a:ext uri="{FF2B5EF4-FFF2-40B4-BE49-F238E27FC236}">
              <a16:creationId xmlns:a16="http://schemas.microsoft.com/office/drawing/2014/main" id="{1C81B5D2-1698-44F8-9B4A-9F0C75A30168}"/>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a:extLst>
            <a:ext uri="{FF2B5EF4-FFF2-40B4-BE49-F238E27FC236}">
              <a16:creationId xmlns:a16="http://schemas.microsoft.com/office/drawing/2014/main" id="{E37BE84E-F70F-49EF-8449-E77984C320AA}"/>
            </a:ext>
          </a:extLst>
        </xdr:cNvPr>
        <xdr:cNvCxnSpPr/>
      </xdr:nvCxnSpPr>
      <xdr:spPr>
        <a:xfrm>
          <a:off x="6858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a:extLst>
            <a:ext uri="{FF2B5EF4-FFF2-40B4-BE49-F238E27FC236}">
              <a16:creationId xmlns:a16="http://schemas.microsoft.com/office/drawing/2014/main" id="{13E8B679-5750-4815-B04A-DBA5D051EC22}"/>
            </a:ext>
          </a:extLst>
        </xdr:cNvPr>
        <xdr:cNvSpPr txBox="1"/>
      </xdr:nvSpPr>
      <xdr:spPr>
        <a:xfrm>
          <a:off x="339891"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a:extLst>
            <a:ext uri="{FF2B5EF4-FFF2-40B4-BE49-F238E27FC236}">
              <a16:creationId xmlns:a16="http://schemas.microsoft.com/office/drawing/2014/main" id="{DEBD3572-8D40-4E6E-9BB5-ADD01FDD3482}"/>
            </a:ext>
          </a:extLst>
        </xdr:cNvPr>
        <xdr:cNvCxnSpPr/>
      </xdr:nvCxnSpPr>
      <xdr:spPr>
        <a:xfrm>
          <a:off x="6858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a:extLst>
            <a:ext uri="{FF2B5EF4-FFF2-40B4-BE49-F238E27FC236}">
              <a16:creationId xmlns:a16="http://schemas.microsoft.com/office/drawing/2014/main" id="{7700DDDD-E9F5-4B28-A485-5B8DDF92CA00}"/>
            </a:ext>
          </a:extLst>
        </xdr:cNvPr>
        <xdr:cNvSpPr txBox="1"/>
      </xdr:nvSpPr>
      <xdr:spPr>
        <a:xfrm>
          <a:off x="339891"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a:extLst>
            <a:ext uri="{FF2B5EF4-FFF2-40B4-BE49-F238E27FC236}">
              <a16:creationId xmlns:a16="http://schemas.microsoft.com/office/drawing/2014/main" id="{DCA67E26-D9B8-41AE-BDAF-742A75E508C9}"/>
            </a:ext>
          </a:extLst>
        </xdr:cNvPr>
        <xdr:cNvCxnSpPr/>
      </xdr:nvCxnSpPr>
      <xdr:spPr>
        <a:xfrm>
          <a:off x="6858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a:extLst>
            <a:ext uri="{FF2B5EF4-FFF2-40B4-BE49-F238E27FC236}">
              <a16:creationId xmlns:a16="http://schemas.microsoft.com/office/drawing/2014/main" id="{AB623FC5-89CF-4D87-9931-A35BF116FD60}"/>
            </a:ext>
          </a:extLst>
        </xdr:cNvPr>
        <xdr:cNvSpPr txBox="1"/>
      </xdr:nvSpPr>
      <xdr:spPr>
        <a:xfrm>
          <a:off x="339891"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a:extLst>
            <a:ext uri="{FF2B5EF4-FFF2-40B4-BE49-F238E27FC236}">
              <a16:creationId xmlns:a16="http://schemas.microsoft.com/office/drawing/2014/main" id="{83201E1A-1184-4708-A137-1997361784A8}"/>
            </a:ext>
          </a:extLst>
        </xdr:cNvPr>
        <xdr:cNvCxnSpPr/>
      </xdr:nvCxnSpPr>
      <xdr:spPr>
        <a:xfrm>
          <a:off x="6858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a:extLst>
            <a:ext uri="{FF2B5EF4-FFF2-40B4-BE49-F238E27FC236}">
              <a16:creationId xmlns:a16="http://schemas.microsoft.com/office/drawing/2014/main" id="{B9D029F1-D8E6-4AEC-8802-48825E4D8C5B}"/>
            </a:ext>
          </a:extLst>
        </xdr:cNvPr>
        <xdr:cNvSpPr txBox="1"/>
      </xdr:nvSpPr>
      <xdr:spPr>
        <a:xfrm>
          <a:off x="339891"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FD2F659B-4194-419F-80E2-DBD9F759AAE6}"/>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7" name="テキスト ボックス 156">
          <a:extLst>
            <a:ext uri="{FF2B5EF4-FFF2-40B4-BE49-F238E27FC236}">
              <a16:creationId xmlns:a16="http://schemas.microsoft.com/office/drawing/2014/main" id="{3A2AFDD6-DA46-4D45-9D7D-F4D6EFFCCAE2}"/>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CEE64600-B7BD-49E9-B41C-95D5FA7819EF}"/>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84582</xdr:rowOff>
    </xdr:from>
    <xdr:to>
      <xdr:col>24</xdr:col>
      <xdr:colOff>62865</xdr:colOff>
      <xdr:row>63</xdr:row>
      <xdr:rowOff>102870</xdr:rowOff>
    </xdr:to>
    <xdr:cxnSp macro="">
      <xdr:nvCxnSpPr>
        <xdr:cNvPr id="159" name="直線コネクタ 158">
          <a:extLst>
            <a:ext uri="{FF2B5EF4-FFF2-40B4-BE49-F238E27FC236}">
              <a16:creationId xmlns:a16="http://schemas.microsoft.com/office/drawing/2014/main" id="{C01EB2F8-AADA-4007-A615-CE167D6D4EF2}"/>
            </a:ext>
          </a:extLst>
        </xdr:cNvPr>
        <xdr:cNvCxnSpPr/>
      </xdr:nvCxnSpPr>
      <xdr:spPr>
        <a:xfrm flipV="1">
          <a:off x="4179570" y="9317482"/>
          <a:ext cx="1270" cy="989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106697</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93060902-1DEB-4D14-BA19-B691AE471F72}"/>
            </a:ext>
          </a:extLst>
        </xdr:cNvPr>
        <xdr:cNvSpPr txBox="1"/>
      </xdr:nvSpPr>
      <xdr:spPr>
        <a:xfrm>
          <a:off x="4229100" y="1030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102870</xdr:rowOff>
    </xdr:from>
    <xdr:to>
      <xdr:col>24</xdr:col>
      <xdr:colOff>152400</xdr:colOff>
      <xdr:row>63</xdr:row>
      <xdr:rowOff>102870</xdr:rowOff>
    </xdr:to>
    <xdr:cxnSp macro="">
      <xdr:nvCxnSpPr>
        <xdr:cNvPr id="161" name="直線コネクタ 160">
          <a:extLst>
            <a:ext uri="{FF2B5EF4-FFF2-40B4-BE49-F238E27FC236}">
              <a16:creationId xmlns:a16="http://schemas.microsoft.com/office/drawing/2014/main" id="{6F503448-8DE1-4F96-B05E-7ECF592956C2}"/>
            </a:ext>
          </a:extLst>
        </xdr:cNvPr>
        <xdr:cNvCxnSpPr/>
      </xdr:nvCxnSpPr>
      <xdr:spPr>
        <a:xfrm>
          <a:off x="4105275" y="103073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31259</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0CC9B53E-1706-4143-AF5A-FE78BD33F3BC}"/>
            </a:ext>
          </a:extLst>
        </xdr:cNvPr>
        <xdr:cNvSpPr txBox="1"/>
      </xdr:nvSpPr>
      <xdr:spPr>
        <a:xfrm>
          <a:off x="4229100" y="9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84582</xdr:rowOff>
    </xdr:from>
    <xdr:to>
      <xdr:col>24</xdr:col>
      <xdr:colOff>152400</xdr:colOff>
      <xdr:row>57</xdr:row>
      <xdr:rowOff>84582</xdr:rowOff>
    </xdr:to>
    <xdr:cxnSp macro="">
      <xdr:nvCxnSpPr>
        <xdr:cNvPr id="163" name="直線コネクタ 162">
          <a:extLst>
            <a:ext uri="{FF2B5EF4-FFF2-40B4-BE49-F238E27FC236}">
              <a16:creationId xmlns:a16="http://schemas.microsoft.com/office/drawing/2014/main" id="{43FE6D51-21AE-4275-8E07-1C14ACA18320}"/>
            </a:ext>
          </a:extLst>
        </xdr:cNvPr>
        <xdr:cNvCxnSpPr/>
      </xdr:nvCxnSpPr>
      <xdr:spPr>
        <a:xfrm>
          <a:off x="4105275" y="931748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115079</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2A528447-C56F-4950-B86B-1CFCED0EEB66}"/>
            </a:ext>
          </a:extLst>
        </xdr:cNvPr>
        <xdr:cNvSpPr txBox="1"/>
      </xdr:nvSpPr>
      <xdr:spPr>
        <a:xfrm>
          <a:off x="4229100" y="98305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136652</xdr:rowOff>
    </xdr:from>
    <xdr:to>
      <xdr:col>24</xdr:col>
      <xdr:colOff>114300</xdr:colOff>
      <xdr:row>61</xdr:row>
      <xdr:rowOff>66802</xdr:rowOff>
    </xdr:to>
    <xdr:sp macro="" textlink="">
      <xdr:nvSpPr>
        <xdr:cNvPr id="165" name="フローチャート: 判断 164">
          <a:extLst>
            <a:ext uri="{FF2B5EF4-FFF2-40B4-BE49-F238E27FC236}">
              <a16:creationId xmlns:a16="http://schemas.microsoft.com/office/drawing/2014/main" id="{8A2D285F-D22B-4700-A979-9F9348B7F0F4}"/>
            </a:ext>
          </a:extLst>
        </xdr:cNvPr>
        <xdr:cNvSpPr/>
      </xdr:nvSpPr>
      <xdr:spPr>
        <a:xfrm>
          <a:off x="4124325" y="985532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104648</xdr:rowOff>
    </xdr:from>
    <xdr:to>
      <xdr:col>20</xdr:col>
      <xdr:colOff>38100</xdr:colOff>
      <xdr:row>61</xdr:row>
      <xdr:rowOff>34798</xdr:rowOff>
    </xdr:to>
    <xdr:sp macro="" textlink="">
      <xdr:nvSpPr>
        <xdr:cNvPr id="166" name="フローチャート: 判断 165">
          <a:extLst>
            <a:ext uri="{FF2B5EF4-FFF2-40B4-BE49-F238E27FC236}">
              <a16:creationId xmlns:a16="http://schemas.microsoft.com/office/drawing/2014/main" id="{F0EB138E-EDB3-4610-9B23-F926F3F54655}"/>
            </a:ext>
          </a:extLst>
        </xdr:cNvPr>
        <xdr:cNvSpPr/>
      </xdr:nvSpPr>
      <xdr:spPr>
        <a:xfrm>
          <a:off x="3381375" y="982332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58928</xdr:rowOff>
    </xdr:from>
    <xdr:to>
      <xdr:col>15</xdr:col>
      <xdr:colOff>101600</xdr:colOff>
      <xdr:row>60</xdr:row>
      <xdr:rowOff>160528</xdr:rowOff>
    </xdr:to>
    <xdr:sp macro="" textlink="">
      <xdr:nvSpPr>
        <xdr:cNvPr id="167" name="フローチャート: 判断 166">
          <a:extLst>
            <a:ext uri="{FF2B5EF4-FFF2-40B4-BE49-F238E27FC236}">
              <a16:creationId xmlns:a16="http://schemas.microsoft.com/office/drawing/2014/main" id="{C56CD7C2-5031-4CE2-BF48-7B8176D660BA}"/>
            </a:ext>
          </a:extLst>
        </xdr:cNvPr>
        <xdr:cNvSpPr/>
      </xdr:nvSpPr>
      <xdr:spPr>
        <a:xfrm>
          <a:off x="2571750" y="977442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138938</xdr:rowOff>
    </xdr:from>
    <xdr:to>
      <xdr:col>10</xdr:col>
      <xdr:colOff>165100</xdr:colOff>
      <xdr:row>62</xdr:row>
      <xdr:rowOff>69088</xdr:rowOff>
    </xdr:to>
    <xdr:sp macro="" textlink="">
      <xdr:nvSpPr>
        <xdr:cNvPr id="168" name="フローチャート: 判断 167">
          <a:extLst>
            <a:ext uri="{FF2B5EF4-FFF2-40B4-BE49-F238E27FC236}">
              <a16:creationId xmlns:a16="http://schemas.microsoft.com/office/drawing/2014/main" id="{CF1B7837-2E47-4E5D-BCD2-EA1EB5BBAA99}"/>
            </a:ext>
          </a:extLst>
        </xdr:cNvPr>
        <xdr:cNvSpPr/>
      </xdr:nvSpPr>
      <xdr:spPr>
        <a:xfrm>
          <a:off x="1781175" y="1001953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89EDAFED-C400-42F3-8FBB-61BA139E85DE}"/>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7E625000-9985-4110-A06A-4E03370FB94C}"/>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B96DA30A-8834-472E-9788-AA717E1B48A1}"/>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CF767E04-E831-4273-91E3-B6D2A1BA0B6C}"/>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4BBF1862-C357-4D8A-B1F5-7C8788B519C0}"/>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33782</xdr:rowOff>
    </xdr:from>
    <xdr:to>
      <xdr:col>24</xdr:col>
      <xdr:colOff>114300</xdr:colOff>
      <xdr:row>57</xdr:row>
      <xdr:rowOff>135382</xdr:rowOff>
    </xdr:to>
    <xdr:sp macro="" textlink="">
      <xdr:nvSpPr>
        <xdr:cNvPr id="174" name="楕円 173">
          <a:extLst>
            <a:ext uri="{FF2B5EF4-FFF2-40B4-BE49-F238E27FC236}">
              <a16:creationId xmlns:a16="http://schemas.microsoft.com/office/drawing/2014/main" id="{1320E33C-CF23-43A2-A3E9-3037329C62FE}"/>
            </a:ext>
          </a:extLst>
        </xdr:cNvPr>
        <xdr:cNvSpPr/>
      </xdr:nvSpPr>
      <xdr:spPr>
        <a:xfrm>
          <a:off x="4124325" y="926033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158259</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72972089-EE73-4E0F-9873-DA677C0264B0}"/>
            </a:ext>
          </a:extLst>
        </xdr:cNvPr>
        <xdr:cNvSpPr txBox="1"/>
      </xdr:nvSpPr>
      <xdr:spPr>
        <a:xfrm>
          <a:off x="4229100" y="9229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10922</xdr:rowOff>
    </xdr:from>
    <xdr:to>
      <xdr:col>20</xdr:col>
      <xdr:colOff>38100</xdr:colOff>
      <xdr:row>57</xdr:row>
      <xdr:rowOff>112522</xdr:rowOff>
    </xdr:to>
    <xdr:sp macro="" textlink="">
      <xdr:nvSpPr>
        <xdr:cNvPr id="176" name="楕円 175">
          <a:extLst>
            <a:ext uri="{FF2B5EF4-FFF2-40B4-BE49-F238E27FC236}">
              <a16:creationId xmlns:a16="http://schemas.microsoft.com/office/drawing/2014/main" id="{9345F30F-87A8-4CF1-A8FB-3AE727B2808B}"/>
            </a:ext>
          </a:extLst>
        </xdr:cNvPr>
        <xdr:cNvSpPr/>
      </xdr:nvSpPr>
      <xdr:spPr>
        <a:xfrm>
          <a:off x="3381375" y="923747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61722</xdr:rowOff>
    </xdr:from>
    <xdr:to>
      <xdr:col>24</xdr:col>
      <xdr:colOff>63500</xdr:colOff>
      <xdr:row>57</xdr:row>
      <xdr:rowOff>84582</xdr:rowOff>
    </xdr:to>
    <xdr:cxnSp macro="">
      <xdr:nvCxnSpPr>
        <xdr:cNvPr id="177" name="直線コネクタ 176">
          <a:extLst>
            <a:ext uri="{FF2B5EF4-FFF2-40B4-BE49-F238E27FC236}">
              <a16:creationId xmlns:a16="http://schemas.microsoft.com/office/drawing/2014/main" id="{49EE74F9-1F70-4EC2-B9F6-B2CEAD3E72E3}"/>
            </a:ext>
          </a:extLst>
        </xdr:cNvPr>
        <xdr:cNvCxnSpPr/>
      </xdr:nvCxnSpPr>
      <xdr:spPr>
        <a:xfrm>
          <a:off x="3429000" y="9294622"/>
          <a:ext cx="7524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141224</xdr:rowOff>
    </xdr:from>
    <xdr:to>
      <xdr:col>15</xdr:col>
      <xdr:colOff>101600</xdr:colOff>
      <xdr:row>57</xdr:row>
      <xdr:rowOff>71374</xdr:rowOff>
    </xdr:to>
    <xdr:sp macro="" textlink="">
      <xdr:nvSpPr>
        <xdr:cNvPr id="178" name="楕円 177">
          <a:extLst>
            <a:ext uri="{FF2B5EF4-FFF2-40B4-BE49-F238E27FC236}">
              <a16:creationId xmlns:a16="http://schemas.microsoft.com/office/drawing/2014/main" id="{EA9411C4-53EA-445A-A056-9F5B75198899}"/>
            </a:ext>
          </a:extLst>
        </xdr:cNvPr>
        <xdr:cNvSpPr/>
      </xdr:nvSpPr>
      <xdr:spPr>
        <a:xfrm>
          <a:off x="2571750" y="921219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20574</xdr:rowOff>
    </xdr:from>
    <xdr:to>
      <xdr:col>19</xdr:col>
      <xdr:colOff>177800</xdr:colOff>
      <xdr:row>57</xdr:row>
      <xdr:rowOff>61722</xdr:rowOff>
    </xdr:to>
    <xdr:cxnSp macro="">
      <xdr:nvCxnSpPr>
        <xdr:cNvPr id="179" name="直線コネクタ 178">
          <a:extLst>
            <a:ext uri="{FF2B5EF4-FFF2-40B4-BE49-F238E27FC236}">
              <a16:creationId xmlns:a16="http://schemas.microsoft.com/office/drawing/2014/main" id="{6D767D97-A424-4925-AFB5-06696A403664}"/>
            </a:ext>
          </a:extLst>
        </xdr:cNvPr>
        <xdr:cNvCxnSpPr/>
      </xdr:nvCxnSpPr>
      <xdr:spPr>
        <a:xfrm>
          <a:off x="2619375" y="9250299"/>
          <a:ext cx="809625"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100076</xdr:rowOff>
    </xdr:from>
    <xdr:to>
      <xdr:col>10</xdr:col>
      <xdr:colOff>165100</xdr:colOff>
      <xdr:row>57</xdr:row>
      <xdr:rowOff>30226</xdr:rowOff>
    </xdr:to>
    <xdr:sp macro="" textlink="">
      <xdr:nvSpPr>
        <xdr:cNvPr id="180" name="楕円 179">
          <a:extLst>
            <a:ext uri="{FF2B5EF4-FFF2-40B4-BE49-F238E27FC236}">
              <a16:creationId xmlns:a16="http://schemas.microsoft.com/office/drawing/2014/main" id="{965B2653-8A27-4088-8CE8-A2A977134744}"/>
            </a:ext>
          </a:extLst>
        </xdr:cNvPr>
        <xdr:cNvSpPr/>
      </xdr:nvSpPr>
      <xdr:spPr>
        <a:xfrm>
          <a:off x="1781175" y="917105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150876</xdr:rowOff>
    </xdr:from>
    <xdr:to>
      <xdr:col>15</xdr:col>
      <xdr:colOff>50800</xdr:colOff>
      <xdr:row>57</xdr:row>
      <xdr:rowOff>20574</xdr:rowOff>
    </xdr:to>
    <xdr:cxnSp macro="">
      <xdr:nvCxnSpPr>
        <xdr:cNvPr id="181" name="直線コネクタ 180">
          <a:extLst>
            <a:ext uri="{FF2B5EF4-FFF2-40B4-BE49-F238E27FC236}">
              <a16:creationId xmlns:a16="http://schemas.microsoft.com/office/drawing/2014/main" id="{E1C108A1-2009-4C18-8C0E-03605A9433E3}"/>
            </a:ext>
          </a:extLst>
        </xdr:cNvPr>
        <xdr:cNvCxnSpPr/>
      </xdr:nvCxnSpPr>
      <xdr:spPr>
        <a:xfrm>
          <a:off x="1828800" y="9218676"/>
          <a:ext cx="790575"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25925</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F45929DF-758E-43F5-A44E-9B6762F5FE35}"/>
            </a:ext>
          </a:extLst>
        </xdr:cNvPr>
        <xdr:cNvSpPr txBox="1"/>
      </xdr:nvSpPr>
      <xdr:spPr>
        <a:xfrm>
          <a:off x="3239144" y="9906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151655</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DB16ECD5-72F3-46B9-8FFD-F6551522DD22}"/>
            </a:ext>
          </a:extLst>
        </xdr:cNvPr>
        <xdr:cNvSpPr txBox="1"/>
      </xdr:nvSpPr>
      <xdr:spPr>
        <a:xfrm>
          <a:off x="2439044" y="986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60215</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9D86E39F-01EB-4ADC-9154-AD861B7E6C70}"/>
            </a:ext>
          </a:extLst>
        </xdr:cNvPr>
        <xdr:cNvSpPr txBox="1"/>
      </xdr:nvSpPr>
      <xdr:spPr>
        <a:xfrm>
          <a:off x="1648469" y="1009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129049</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332938B4-7115-4880-A620-5FF0FA5D545D}"/>
            </a:ext>
          </a:extLst>
        </xdr:cNvPr>
        <xdr:cNvSpPr txBox="1"/>
      </xdr:nvSpPr>
      <xdr:spPr>
        <a:xfrm>
          <a:off x="3239144" y="903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87901</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E91E740D-C8B1-4B73-8FFC-ABF956AE9F13}"/>
            </a:ext>
          </a:extLst>
        </xdr:cNvPr>
        <xdr:cNvSpPr txBox="1"/>
      </xdr:nvSpPr>
      <xdr:spPr>
        <a:xfrm>
          <a:off x="2439044" y="899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46753</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A6F4221E-24C1-4B7B-9789-237587B20C18}"/>
            </a:ext>
          </a:extLst>
        </xdr:cNvPr>
        <xdr:cNvSpPr txBox="1"/>
      </xdr:nvSpPr>
      <xdr:spPr>
        <a:xfrm>
          <a:off x="1648469" y="8955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D830EE04-92C3-4420-ADD0-C7406D6BF009}"/>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9" name="正方形/長方形 188">
          <a:extLst>
            <a:ext uri="{FF2B5EF4-FFF2-40B4-BE49-F238E27FC236}">
              <a16:creationId xmlns:a16="http://schemas.microsoft.com/office/drawing/2014/main" id="{10BF5914-4647-4BBA-A7D6-0AF86536F326}"/>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0" name="正方形/長方形 189">
          <a:extLst>
            <a:ext uri="{FF2B5EF4-FFF2-40B4-BE49-F238E27FC236}">
              <a16:creationId xmlns:a16="http://schemas.microsoft.com/office/drawing/2014/main" id="{9B451FFB-6692-4DB3-B517-507C468207F5}"/>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1" name="正方形/長方形 190">
          <a:extLst>
            <a:ext uri="{FF2B5EF4-FFF2-40B4-BE49-F238E27FC236}">
              <a16:creationId xmlns:a16="http://schemas.microsoft.com/office/drawing/2014/main" id="{E2F06109-7DFC-4972-A556-4B122D324D52}"/>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2" name="正方形/長方形 191">
          <a:extLst>
            <a:ext uri="{FF2B5EF4-FFF2-40B4-BE49-F238E27FC236}">
              <a16:creationId xmlns:a16="http://schemas.microsoft.com/office/drawing/2014/main" id="{898357FE-F3DB-4AD2-9860-42BB0C9D6113}"/>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a:extLst>
            <a:ext uri="{FF2B5EF4-FFF2-40B4-BE49-F238E27FC236}">
              <a16:creationId xmlns:a16="http://schemas.microsoft.com/office/drawing/2014/main" id="{E9BCE533-BA77-46C3-99DE-C1FBBFC4A7D0}"/>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a:extLst>
            <a:ext uri="{FF2B5EF4-FFF2-40B4-BE49-F238E27FC236}">
              <a16:creationId xmlns:a16="http://schemas.microsoft.com/office/drawing/2014/main" id="{FE682EED-6686-41B7-B01E-E2ABEA14C9AE}"/>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a:extLst>
            <a:ext uri="{FF2B5EF4-FFF2-40B4-BE49-F238E27FC236}">
              <a16:creationId xmlns:a16="http://schemas.microsoft.com/office/drawing/2014/main" id="{C5457C7A-1253-408A-A618-B28150B09B33}"/>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96" name="テキスト ボックス 195">
          <a:extLst>
            <a:ext uri="{FF2B5EF4-FFF2-40B4-BE49-F238E27FC236}">
              <a16:creationId xmlns:a16="http://schemas.microsoft.com/office/drawing/2014/main" id="{06CF1FE4-3AF7-4010-89D3-F81844AED5AF}"/>
            </a:ext>
          </a:extLst>
        </xdr:cNvPr>
        <xdr:cNvSpPr txBox="1"/>
      </xdr:nvSpPr>
      <xdr:spPr>
        <a:xfrm>
          <a:off x="5723389" y="106654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97" name="直線コネクタ 196">
          <a:extLst>
            <a:ext uri="{FF2B5EF4-FFF2-40B4-BE49-F238E27FC236}">
              <a16:creationId xmlns:a16="http://schemas.microsoft.com/office/drawing/2014/main" id="{0F4F7936-4B74-41EE-9841-637FB3C2198C}"/>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98" name="テキスト ボックス 197">
          <a:extLst>
            <a:ext uri="{FF2B5EF4-FFF2-40B4-BE49-F238E27FC236}">
              <a16:creationId xmlns:a16="http://schemas.microsoft.com/office/drawing/2014/main" id="{26CE0520-C3D0-4797-9D47-A7DEFA74F14F}"/>
            </a:ext>
          </a:extLst>
        </xdr:cNvPr>
        <xdr:cNvSpPr txBox="1"/>
      </xdr:nvSpPr>
      <xdr:spPr>
        <a:xfrm>
          <a:off x="5421206" y="10227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a:extLst>
            <a:ext uri="{FF2B5EF4-FFF2-40B4-BE49-F238E27FC236}">
              <a16:creationId xmlns:a16="http://schemas.microsoft.com/office/drawing/2014/main" id="{E8B53637-9CDE-4273-9C07-8AC2107C14DC}"/>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a:extLst>
            <a:ext uri="{FF2B5EF4-FFF2-40B4-BE49-F238E27FC236}">
              <a16:creationId xmlns:a16="http://schemas.microsoft.com/office/drawing/2014/main" id="{EC035EED-6F5A-4A1B-A07C-7E4F05B04CF7}"/>
            </a:ext>
          </a:extLst>
        </xdr:cNvPr>
        <xdr:cNvSpPr txBox="1"/>
      </xdr:nvSpPr>
      <xdr:spPr>
        <a:xfrm>
          <a:off x="5421206" y="9798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a:extLst>
            <a:ext uri="{FF2B5EF4-FFF2-40B4-BE49-F238E27FC236}">
              <a16:creationId xmlns:a16="http://schemas.microsoft.com/office/drawing/2014/main" id="{75F20B72-97E4-4CDD-9F1C-4B4185960127}"/>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a:extLst>
            <a:ext uri="{FF2B5EF4-FFF2-40B4-BE49-F238E27FC236}">
              <a16:creationId xmlns:a16="http://schemas.microsoft.com/office/drawing/2014/main" id="{800565AD-7585-406E-A1D8-E9A6B930A06D}"/>
            </a:ext>
          </a:extLst>
        </xdr:cNvPr>
        <xdr:cNvSpPr txBox="1"/>
      </xdr:nvSpPr>
      <xdr:spPr>
        <a:xfrm>
          <a:off x="5421206" y="937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a:extLst>
            <a:ext uri="{FF2B5EF4-FFF2-40B4-BE49-F238E27FC236}">
              <a16:creationId xmlns:a16="http://schemas.microsoft.com/office/drawing/2014/main" id="{1CD33D69-1562-48A8-8203-77CF9A791F37}"/>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a:extLst>
            <a:ext uri="{FF2B5EF4-FFF2-40B4-BE49-F238E27FC236}">
              <a16:creationId xmlns:a16="http://schemas.microsoft.com/office/drawing/2014/main" id="{30FB12C3-A039-4FDB-98FA-ECB07CA74064}"/>
            </a:ext>
          </a:extLst>
        </xdr:cNvPr>
        <xdr:cNvSpPr txBox="1"/>
      </xdr:nvSpPr>
      <xdr:spPr>
        <a:xfrm>
          <a:off x="5421206" y="8931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0064577E-315D-4EB1-A3FA-C296D2F443C2}"/>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6" name="テキスト ボックス 205">
          <a:extLst>
            <a:ext uri="{FF2B5EF4-FFF2-40B4-BE49-F238E27FC236}">
              <a16:creationId xmlns:a16="http://schemas.microsoft.com/office/drawing/2014/main" id="{0BEDEC6A-3069-40C9-863F-AF906AA0C882}"/>
            </a:ext>
          </a:extLst>
        </xdr:cNvPr>
        <xdr:cNvSpPr txBox="1"/>
      </xdr:nvSpPr>
      <xdr:spPr>
        <a:xfrm>
          <a:off x="5324703" y="85033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a:extLst>
            <a:ext uri="{FF2B5EF4-FFF2-40B4-BE49-F238E27FC236}">
              <a16:creationId xmlns:a16="http://schemas.microsoft.com/office/drawing/2014/main" id="{D6DB690E-81E0-4E12-96C9-109224364ACD}"/>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58</xdr:row>
      <xdr:rowOff>157594</xdr:rowOff>
    </xdr:from>
    <xdr:to>
      <xdr:col>54</xdr:col>
      <xdr:colOff>189865</xdr:colOff>
      <xdr:row>62</xdr:row>
      <xdr:rowOff>97806</xdr:rowOff>
    </xdr:to>
    <xdr:cxnSp macro="">
      <xdr:nvCxnSpPr>
        <xdr:cNvPr id="208" name="直線コネクタ 207">
          <a:extLst>
            <a:ext uri="{FF2B5EF4-FFF2-40B4-BE49-F238E27FC236}">
              <a16:creationId xmlns:a16="http://schemas.microsoft.com/office/drawing/2014/main" id="{A60AAAF7-3339-436E-A073-470FD81A4310}"/>
            </a:ext>
          </a:extLst>
        </xdr:cNvPr>
        <xdr:cNvCxnSpPr/>
      </xdr:nvCxnSpPr>
      <xdr:spPr>
        <a:xfrm flipV="1">
          <a:off x="9427845" y="9552419"/>
          <a:ext cx="1270" cy="58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101633</xdr:rowOff>
    </xdr:from>
    <xdr:ext cx="599010" cy="259045"/>
    <xdr:sp macro="" textlink="">
      <xdr:nvSpPr>
        <xdr:cNvPr id="209" name="【橋りょう・トンネル】&#10;一人当たり有形固定資産（償却資産）額最小値テキスト">
          <a:extLst>
            <a:ext uri="{FF2B5EF4-FFF2-40B4-BE49-F238E27FC236}">
              <a16:creationId xmlns:a16="http://schemas.microsoft.com/office/drawing/2014/main" id="{52CF3093-2B28-42C0-9D79-15D6DC88C894}"/>
            </a:ext>
          </a:extLst>
        </xdr:cNvPr>
        <xdr:cNvSpPr txBox="1"/>
      </xdr:nvSpPr>
      <xdr:spPr>
        <a:xfrm>
          <a:off x="9477375" y="1014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97806</xdr:rowOff>
    </xdr:from>
    <xdr:to>
      <xdr:col>55</xdr:col>
      <xdr:colOff>88900</xdr:colOff>
      <xdr:row>62</xdr:row>
      <xdr:rowOff>97806</xdr:rowOff>
    </xdr:to>
    <xdr:cxnSp macro="">
      <xdr:nvCxnSpPr>
        <xdr:cNvPr id="210" name="直線コネクタ 209">
          <a:extLst>
            <a:ext uri="{FF2B5EF4-FFF2-40B4-BE49-F238E27FC236}">
              <a16:creationId xmlns:a16="http://schemas.microsoft.com/office/drawing/2014/main" id="{DA08F167-FC48-4353-B5B2-8A6AD043D930}"/>
            </a:ext>
          </a:extLst>
        </xdr:cNvPr>
        <xdr:cNvCxnSpPr/>
      </xdr:nvCxnSpPr>
      <xdr:spPr>
        <a:xfrm>
          <a:off x="9363075" y="1013715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104271</xdr:rowOff>
    </xdr:from>
    <xdr:ext cx="599010" cy="259045"/>
    <xdr:sp macro="" textlink="">
      <xdr:nvSpPr>
        <xdr:cNvPr id="211" name="【橋りょう・トンネル】&#10;一人当たり有形固定資産（償却資産）額最大値テキスト">
          <a:extLst>
            <a:ext uri="{FF2B5EF4-FFF2-40B4-BE49-F238E27FC236}">
              <a16:creationId xmlns:a16="http://schemas.microsoft.com/office/drawing/2014/main" id="{B940121E-F9C9-45E4-B02A-11A4569DF20B}"/>
            </a:ext>
          </a:extLst>
        </xdr:cNvPr>
        <xdr:cNvSpPr txBox="1"/>
      </xdr:nvSpPr>
      <xdr:spPr>
        <a:xfrm>
          <a:off x="9477375" y="933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157594</xdr:rowOff>
    </xdr:from>
    <xdr:to>
      <xdr:col>55</xdr:col>
      <xdr:colOff>88900</xdr:colOff>
      <xdr:row>58</xdr:row>
      <xdr:rowOff>157594</xdr:rowOff>
    </xdr:to>
    <xdr:cxnSp macro="">
      <xdr:nvCxnSpPr>
        <xdr:cNvPr id="212" name="直線コネクタ 211">
          <a:extLst>
            <a:ext uri="{FF2B5EF4-FFF2-40B4-BE49-F238E27FC236}">
              <a16:creationId xmlns:a16="http://schemas.microsoft.com/office/drawing/2014/main" id="{3C8AA7AD-7996-4718-BA3B-1B454ABDE59B}"/>
            </a:ext>
          </a:extLst>
        </xdr:cNvPr>
        <xdr:cNvCxnSpPr/>
      </xdr:nvCxnSpPr>
      <xdr:spPr>
        <a:xfrm>
          <a:off x="9363075" y="955241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128544</xdr:rowOff>
    </xdr:from>
    <xdr:ext cx="599010" cy="259045"/>
    <xdr:sp macro="" textlink="">
      <xdr:nvSpPr>
        <xdr:cNvPr id="213" name="【橋りょう・トンネル】&#10;一人当たり有形固定資産（償却資産）額平均値テキスト">
          <a:extLst>
            <a:ext uri="{FF2B5EF4-FFF2-40B4-BE49-F238E27FC236}">
              <a16:creationId xmlns:a16="http://schemas.microsoft.com/office/drawing/2014/main" id="{9562F13E-3084-481F-B2DB-91F0565218C9}"/>
            </a:ext>
          </a:extLst>
        </xdr:cNvPr>
        <xdr:cNvSpPr txBox="1"/>
      </xdr:nvSpPr>
      <xdr:spPr>
        <a:xfrm>
          <a:off x="9477375" y="9678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105667</xdr:rowOff>
    </xdr:from>
    <xdr:to>
      <xdr:col>55</xdr:col>
      <xdr:colOff>50800</xdr:colOff>
      <xdr:row>61</xdr:row>
      <xdr:rowOff>35817</xdr:rowOff>
    </xdr:to>
    <xdr:sp macro="" textlink="">
      <xdr:nvSpPr>
        <xdr:cNvPr id="214" name="フローチャート: 判断 213">
          <a:extLst>
            <a:ext uri="{FF2B5EF4-FFF2-40B4-BE49-F238E27FC236}">
              <a16:creationId xmlns:a16="http://schemas.microsoft.com/office/drawing/2014/main" id="{4B7FE019-7F43-41E5-8ADA-947EB9B7186E}"/>
            </a:ext>
          </a:extLst>
        </xdr:cNvPr>
        <xdr:cNvSpPr/>
      </xdr:nvSpPr>
      <xdr:spPr>
        <a:xfrm>
          <a:off x="9401175" y="9817992"/>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126609</xdr:rowOff>
    </xdr:from>
    <xdr:to>
      <xdr:col>50</xdr:col>
      <xdr:colOff>165100</xdr:colOff>
      <xdr:row>61</xdr:row>
      <xdr:rowOff>56759</xdr:rowOff>
    </xdr:to>
    <xdr:sp macro="" textlink="">
      <xdr:nvSpPr>
        <xdr:cNvPr id="215" name="フローチャート: 判断 214">
          <a:extLst>
            <a:ext uri="{FF2B5EF4-FFF2-40B4-BE49-F238E27FC236}">
              <a16:creationId xmlns:a16="http://schemas.microsoft.com/office/drawing/2014/main" id="{DF66D46F-F8A1-468F-A87C-FB65BC0F7A85}"/>
            </a:ext>
          </a:extLst>
        </xdr:cNvPr>
        <xdr:cNvSpPr/>
      </xdr:nvSpPr>
      <xdr:spPr>
        <a:xfrm>
          <a:off x="8639175" y="98389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143062</xdr:rowOff>
    </xdr:from>
    <xdr:to>
      <xdr:col>46</xdr:col>
      <xdr:colOff>38100</xdr:colOff>
      <xdr:row>61</xdr:row>
      <xdr:rowOff>73212</xdr:rowOff>
    </xdr:to>
    <xdr:sp macro="" textlink="">
      <xdr:nvSpPr>
        <xdr:cNvPr id="216" name="フローチャート: 判断 215">
          <a:extLst>
            <a:ext uri="{FF2B5EF4-FFF2-40B4-BE49-F238E27FC236}">
              <a16:creationId xmlns:a16="http://schemas.microsoft.com/office/drawing/2014/main" id="{265E6B6C-9687-49F8-AE2C-48A3BD7FB064}"/>
            </a:ext>
          </a:extLst>
        </xdr:cNvPr>
        <xdr:cNvSpPr/>
      </xdr:nvSpPr>
      <xdr:spPr>
        <a:xfrm>
          <a:off x="7839075" y="985538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54</xdr:row>
      <xdr:rowOff>169737</xdr:rowOff>
    </xdr:from>
    <xdr:to>
      <xdr:col>41</xdr:col>
      <xdr:colOff>101600</xdr:colOff>
      <xdr:row>55</xdr:row>
      <xdr:rowOff>99887</xdr:rowOff>
    </xdr:to>
    <xdr:sp macro="" textlink="">
      <xdr:nvSpPr>
        <xdr:cNvPr id="217" name="フローチャート: 判断 216">
          <a:extLst>
            <a:ext uri="{FF2B5EF4-FFF2-40B4-BE49-F238E27FC236}">
              <a16:creationId xmlns:a16="http://schemas.microsoft.com/office/drawing/2014/main" id="{5EF72D88-4942-4BB3-AF1A-A1F76DB3F872}"/>
            </a:ext>
          </a:extLst>
        </xdr:cNvPr>
        <xdr:cNvSpPr/>
      </xdr:nvSpPr>
      <xdr:spPr>
        <a:xfrm>
          <a:off x="7029450" y="890416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C8A4562E-66A1-4903-9F28-C006CEB7A9F6}"/>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4F5EE6BC-93AB-4AE1-8367-26247E79A96D}"/>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C00C8291-070E-44ED-9F15-CA8818422A1F}"/>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41B4684E-C87E-4219-BBCE-E0354408495B}"/>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24EBD6A1-13E2-43C3-B666-47093828F63F}"/>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47006</xdr:rowOff>
    </xdr:from>
    <xdr:to>
      <xdr:col>55</xdr:col>
      <xdr:colOff>50800</xdr:colOff>
      <xdr:row>62</xdr:row>
      <xdr:rowOff>148606</xdr:rowOff>
    </xdr:to>
    <xdr:sp macro="" textlink="">
      <xdr:nvSpPr>
        <xdr:cNvPr id="223" name="楕円 222">
          <a:extLst>
            <a:ext uri="{FF2B5EF4-FFF2-40B4-BE49-F238E27FC236}">
              <a16:creationId xmlns:a16="http://schemas.microsoft.com/office/drawing/2014/main" id="{F4A9AD21-071A-4C55-9668-42A446AEB14F}"/>
            </a:ext>
          </a:extLst>
        </xdr:cNvPr>
        <xdr:cNvSpPr/>
      </xdr:nvSpPr>
      <xdr:spPr>
        <a:xfrm>
          <a:off x="9401175" y="1008953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133383</xdr:rowOff>
    </xdr:from>
    <xdr:ext cx="599010" cy="259045"/>
    <xdr:sp macro="" textlink="">
      <xdr:nvSpPr>
        <xdr:cNvPr id="224" name="【橋りょう・トンネル】&#10;一人当たり有形固定資産（償却資産）額該当値テキスト">
          <a:extLst>
            <a:ext uri="{FF2B5EF4-FFF2-40B4-BE49-F238E27FC236}">
              <a16:creationId xmlns:a16="http://schemas.microsoft.com/office/drawing/2014/main" id="{608F2AA6-929F-4025-ACE4-0467010F7D54}"/>
            </a:ext>
          </a:extLst>
        </xdr:cNvPr>
        <xdr:cNvSpPr txBox="1"/>
      </xdr:nvSpPr>
      <xdr:spPr>
        <a:xfrm>
          <a:off x="9477375" y="1001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68874</xdr:rowOff>
    </xdr:from>
    <xdr:to>
      <xdr:col>50</xdr:col>
      <xdr:colOff>165100</xdr:colOff>
      <xdr:row>62</xdr:row>
      <xdr:rowOff>170474</xdr:rowOff>
    </xdr:to>
    <xdr:sp macro="" textlink="">
      <xdr:nvSpPr>
        <xdr:cNvPr id="225" name="楕円 224">
          <a:extLst>
            <a:ext uri="{FF2B5EF4-FFF2-40B4-BE49-F238E27FC236}">
              <a16:creationId xmlns:a16="http://schemas.microsoft.com/office/drawing/2014/main" id="{733E7C47-F2C6-41C2-A016-85D20FB07541}"/>
            </a:ext>
          </a:extLst>
        </xdr:cNvPr>
        <xdr:cNvSpPr/>
      </xdr:nvSpPr>
      <xdr:spPr>
        <a:xfrm>
          <a:off x="8639175" y="101050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97806</xdr:rowOff>
    </xdr:from>
    <xdr:to>
      <xdr:col>55</xdr:col>
      <xdr:colOff>0</xdr:colOff>
      <xdr:row>62</xdr:row>
      <xdr:rowOff>119674</xdr:rowOff>
    </xdr:to>
    <xdr:cxnSp macro="">
      <xdr:nvCxnSpPr>
        <xdr:cNvPr id="226" name="直線コネクタ 225">
          <a:extLst>
            <a:ext uri="{FF2B5EF4-FFF2-40B4-BE49-F238E27FC236}">
              <a16:creationId xmlns:a16="http://schemas.microsoft.com/office/drawing/2014/main" id="{D5EB7E5E-D335-4723-BBC4-5F39482CD30E}"/>
            </a:ext>
          </a:extLst>
        </xdr:cNvPr>
        <xdr:cNvCxnSpPr/>
      </xdr:nvCxnSpPr>
      <xdr:spPr>
        <a:xfrm flipV="1">
          <a:off x="8686800" y="10137156"/>
          <a:ext cx="742950" cy="2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82600</xdr:rowOff>
    </xdr:from>
    <xdr:to>
      <xdr:col>46</xdr:col>
      <xdr:colOff>38100</xdr:colOff>
      <xdr:row>63</xdr:row>
      <xdr:rowOff>12750</xdr:rowOff>
    </xdr:to>
    <xdr:sp macro="" textlink="">
      <xdr:nvSpPr>
        <xdr:cNvPr id="227" name="楕円 226">
          <a:extLst>
            <a:ext uri="{FF2B5EF4-FFF2-40B4-BE49-F238E27FC236}">
              <a16:creationId xmlns:a16="http://schemas.microsoft.com/office/drawing/2014/main" id="{3970C821-7411-47F6-9286-1E56A172D8AB}"/>
            </a:ext>
          </a:extLst>
        </xdr:cNvPr>
        <xdr:cNvSpPr/>
      </xdr:nvSpPr>
      <xdr:spPr>
        <a:xfrm>
          <a:off x="7839075" y="101251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119674</xdr:rowOff>
    </xdr:from>
    <xdr:to>
      <xdr:col>50</xdr:col>
      <xdr:colOff>114300</xdr:colOff>
      <xdr:row>62</xdr:row>
      <xdr:rowOff>133400</xdr:rowOff>
    </xdr:to>
    <xdr:cxnSp macro="">
      <xdr:nvCxnSpPr>
        <xdr:cNvPr id="228" name="直線コネクタ 227">
          <a:extLst>
            <a:ext uri="{FF2B5EF4-FFF2-40B4-BE49-F238E27FC236}">
              <a16:creationId xmlns:a16="http://schemas.microsoft.com/office/drawing/2014/main" id="{E96CAEA5-DF79-4D1B-B35A-DA7BD38519FF}"/>
            </a:ext>
          </a:extLst>
        </xdr:cNvPr>
        <xdr:cNvCxnSpPr/>
      </xdr:nvCxnSpPr>
      <xdr:spPr>
        <a:xfrm flipV="1">
          <a:off x="7886700" y="10162199"/>
          <a:ext cx="800100" cy="1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96105</xdr:rowOff>
    </xdr:from>
    <xdr:to>
      <xdr:col>41</xdr:col>
      <xdr:colOff>101600</xdr:colOff>
      <xdr:row>63</xdr:row>
      <xdr:rowOff>26255</xdr:rowOff>
    </xdr:to>
    <xdr:sp macro="" textlink="">
      <xdr:nvSpPr>
        <xdr:cNvPr id="229" name="楕円 228">
          <a:extLst>
            <a:ext uri="{FF2B5EF4-FFF2-40B4-BE49-F238E27FC236}">
              <a16:creationId xmlns:a16="http://schemas.microsoft.com/office/drawing/2014/main" id="{C5C92BBA-D189-4EB4-B876-DD55B6DB8901}"/>
            </a:ext>
          </a:extLst>
        </xdr:cNvPr>
        <xdr:cNvSpPr/>
      </xdr:nvSpPr>
      <xdr:spPr>
        <a:xfrm>
          <a:off x="7029450" y="101354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133400</xdr:rowOff>
    </xdr:from>
    <xdr:to>
      <xdr:col>45</xdr:col>
      <xdr:colOff>177800</xdr:colOff>
      <xdr:row>62</xdr:row>
      <xdr:rowOff>146905</xdr:rowOff>
    </xdr:to>
    <xdr:cxnSp macro="">
      <xdr:nvCxnSpPr>
        <xdr:cNvPr id="230" name="直線コネクタ 229">
          <a:extLst>
            <a:ext uri="{FF2B5EF4-FFF2-40B4-BE49-F238E27FC236}">
              <a16:creationId xmlns:a16="http://schemas.microsoft.com/office/drawing/2014/main" id="{3D19A7B7-4B0D-40F7-BE37-4D1D60E5BE5D}"/>
            </a:ext>
          </a:extLst>
        </xdr:cNvPr>
        <xdr:cNvCxnSpPr/>
      </xdr:nvCxnSpPr>
      <xdr:spPr>
        <a:xfrm flipV="1">
          <a:off x="7077075" y="10172750"/>
          <a:ext cx="809625" cy="1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73286</xdr:rowOff>
    </xdr:from>
    <xdr:ext cx="599010" cy="259045"/>
    <xdr:sp macro="" textlink="">
      <xdr:nvSpPr>
        <xdr:cNvPr id="231" name="n_1aveValue【橋りょう・トンネル】&#10;一人当たり有形固定資産（償却資産）額">
          <a:extLst>
            <a:ext uri="{FF2B5EF4-FFF2-40B4-BE49-F238E27FC236}">
              <a16:creationId xmlns:a16="http://schemas.microsoft.com/office/drawing/2014/main" id="{0F16AF66-BDC0-4082-B048-53F71E8E4E6C}"/>
            </a:ext>
          </a:extLst>
        </xdr:cNvPr>
        <xdr:cNvSpPr txBox="1"/>
      </xdr:nvSpPr>
      <xdr:spPr>
        <a:xfrm>
          <a:off x="8399995" y="962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89739</xdr:rowOff>
    </xdr:from>
    <xdr:ext cx="599010" cy="259045"/>
    <xdr:sp macro="" textlink="">
      <xdr:nvSpPr>
        <xdr:cNvPr id="232" name="n_2aveValue【橋りょう・トンネル】&#10;一人当たり有形固定資産（償却資産）額">
          <a:extLst>
            <a:ext uri="{FF2B5EF4-FFF2-40B4-BE49-F238E27FC236}">
              <a16:creationId xmlns:a16="http://schemas.microsoft.com/office/drawing/2014/main" id="{F43DE0DE-8C3F-4A88-88A9-33436BA04524}"/>
            </a:ext>
          </a:extLst>
        </xdr:cNvPr>
        <xdr:cNvSpPr txBox="1"/>
      </xdr:nvSpPr>
      <xdr:spPr>
        <a:xfrm>
          <a:off x="7609420" y="964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53</xdr:row>
      <xdr:rowOff>116414</xdr:rowOff>
    </xdr:from>
    <xdr:ext cx="599010" cy="259045"/>
    <xdr:sp macro="" textlink="">
      <xdr:nvSpPr>
        <xdr:cNvPr id="233" name="n_3aveValue【橋りょう・トンネル】&#10;一人当たり有形固定資産（償却資産）額">
          <a:extLst>
            <a:ext uri="{FF2B5EF4-FFF2-40B4-BE49-F238E27FC236}">
              <a16:creationId xmlns:a16="http://schemas.microsoft.com/office/drawing/2014/main" id="{1582682A-D8AA-493B-837E-C0CCA8CC4B2C}"/>
            </a:ext>
          </a:extLst>
        </xdr:cNvPr>
        <xdr:cNvSpPr txBox="1"/>
      </xdr:nvSpPr>
      <xdr:spPr>
        <a:xfrm>
          <a:off x="6818845" y="869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161601</xdr:rowOff>
    </xdr:from>
    <xdr:ext cx="599010" cy="259045"/>
    <xdr:sp macro="" textlink="">
      <xdr:nvSpPr>
        <xdr:cNvPr id="234" name="n_1mainValue【橋りょう・トンネル】&#10;一人当たり有形固定資産（償却資産）額">
          <a:extLst>
            <a:ext uri="{FF2B5EF4-FFF2-40B4-BE49-F238E27FC236}">
              <a16:creationId xmlns:a16="http://schemas.microsoft.com/office/drawing/2014/main" id="{A9634F17-DF05-40D0-B613-AE1F9081DBB4}"/>
            </a:ext>
          </a:extLst>
        </xdr:cNvPr>
        <xdr:cNvSpPr txBox="1"/>
      </xdr:nvSpPr>
      <xdr:spPr>
        <a:xfrm>
          <a:off x="8399995" y="1020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3877</xdr:rowOff>
    </xdr:from>
    <xdr:ext cx="599010" cy="259045"/>
    <xdr:sp macro="" textlink="">
      <xdr:nvSpPr>
        <xdr:cNvPr id="235" name="n_2mainValue【橋りょう・トンネル】&#10;一人当たり有形固定資産（償却資産）額">
          <a:extLst>
            <a:ext uri="{FF2B5EF4-FFF2-40B4-BE49-F238E27FC236}">
              <a16:creationId xmlns:a16="http://schemas.microsoft.com/office/drawing/2014/main" id="{1227C688-2A8E-4DA2-959C-230DB34256E4}"/>
            </a:ext>
          </a:extLst>
        </xdr:cNvPr>
        <xdr:cNvSpPr txBox="1"/>
      </xdr:nvSpPr>
      <xdr:spPr>
        <a:xfrm>
          <a:off x="7609420" y="102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17382</xdr:rowOff>
    </xdr:from>
    <xdr:ext cx="599010" cy="259045"/>
    <xdr:sp macro="" textlink="">
      <xdr:nvSpPr>
        <xdr:cNvPr id="236" name="n_3mainValue【橋りょう・トンネル】&#10;一人当たり有形固定資産（償却資産）額">
          <a:extLst>
            <a:ext uri="{FF2B5EF4-FFF2-40B4-BE49-F238E27FC236}">
              <a16:creationId xmlns:a16="http://schemas.microsoft.com/office/drawing/2014/main" id="{CFF8D263-124D-45E5-B4DB-1E2B31BD489E}"/>
            </a:ext>
          </a:extLst>
        </xdr:cNvPr>
        <xdr:cNvSpPr txBox="1"/>
      </xdr:nvSpPr>
      <xdr:spPr>
        <a:xfrm>
          <a:off x="6818845" y="1021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a:extLst>
            <a:ext uri="{FF2B5EF4-FFF2-40B4-BE49-F238E27FC236}">
              <a16:creationId xmlns:a16="http://schemas.microsoft.com/office/drawing/2014/main" id="{8187EA59-B6B6-4473-B695-A6E4831F7208}"/>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8" name="正方形/長方形 237">
          <a:extLst>
            <a:ext uri="{FF2B5EF4-FFF2-40B4-BE49-F238E27FC236}">
              <a16:creationId xmlns:a16="http://schemas.microsoft.com/office/drawing/2014/main" id="{51C15FC0-D0D1-46C4-8C9D-7BCC5AF028C3}"/>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9" name="正方形/長方形 238">
          <a:extLst>
            <a:ext uri="{FF2B5EF4-FFF2-40B4-BE49-F238E27FC236}">
              <a16:creationId xmlns:a16="http://schemas.microsoft.com/office/drawing/2014/main" id="{C257D626-D341-46DF-9B7C-20C294F38F4B}"/>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0" name="正方形/長方形 239">
          <a:extLst>
            <a:ext uri="{FF2B5EF4-FFF2-40B4-BE49-F238E27FC236}">
              <a16:creationId xmlns:a16="http://schemas.microsoft.com/office/drawing/2014/main" id="{6BDE5195-93FA-43CD-B1A0-775E03FDCD01}"/>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1" name="正方形/長方形 240">
          <a:extLst>
            <a:ext uri="{FF2B5EF4-FFF2-40B4-BE49-F238E27FC236}">
              <a16:creationId xmlns:a16="http://schemas.microsoft.com/office/drawing/2014/main" id="{72D772B3-55AB-464F-A316-F1FC79A7E5A7}"/>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E38FB634-33B6-40A3-9DD6-E627E93E2E74}"/>
            </a:ext>
          </a:extLst>
        </xdr:cNvPr>
        <xdr:cNvSpPr/>
      </xdr:nvSpPr>
      <xdr:spPr>
        <a:xfrm>
          <a:off x="6858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a:extLst>
            <a:ext uri="{FF2B5EF4-FFF2-40B4-BE49-F238E27FC236}">
              <a16:creationId xmlns:a16="http://schemas.microsoft.com/office/drawing/2014/main" id="{84531BF6-A09D-4630-8DE7-87D9508C2FF7}"/>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4" name="正方形/長方形 243">
          <a:extLst>
            <a:ext uri="{FF2B5EF4-FFF2-40B4-BE49-F238E27FC236}">
              <a16:creationId xmlns:a16="http://schemas.microsoft.com/office/drawing/2014/main" id="{34B60509-410D-4F15-B749-F37778B748D4}"/>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5" name="正方形/長方形 244">
          <a:extLst>
            <a:ext uri="{FF2B5EF4-FFF2-40B4-BE49-F238E27FC236}">
              <a16:creationId xmlns:a16="http://schemas.microsoft.com/office/drawing/2014/main" id="{79E41686-51A9-4EB6-93BA-ED21A0C010DC}"/>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6" name="正方形/長方形 245">
          <a:extLst>
            <a:ext uri="{FF2B5EF4-FFF2-40B4-BE49-F238E27FC236}">
              <a16:creationId xmlns:a16="http://schemas.microsoft.com/office/drawing/2014/main" id="{180939F5-F456-47F5-B735-DE897A3384DF}"/>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7" name="正方形/長方形 246">
          <a:extLst>
            <a:ext uri="{FF2B5EF4-FFF2-40B4-BE49-F238E27FC236}">
              <a16:creationId xmlns:a16="http://schemas.microsoft.com/office/drawing/2014/main" id="{A64E5260-B601-4645-9F2E-C9339EAEEF4E}"/>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a:extLst>
            <a:ext uri="{FF2B5EF4-FFF2-40B4-BE49-F238E27FC236}">
              <a16:creationId xmlns:a16="http://schemas.microsoft.com/office/drawing/2014/main" id="{DED99DF0-22D9-4CC4-9D03-EDC620262BA9}"/>
            </a:ext>
          </a:extLst>
        </xdr:cNvPr>
        <xdr:cNvSpPr/>
      </xdr:nvSpPr>
      <xdr:spPr>
        <a:xfrm>
          <a:off x="59531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A13AEA99-B45C-4D3D-A67F-80213ACE9E54}"/>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50" name="正方形/長方形 249">
          <a:extLst>
            <a:ext uri="{FF2B5EF4-FFF2-40B4-BE49-F238E27FC236}">
              <a16:creationId xmlns:a16="http://schemas.microsoft.com/office/drawing/2014/main" id="{AA0CDF00-5398-4799-B446-9AE5FAD37376}"/>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51" name="正方形/長方形 250">
          <a:extLst>
            <a:ext uri="{FF2B5EF4-FFF2-40B4-BE49-F238E27FC236}">
              <a16:creationId xmlns:a16="http://schemas.microsoft.com/office/drawing/2014/main" id="{6840487B-A8B8-47D8-8076-D84120108267}"/>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52" name="正方形/長方形 251">
          <a:extLst>
            <a:ext uri="{FF2B5EF4-FFF2-40B4-BE49-F238E27FC236}">
              <a16:creationId xmlns:a16="http://schemas.microsoft.com/office/drawing/2014/main" id="{DA1E1D15-A305-4EA8-9DCB-D5E85B52748A}"/>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53" name="正方形/長方形 252">
          <a:extLst>
            <a:ext uri="{FF2B5EF4-FFF2-40B4-BE49-F238E27FC236}">
              <a16:creationId xmlns:a16="http://schemas.microsoft.com/office/drawing/2014/main" id="{B8314B8A-6D35-4147-9974-8520790DCF96}"/>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4" name="正方形/長方形 253">
          <a:extLst>
            <a:ext uri="{FF2B5EF4-FFF2-40B4-BE49-F238E27FC236}">
              <a16:creationId xmlns:a16="http://schemas.microsoft.com/office/drawing/2014/main" id="{C227B6B8-5D0C-4B41-AC91-21477D0809DF}"/>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5" name="テキスト ボックス 254">
          <a:extLst>
            <a:ext uri="{FF2B5EF4-FFF2-40B4-BE49-F238E27FC236}">
              <a16:creationId xmlns:a16="http://schemas.microsoft.com/office/drawing/2014/main" id="{DA81DD9A-8912-4B6F-9901-086441D0768D}"/>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6" name="直線コネクタ 255">
          <a:extLst>
            <a:ext uri="{FF2B5EF4-FFF2-40B4-BE49-F238E27FC236}">
              <a16:creationId xmlns:a16="http://schemas.microsoft.com/office/drawing/2014/main" id="{6FA56450-0937-4931-893B-7680DEAAA461}"/>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57" name="テキスト ボックス 256">
          <a:extLst>
            <a:ext uri="{FF2B5EF4-FFF2-40B4-BE49-F238E27FC236}">
              <a16:creationId xmlns:a16="http://schemas.microsoft.com/office/drawing/2014/main" id="{ED6E378C-1D6B-410D-A9A8-EFFA91FB2352}"/>
            </a:ext>
          </a:extLst>
        </xdr:cNvPr>
        <xdr:cNvSpPr txBox="1"/>
      </xdr:nvSpPr>
      <xdr:spPr>
        <a:xfrm>
          <a:off x="339891"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8" name="直線コネクタ 257">
          <a:extLst>
            <a:ext uri="{FF2B5EF4-FFF2-40B4-BE49-F238E27FC236}">
              <a16:creationId xmlns:a16="http://schemas.microsoft.com/office/drawing/2014/main" id="{B5FEA694-C32B-44BA-9E21-C2AD5F7D47B9}"/>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59" name="テキスト ボックス 258">
          <a:extLst>
            <a:ext uri="{FF2B5EF4-FFF2-40B4-BE49-F238E27FC236}">
              <a16:creationId xmlns:a16="http://schemas.microsoft.com/office/drawing/2014/main" id="{4E4A0CE0-68BD-4381-A66F-73F1A8691F84}"/>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0" name="直線コネクタ 259">
          <a:extLst>
            <a:ext uri="{FF2B5EF4-FFF2-40B4-BE49-F238E27FC236}">
              <a16:creationId xmlns:a16="http://schemas.microsoft.com/office/drawing/2014/main" id="{44AE3FE3-3E91-45CE-B160-CFF4998080D5}"/>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1" name="テキスト ボックス 260">
          <a:extLst>
            <a:ext uri="{FF2B5EF4-FFF2-40B4-BE49-F238E27FC236}">
              <a16:creationId xmlns:a16="http://schemas.microsoft.com/office/drawing/2014/main" id="{F07C63E7-1C17-4D7F-927D-68FD0941E2A7}"/>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2" name="直線コネクタ 261">
          <a:extLst>
            <a:ext uri="{FF2B5EF4-FFF2-40B4-BE49-F238E27FC236}">
              <a16:creationId xmlns:a16="http://schemas.microsoft.com/office/drawing/2014/main" id="{541D9D6C-7D7E-45D0-9422-D9A32EF89C28}"/>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3" name="テキスト ボックス 262">
          <a:extLst>
            <a:ext uri="{FF2B5EF4-FFF2-40B4-BE49-F238E27FC236}">
              <a16:creationId xmlns:a16="http://schemas.microsoft.com/office/drawing/2014/main" id="{10123C68-7CF4-44B9-B622-66276E92BD8B}"/>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4" name="直線コネクタ 263">
          <a:extLst>
            <a:ext uri="{FF2B5EF4-FFF2-40B4-BE49-F238E27FC236}">
              <a16:creationId xmlns:a16="http://schemas.microsoft.com/office/drawing/2014/main" id="{0CF46F64-4D69-415F-B85D-0F08C07BFAD1}"/>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5" name="テキスト ボックス 264">
          <a:extLst>
            <a:ext uri="{FF2B5EF4-FFF2-40B4-BE49-F238E27FC236}">
              <a16:creationId xmlns:a16="http://schemas.microsoft.com/office/drawing/2014/main" id="{F1EE44C5-CB58-4053-B6D9-EDEAE71D64C8}"/>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6" name="直線コネクタ 265">
          <a:extLst>
            <a:ext uri="{FF2B5EF4-FFF2-40B4-BE49-F238E27FC236}">
              <a16:creationId xmlns:a16="http://schemas.microsoft.com/office/drawing/2014/main" id="{7302D984-73D6-443C-A8B7-D69C2B24AD97}"/>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67" name="テキスト ボックス 266">
          <a:extLst>
            <a:ext uri="{FF2B5EF4-FFF2-40B4-BE49-F238E27FC236}">
              <a16:creationId xmlns:a16="http://schemas.microsoft.com/office/drawing/2014/main" id="{EAFAD462-38A4-4F8A-9046-C6C870D22ACB}"/>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8" name="直線コネクタ 267">
          <a:extLst>
            <a:ext uri="{FF2B5EF4-FFF2-40B4-BE49-F238E27FC236}">
              <a16:creationId xmlns:a16="http://schemas.microsoft.com/office/drawing/2014/main" id="{B088FB77-DF9D-4F7F-B8FB-5531251734EE}"/>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69" name="テキスト ボックス 268">
          <a:extLst>
            <a:ext uri="{FF2B5EF4-FFF2-40B4-BE49-F238E27FC236}">
              <a16:creationId xmlns:a16="http://schemas.microsoft.com/office/drawing/2014/main" id="{FD59023E-BABF-499F-9E97-33CB50C7BB79}"/>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0" name="【港湾・漁港】&#10;有形固定資産減価償却率グラフ枠">
          <a:extLst>
            <a:ext uri="{FF2B5EF4-FFF2-40B4-BE49-F238E27FC236}">
              <a16:creationId xmlns:a16="http://schemas.microsoft.com/office/drawing/2014/main" id="{9DB25E90-A00F-44CE-AC57-1ED31ED9C541}"/>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104</xdr:row>
      <xdr:rowOff>0</xdr:rowOff>
    </xdr:from>
    <xdr:to>
      <xdr:col>24</xdr:col>
      <xdr:colOff>62865</xdr:colOff>
      <xdr:row>108</xdr:row>
      <xdr:rowOff>68580</xdr:rowOff>
    </xdr:to>
    <xdr:cxnSp macro="">
      <xdr:nvCxnSpPr>
        <xdr:cNvPr id="271" name="直線コネクタ 270">
          <a:extLst>
            <a:ext uri="{FF2B5EF4-FFF2-40B4-BE49-F238E27FC236}">
              <a16:creationId xmlns:a16="http://schemas.microsoft.com/office/drawing/2014/main" id="{0CE7F1F5-B757-401D-94A4-38B019C6D402}"/>
            </a:ext>
          </a:extLst>
        </xdr:cNvPr>
        <xdr:cNvCxnSpPr/>
      </xdr:nvCxnSpPr>
      <xdr:spPr>
        <a:xfrm flipV="1">
          <a:off x="4179570" y="16840200"/>
          <a:ext cx="1270" cy="713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72407</xdr:rowOff>
    </xdr:from>
    <xdr:ext cx="405111" cy="259045"/>
    <xdr:sp macro="" textlink="">
      <xdr:nvSpPr>
        <xdr:cNvPr id="272" name="【港湾・漁港】&#10;有形固定資産減価償却率最小値テキスト">
          <a:extLst>
            <a:ext uri="{FF2B5EF4-FFF2-40B4-BE49-F238E27FC236}">
              <a16:creationId xmlns:a16="http://schemas.microsoft.com/office/drawing/2014/main" id="{48190AE6-FDC4-4D95-B72C-F7D398F939D4}"/>
            </a:ext>
          </a:extLst>
        </xdr:cNvPr>
        <xdr:cNvSpPr txBox="1"/>
      </xdr:nvSpPr>
      <xdr:spPr>
        <a:xfrm>
          <a:off x="4229100"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68580</xdr:rowOff>
    </xdr:from>
    <xdr:to>
      <xdr:col>24</xdr:col>
      <xdr:colOff>152400</xdr:colOff>
      <xdr:row>108</xdr:row>
      <xdr:rowOff>68580</xdr:rowOff>
    </xdr:to>
    <xdr:cxnSp macro="">
      <xdr:nvCxnSpPr>
        <xdr:cNvPr id="273" name="直線コネクタ 272">
          <a:extLst>
            <a:ext uri="{FF2B5EF4-FFF2-40B4-BE49-F238E27FC236}">
              <a16:creationId xmlns:a16="http://schemas.microsoft.com/office/drawing/2014/main" id="{6A130895-F493-4600-89C6-6988E5783AA8}"/>
            </a:ext>
          </a:extLst>
        </xdr:cNvPr>
        <xdr:cNvCxnSpPr/>
      </xdr:nvCxnSpPr>
      <xdr:spPr>
        <a:xfrm>
          <a:off x="4105275" y="175533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118127</xdr:rowOff>
    </xdr:from>
    <xdr:ext cx="405111" cy="259045"/>
    <xdr:sp macro="" textlink="">
      <xdr:nvSpPr>
        <xdr:cNvPr id="274" name="【港湾・漁港】&#10;有形固定資産減価償却率最大値テキスト">
          <a:extLst>
            <a:ext uri="{FF2B5EF4-FFF2-40B4-BE49-F238E27FC236}">
              <a16:creationId xmlns:a16="http://schemas.microsoft.com/office/drawing/2014/main" id="{E0E4495C-2228-41F7-965C-60B9EEE96DD6}"/>
            </a:ext>
          </a:extLst>
        </xdr:cNvPr>
        <xdr:cNvSpPr txBox="1"/>
      </xdr:nvSpPr>
      <xdr:spPr>
        <a:xfrm>
          <a:off x="4229100" y="1663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104</xdr:row>
      <xdr:rowOff>0</xdr:rowOff>
    </xdr:from>
    <xdr:to>
      <xdr:col>24</xdr:col>
      <xdr:colOff>152400</xdr:colOff>
      <xdr:row>104</xdr:row>
      <xdr:rowOff>0</xdr:rowOff>
    </xdr:to>
    <xdr:cxnSp macro="">
      <xdr:nvCxnSpPr>
        <xdr:cNvPr id="275" name="直線コネクタ 274">
          <a:extLst>
            <a:ext uri="{FF2B5EF4-FFF2-40B4-BE49-F238E27FC236}">
              <a16:creationId xmlns:a16="http://schemas.microsoft.com/office/drawing/2014/main" id="{5867EAEE-8D73-412C-9B4D-1B6E9A844657}"/>
            </a:ext>
          </a:extLst>
        </xdr:cNvPr>
        <xdr:cNvCxnSpPr/>
      </xdr:nvCxnSpPr>
      <xdr:spPr>
        <a:xfrm>
          <a:off x="4105275" y="168402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106</xdr:row>
      <xdr:rowOff>3827</xdr:rowOff>
    </xdr:from>
    <xdr:ext cx="405111" cy="259045"/>
    <xdr:sp macro="" textlink="">
      <xdr:nvSpPr>
        <xdr:cNvPr id="276" name="【港湾・漁港】&#10;有形固定資産減価償却率平均値テキスト">
          <a:extLst>
            <a:ext uri="{FF2B5EF4-FFF2-40B4-BE49-F238E27FC236}">
              <a16:creationId xmlns:a16="http://schemas.microsoft.com/office/drawing/2014/main" id="{5D2DB9AB-F2B3-4C6E-8C52-0368AAE35472}"/>
            </a:ext>
          </a:extLst>
        </xdr:cNvPr>
        <xdr:cNvSpPr txBox="1"/>
      </xdr:nvSpPr>
      <xdr:spPr>
        <a:xfrm>
          <a:off x="4229100" y="17171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277" name="フローチャート: 判断 276">
          <a:extLst>
            <a:ext uri="{FF2B5EF4-FFF2-40B4-BE49-F238E27FC236}">
              <a16:creationId xmlns:a16="http://schemas.microsoft.com/office/drawing/2014/main" id="{F152264E-D3F7-45D2-B298-93B20686A09E}"/>
            </a:ext>
          </a:extLst>
        </xdr:cNvPr>
        <xdr:cNvSpPr/>
      </xdr:nvSpPr>
      <xdr:spPr>
        <a:xfrm>
          <a:off x="4124325" y="171926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67311</xdr:rowOff>
    </xdr:from>
    <xdr:to>
      <xdr:col>20</xdr:col>
      <xdr:colOff>38100</xdr:colOff>
      <xdr:row>105</xdr:row>
      <xdr:rowOff>168911</xdr:rowOff>
    </xdr:to>
    <xdr:sp macro="" textlink="">
      <xdr:nvSpPr>
        <xdr:cNvPr id="278" name="フローチャート: 判断 277">
          <a:extLst>
            <a:ext uri="{FF2B5EF4-FFF2-40B4-BE49-F238E27FC236}">
              <a16:creationId xmlns:a16="http://schemas.microsoft.com/office/drawing/2014/main" id="{AA0042C7-F606-425C-9050-1CAF0E90A9D2}"/>
            </a:ext>
          </a:extLst>
        </xdr:cNvPr>
        <xdr:cNvSpPr/>
      </xdr:nvSpPr>
      <xdr:spPr>
        <a:xfrm>
          <a:off x="3381375" y="1706626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279" name="フローチャート: 判断 278">
          <a:extLst>
            <a:ext uri="{FF2B5EF4-FFF2-40B4-BE49-F238E27FC236}">
              <a16:creationId xmlns:a16="http://schemas.microsoft.com/office/drawing/2014/main" id="{90D5C305-4027-4955-ADF4-525F7667777A}"/>
            </a:ext>
          </a:extLst>
        </xdr:cNvPr>
        <xdr:cNvSpPr/>
      </xdr:nvSpPr>
      <xdr:spPr>
        <a:xfrm>
          <a:off x="2571750" y="16906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132080</xdr:rowOff>
    </xdr:from>
    <xdr:to>
      <xdr:col>10</xdr:col>
      <xdr:colOff>165100</xdr:colOff>
      <xdr:row>103</xdr:row>
      <xdr:rowOff>62230</xdr:rowOff>
    </xdr:to>
    <xdr:sp macro="" textlink="">
      <xdr:nvSpPr>
        <xdr:cNvPr id="280" name="フローチャート: 判断 279">
          <a:extLst>
            <a:ext uri="{FF2B5EF4-FFF2-40B4-BE49-F238E27FC236}">
              <a16:creationId xmlns:a16="http://schemas.microsoft.com/office/drawing/2014/main" id="{C1ADCB36-525A-4DA7-B5FF-8D02D9C5A4E2}"/>
            </a:ext>
          </a:extLst>
        </xdr:cNvPr>
        <xdr:cNvSpPr/>
      </xdr:nvSpPr>
      <xdr:spPr>
        <a:xfrm>
          <a:off x="1781175" y="16648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E0569CF4-8C2F-403A-9E42-95E5370ED996}"/>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F6EBED68-3A68-48D8-8219-12E4C6216DA9}"/>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B34C1258-A7B1-4895-BD59-A68D9529F5A5}"/>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8C175DDF-7C21-4CF7-A490-BFD8EC816E2A}"/>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D1E19E15-94DD-4613-8126-B2B67054D085}"/>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120650</xdr:rowOff>
    </xdr:from>
    <xdr:to>
      <xdr:col>24</xdr:col>
      <xdr:colOff>114300</xdr:colOff>
      <xdr:row>104</xdr:row>
      <xdr:rowOff>50800</xdr:rowOff>
    </xdr:to>
    <xdr:sp macro="" textlink="">
      <xdr:nvSpPr>
        <xdr:cNvPr id="286" name="楕円 285">
          <a:extLst>
            <a:ext uri="{FF2B5EF4-FFF2-40B4-BE49-F238E27FC236}">
              <a16:creationId xmlns:a16="http://schemas.microsoft.com/office/drawing/2014/main" id="{E56F27E6-4C88-4C07-A021-EC798CFD3636}"/>
            </a:ext>
          </a:extLst>
        </xdr:cNvPr>
        <xdr:cNvSpPr/>
      </xdr:nvSpPr>
      <xdr:spPr>
        <a:xfrm>
          <a:off x="4124325" y="168021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73677</xdr:rowOff>
    </xdr:from>
    <xdr:ext cx="405111" cy="259045"/>
    <xdr:sp macro="" textlink="">
      <xdr:nvSpPr>
        <xdr:cNvPr id="287" name="【港湾・漁港】&#10;有形固定資産減価償却率該当値テキスト">
          <a:extLst>
            <a:ext uri="{FF2B5EF4-FFF2-40B4-BE49-F238E27FC236}">
              <a16:creationId xmlns:a16="http://schemas.microsoft.com/office/drawing/2014/main" id="{71CC301F-BD74-4B40-8280-42134041C098}"/>
            </a:ext>
          </a:extLst>
        </xdr:cNvPr>
        <xdr:cNvSpPr txBox="1"/>
      </xdr:nvSpPr>
      <xdr:spPr>
        <a:xfrm>
          <a:off x="4229100" y="1675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132080</xdr:rowOff>
    </xdr:from>
    <xdr:to>
      <xdr:col>20</xdr:col>
      <xdr:colOff>38100</xdr:colOff>
      <xdr:row>103</xdr:row>
      <xdr:rowOff>62230</xdr:rowOff>
    </xdr:to>
    <xdr:sp macro="" textlink="">
      <xdr:nvSpPr>
        <xdr:cNvPr id="288" name="楕円 287">
          <a:extLst>
            <a:ext uri="{FF2B5EF4-FFF2-40B4-BE49-F238E27FC236}">
              <a16:creationId xmlns:a16="http://schemas.microsoft.com/office/drawing/2014/main" id="{09E6209A-12E9-40B9-A87C-EDBAAABE91CB}"/>
            </a:ext>
          </a:extLst>
        </xdr:cNvPr>
        <xdr:cNvSpPr/>
      </xdr:nvSpPr>
      <xdr:spPr>
        <a:xfrm>
          <a:off x="3381375" y="166484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11430</xdr:rowOff>
    </xdr:from>
    <xdr:to>
      <xdr:col>24</xdr:col>
      <xdr:colOff>63500</xdr:colOff>
      <xdr:row>104</xdr:row>
      <xdr:rowOff>0</xdr:rowOff>
    </xdr:to>
    <xdr:cxnSp macro="">
      <xdr:nvCxnSpPr>
        <xdr:cNvPr id="289" name="直線コネクタ 288">
          <a:extLst>
            <a:ext uri="{FF2B5EF4-FFF2-40B4-BE49-F238E27FC236}">
              <a16:creationId xmlns:a16="http://schemas.microsoft.com/office/drawing/2014/main" id="{7079ED3F-3938-4833-BF0B-6DE1865C894D}"/>
            </a:ext>
          </a:extLst>
        </xdr:cNvPr>
        <xdr:cNvCxnSpPr/>
      </xdr:nvCxnSpPr>
      <xdr:spPr>
        <a:xfrm>
          <a:off x="3429000" y="16686530"/>
          <a:ext cx="752475"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97789</xdr:rowOff>
    </xdr:from>
    <xdr:to>
      <xdr:col>15</xdr:col>
      <xdr:colOff>101600</xdr:colOff>
      <xdr:row>102</xdr:row>
      <xdr:rowOff>27939</xdr:rowOff>
    </xdr:to>
    <xdr:sp macro="" textlink="">
      <xdr:nvSpPr>
        <xdr:cNvPr id="290" name="楕円 289">
          <a:extLst>
            <a:ext uri="{FF2B5EF4-FFF2-40B4-BE49-F238E27FC236}">
              <a16:creationId xmlns:a16="http://schemas.microsoft.com/office/drawing/2014/main" id="{2BADB6AF-0DB6-4CA6-8F0D-88E07EB1C472}"/>
            </a:ext>
          </a:extLst>
        </xdr:cNvPr>
        <xdr:cNvSpPr/>
      </xdr:nvSpPr>
      <xdr:spPr>
        <a:xfrm>
          <a:off x="2571750" y="164522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148589</xdr:rowOff>
    </xdr:from>
    <xdr:to>
      <xdr:col>19</xdr:col>
      <xdr:colOff>177800</xdr:colOff>
      <xdr:row>103</xdr:row>
      <xdr:rowOff>11430</xdr:rowOff>
    </xdr:to>
    <xdr:cxnSp macro="">
      <xdr:nvCxnSpPr>
        <xdr:cNvPr id="291" name="直線コネクタ 290">
          <a:extLst>
            <a:ext uri="{FF2B5EF4-FFF2-40B4-BE49-F238E27FC236}">
              <a16:creationId xmlns:a16="http://schemas.microsoft.com/office/drawing/2014/main" id="{67437B8B-EFCA-42AE-9AFD-B532916BC1A7}"/>
            </a:ext>
          </a:extLst>
        </xdr:cNvPr>
        <xdr:cNvCxnSpPr/>
      </xdr:nvCxnSpPr>
      <xdr:spPr>
        <a:xfrm>
          <a:off x="2619375" y="16499839"/>
          <a:ext cx="809625"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162561</xdr:rowOff>
    </xdr:from>
    <xdr:to>
      <xdr:col>10</xdr:col>
      <xdr:colOff>165100</xdr:colOff>
      <xdr:row>101</xdr:row>
      <xdr:rowOff>92711</xdr:rowOff>
    </xdr:to>
    <xdr:sp macro="" textlink="">
      <xdr:nvSpPr>
        <xdr:cNvPr id="292" name="楕円 291">
          <a:extLst>
            <a:ext uri="{FF2B5EF4-FFF2-40B4-BE49-F238E27FC236}">
              <a16:creationId xmlns:a16="http://schemas.microsoft.com/office/drawing/2014/main" id="{D6EDD92E-7063-4628-B204-11CA8D4F1A89}"/>
            </a:ext>
          </a:extLst>
        </xdr:cNvPr>
        <xdr:cNvSpPr/>
      </xdr:nvSpPr>
      <xdr:spPr>
        <a:xfrm>
          <a:off x="1781175" y="163518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41911</xdr:rowOff>
    </xdr:from>
    <xdr:to>
      <xdr:col>15</xdr:col>
      <xdr:colOff>50800</xdr:colOff>
      <xdr:row>101</xdr:row>
      <xdr:rowOff>148589</xdr:rowOff>
    </xdr:to>
    <xdr:cxnSp macro="">
      <xdr:nvCxnSpPr>
        <xdr:cNvPr id="293" name="直線コネクタ 292">
          <a:extLst>
            <a:ext uri="{FF2B5EF4-FFF2-40B4-BE49-F238E27FC236}">
              <a16:creationId xmlns:a16="http://schemas.microsoft.com/office/drawing/2014/main" id="{3606E324-A089-48DC-A97D-58403851FFAC}"/>
            </a:ext>
          </a:extLst>
        </xdr:cNvPr>
        <xdr:cNvCxnSpPr/>
      </xdr:nvCxnSpPr>
      <xdr:spPr>
        <a:xfrm>
          <a:off x="1828800" y="16399511"/>
          <a:ext cx="790575" cy="10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160038</xdr:rowOff>
    </xdr:from>
    <xdr:ext cx="405111" cy="259045"/>
    <xdr:sp macro="" textlink="">
      <xdr:nvSpPr>
        <xdr:cNvPr id="294" name="n_1aveValue【港湾・漁港】&#10;有形固定資産減価償却率">
          <a:extLst>
            <a:ext uri="{FF2B5EF4-FFF2-40B4-BE49-F238E27FC236}">
              <a16:creationId xmlns:a16="http://schemas.microsoft.com/office/drawing/2014/main" id="{15A3F003-B44C-4505-ABDC-F92575143219}"/>
            </a:ext>
          </a:extLst>
        </xdr:cNvPr>
        <xdr:cNvSpPr txBox="1"/>
      </xdr:nvSpPr>
      <xdr:spPr>
        <a:xfrm>
          <a:off x="3239144" y="17165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295" name="n_2aveValue【港湾・漁港】&#10;有形固定資産減価償却率">
          <a:extLst>
            <a:ext uri="{FF2B5EF4-FFF2-40B4-BE49-F238E27FC236}">
              <a16:creationId xmlns:a16="http://schemas.microsoft.com/office/drawing/2014/main" id="{5A3FC7E1-4AD8-4936-97FA-A3F0A439EB46}"/>
            </a:ext>
          </a:extLst>
        </xdr:cNvPr>
        <xdr:cNvSpPr txBox="1"/>
      </xdr:nvSpPr>
      <xdr:spPr>
        <a:xfrm>
          <a:off x="2439044" y="1699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53357</xdr:rowOff>
    </xdr:from>
    <xdr:ext cx="405111" cy="259045"/>
    <xdr:sp macro="" textlink="">
      <xdr:nvSpPr>
        <xdr:cNvPr id="296" name="n_3aveValue【港湾・漁港】&#10;有形固定資産減価償却率">
          <a:extLst>
            <a:ext uri="{FF2B5EF4-FFF2-40B4-BE49-F238E27FC236}">
              <a16:creationId xmlns:a16="http://schemas.microsoft.com/office/drawing/2014/main" id="{9BCB2C31-37A5-4981-ADEF-CF63A953EC43}"/>
            </a:ext>
          </a:extLst>
        </xdr:cNvPr>
        <xdr:cNvSpPr txBox="1"/>
      </xdr:nvSpPr>
      <xdr:spPr>
        <a:xfrm>
          <a:off x="1648469" y="1672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78757</xdr:rowOff>
    </xdr:from>
    <xdr:ext cx="405111" cy="259045"/>
    <xdr:sp macro="" textlink="">
      <xdr:nvSpPr>
        <xdr:cNvPr id="297" name="n_1mainValue【港湾・漁港】&#10;有形固定資産減価償却率">
          <a:extLst>
            <a:ext uri="{FF2B5EF4-FFF2-40B4-BE49-F238E27FC236}">
              <a16:creationId xmlns:a16="http://schemas.microsoft.com/office/drawing/2014/main" id="{5E6DAB83-8C25-4612-8E0B-DB8B6B748FB7}"/>
            </a:ext>
          </a:extLst>
        </xdr:cNvPr>
        <xdr:cNvSpPr txBox="1"/>
      </xdr:nvSpPr>
      <xdr:spPr>
        <a:xfrm>
          <a:off x="3239144" y="1643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44466</xdr:rowOff>
    </xdr:from>
    <xdr:ext cx="405111" cy="259045"/>
    <xdr:sp macro="" textlink="">
      <xdr:nvSpPr>
        <xdr:cNvPr id="298" name="n_2mainValue【港湾・漁港】&#10;有形固定資産減価償却率">
          <a:extLst>
            <a:ext uri="{FF2B5EF4-FFF2-40B4-BE49-F238E27FC236}">
              <a16:creationId xmlns:a16="http://schemas.microsoft.com/office/drawing/2014/main" id="{53C8866E-BF81-4292-BDBA-A92022492C53}"/>
            </a:ext>
          </a:extLst>
        </xdr:cNvPr>
        <xdr:cNvSpPr txBox="1"/>
      </xdr:nvSpPr>
      <xdr:spPr>
        <a:xfrm>
          <a:off x="2439044" y="16240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109238</xdr:rowOff>
    </xdr:from>
    <xdr:ext cx="405111" cy="259045"/>
    <xdr:sp macro="" textlink="">
      <xdr:nvSpPr>
        <xdr:cNvPr id="299" name="n_3mainValue【港湾・漁港】&#10;有形固定資産減価償却率">
          <a:extLst>
            <a:ext uri="{FF2B5EF4-FFF2-40B4-BE49-F238E27FC236}">
              <a16:creationId xmlns:a16="http://schemas.microsoft.com/office/drawing/2014/main" id="{20E28E5C-B14F-4D2C-881A-A33E1DF21245}"/>
            </a:ext>
          </a:extLst>
        </xdr:cNvPr>
        <xdr:cNvSpPr txBox="1"/>
      </xdr:nvSpPr>
      <xdr:spPr>
        <a:xfrm>
          <a:off x="1648469" y="1613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a:extLst>
            <a:ext uri="{FF2B5EF4-FFF2-40B4-BE49-F238E27FC236}">
              <a16:creationId xmlns:a16="http://schemas.microsoft.com/office/drawing/2014/main" id="{3982803F-2C2A-4132-B3D4-7B0993B49861}"/>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01" name="正方形/長方形 300">
          <a:extLst>
            <a:ext uri="{FF2B5EF4-FFF2-40B4-BE49-F238E27FC236}">
              <a16:creationId xmlns:a16="http://schemas.microsoft.com/office/drawing/2014/main" id="{AF7B4D99-24E9-485A-81EA-990A0FD8B880}"/>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02" name="正方形/長方形 301">
          <a:extLst>
            <a:ext uri="{FF2B5EF4-FFF2-40B4-BE49-F238E27FC236}">
              <a16:creationId xmlns:a16="http://schemas.microsoft.com/office/drawing/2014/main" id="{F109D96E-B838-4550-BE29-9FCA938B6A25}"/>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03" name="正方形/長方形 302">
          <a:extLst>
            <a:ext uri="{FF2B5EF4-FFF2-40B4-BE49-F238E27FC236}">
              <a16:creationId xmlns:a16="http://schemas.microsoft.com/office/drawing/2014/main" id="{C5C568AA-265E-400A-9A99-7FCAF87A98BD}"/>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04" name="正方形/長方形 303">
          <a:extLst>
            <a:ext uri="{FF2B5EF4-FFF2-40B4-BE49-F238E27FC236}">
              <a16:creationId xmlns:a16="http://schemas.microsoft.com/office/drawing/2014/main" id="{2733F5B6-7544-48FA-9EB2-F22411B3CA60}"/>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5" name="正方形/長方形 304">
          <a:extLst>
            <a:ext uri="{FF2B5EF4-FFF2-40B4-BE49-F238E27FC236}">
              <a16:creationId xmlns:a16="http://schemas.microsoft.com/office/drawing/2014/main" id="{0126C64D-DAEA-4C44-A113-277CFF6C7FD4}"/>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6" name="テキスト ボックス 305">
          <a:extLst>
            <a:ext uri="{FF2B5EF4-FFF2-40B4-BE49-F238E27FC236}">
              <a16:creationId xmlns:a16="http://schemas.microsoft.com/office/drawing/2014/main" id="{3376A4D5-0837-4FE3-A467-A0903D28B764}"/>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7" name="直線コネクタ 306">
          <a:extLst>
            <a:ext uri="{FF2B5EF4-FFF2-40B4-BE49-F238E27FC236}">
              <a16:creationId xmlns:a16="http://schemas.microsoft.com/office/drawing/2014/main" id="{567CC402-5CFA-44BB-A8F7-A957B3DE0A43}"/>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110</xdr:row>
      <xdr:rowOff>48277</xdr:rowOff>
    </xdr:from>
    <xdr:ext cx="595419" cy="259045"/>
    <xdr:sp macro="" textlink="">
      <xdr:nvSpPr>
        <xdr:cNvPr id="308" name="テキスト ボックス 307">
          <a:extLst>
            <a:ext uri="{FF2B5EF4-FFF2-40B4-BE49-F238E27FC236}">
              <a16:creationId xmlns:a16="http://schemas.microsoft.com/office/drawing/2014/main" id="{5C13EE85-7EF7-4962-AB77-EE50F7AC7EC3}"/>
            </a:ext>
          </a:extLst>
        </xdr:cNvPr>
        <xdr:cNvSpPr txBox="1"/>
      </xdr:nvSpPr>
      <xdr:spPr>
        <a:xfrm>
          <a:off x="5421206" y="17856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09" name="直線コネクタ 308">
          <a:extLst>
            <a:ext uri="{FF2B5EF4-FFF2-40B4-BE49-F238E27FC236}">
              <a16:creationId xmlns:a16="http://schemas.microsoft.com/office/drawing/2014/main" id="{8583B6EA-E59B-4695-9A25-8E70CE08CDD8}"/>
            </a:ext>
          </a:extLst>
        </xdr:cNvPr>
        <xdr:cNvCxnSpPr/>
      </xdr:nvCxnSpPr>
      <xdr:spPr>
        <a:xfrm>
          <a:off x="5953125" y="1764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10177</xdr:rowOff>
    </xdr:from>
    <xdr:ext cx="595419" cy="259045"/>
    <xdr:sp macro="" textlink="">
      <xdr:nvSpPr>
        <xdr:cNvPr id="310" name="テキスト ボックス 309">
          <a:extLst>
            <a:ext uri="{FF2B5EF4-FFF2-40B4-BE49-F238E27FC236}">
              <a16:creationId xmlns:a16="http://schemas.microsoft.com/office/drawing/2014/main" id="{4A630182-F44A-4041-8202-1231D6A2956F}"/>
            </a:ext>
          </a:extLst>
        </xdr:cNvPr>
        <xdr:cNvSpPr txBox="1"/>
      </xdr:nvSpPr>
      <xdr:spPr>
        <a:xfrm>
          <a:off x="5421206" y="174949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1" name="直線コネクタ 310">
          <a:extLst>
            <a:ext uri="{FF2B5EF4-FFF2-40B4-BE49-F238E27FC236}">
              <a16:creationId xmlns:a16="http://schemas.microsoft.com/office/drawing/2014/main" id="{99170968-14A8-41BB-AAAC-1782693CEC57}"/>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12" name="テキスト ボックス 311">
          <a:extLst>
            <a:ext uri="{FF2B5EF4-FFF2-40B4-BE49-F238E27FC236}">
              <a16:creationId xmlns:a16="http://schemas.microsoft.com/office/drawing/2014/main" id="{B284207A-0321-4E86-BE27-F8A0F0E495A3}"/>
            </a:ext>
          </a:extLst>
        </xdr:cNvPr>
        <xdr:cNvSpPr txBox="1"/>
      </xdr:nvSpPr>
      <xdr:spPr>
        <a:xfrm>
          <a:off x="5421206" y="17142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3" name="直線コネクタ 312">
          <a:extLst>
            <a:ext uri="{FF2B5EF4-FFF2-40B4-BE49-F238E27FC236}">
              <a16:creationId xmlns:a16="http://schemas.microsoft.com/office/drawing/2014/main" id="{82A6701B-AEF6-47A7-9FB2-F975D376E029}"/>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14" name="テキスト ボックス 313">
          <a:extLst>
            <a:ext uri="{FF2B5EF4-FFF2-40B4-BE49-F238E27FC236}">
              <a16:creationId xmlns:a16="http://schemas.microsoft.com/office/drawing/2014/main" id="{2EC1650F-4A55-4ECD-B427-128B8C548062}"/>
            </a:ext>
          </a:extLst>
        </xdr:cNvPr>
        <xdr:cNvSpPr txBox="1"/>
      </xdr:nvSpPr>
      <xdr:spPr>
        <a:xfrm>
          <a:off x="5421206" y="1678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5" name="直線コネクタ 314">
          <a:extLst>
            <a:ext uri="{FF2B5EF4-FFF2-40B4-BE49-F238E27FC236}">
              <a16:creationId xmlns:a16="http://schemas.microsoft.com/office/drawing/2014/main" id="{5A76C5BC-718C-4EF8-B863-75A89B1DB7B0}"/>
            </a:ext>
          </a:extLst>
        </xdr:cNvPr>
        <xdr:cNvCxnSpPr/>
      </xdr:nvCxnSpPr>
      <xdr:spPr>
        <a:xfrm>
          <a:off x="5953125" y="16554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16" name="テキスト ボックス 315">
          <a:extLst>
            <a:ext uri="{FF2B5EF4-FFF2-40B4-BE49-F238E27FC236}">
              <a16:creationId xmlns:a16="http://schemas.microsoft.com/office/drawing/2014/main" id="{5A0CA942-FD1C-492D-8E26-D25532A61CD0}"/>
            </a:ext>
          </a:extLst>
        </xdr:cNvPr>
        <xdr:cNvSpPr txBox="1"/>
      </xdr:nvSpPr>
      <xdr:spPr>
        <a:xfrm>
          <a:off x="5421206" y="16418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7" name="直線コネクタ 316">
          <a:extLst>
            <a:ext uri="{FF2B5EF4-FFF2-40B4-BE49-F238E27FC236}">
              <a16:creationId xmlns:a16="http://schemas.microsoft.com/office/drawing/2014/main" id="{4805ED47-62EC-453F-A228-A6FC5B268A3A}"/>
            </a:ext>
          </a:extLst>
        </xdr:cNvPr>
        <xdr:cNvCxnSpPr/>
      </xdr:nvCxnSpPr>
      <xdr:spPr>
        <a:xfrm>
          <a:off x="5953125"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18" name="テキスト ボックス 317">
          <a:extLst>
            <a:ext uri="{FF2B5EF4-FFF2-40B4-BE49-F238E27FC236}">
              <a16:creationId xmlns:a16="http://schemas.microsoft.com/office/drawing/2014/main" id="{03C77E2F-5186-4887-A0E3-5759F4D59277}"/>
            </a:ext>
          </a:extLst>
        </xdr:cNvPr>
        <xdr:cNvSpPr txBox="1"/>
      </xdr:nvSpPr>
      <xdr:spPr>
        <a:xfrm>
          <a:off x="5421206" y="16056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9" name="直線コネクタ 318">
          <a:extLst>
            <a:ext uri="{FF2B5EF4-FFF2-40B4-BE49-F238E27FC236}">
              <a16:creationId xmlns:a16="http://schemas.microsoft.com/office/drawing/2014/main" id="{50BDBC3D-E8D5-43D7-8246-6AFF048D93B7}"/>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20" name="テキスト ボックス 319">
          <a:extLst>
            <a:ext uri="{FF2B5EF4-FFF2-40B4-BE49-F238E27FC236}">
              <a16:creationId xmlns:a16="http://schemas.microsoft.com/office/drawing/2014/main" id="{7838104D-C3F5-4263-992F-7D02752FE284}"/>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1" name="【港湾・漁港】&#10;一人当たり有形固定資産（償却資産）額グラフ枠">
          <a:extLst>
            <a:ext uri="{FF2B5EF4-FFF2-40B4-BE49-F238E27FC236}">
              <a16:creationId xmlns:a16="http://schemas.microsoft.com/office/drawing/2014/main" id="{ABE9B3FC-3807-4CB4-BFFA-4B8C6340ABF3}"/>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100378</xdr:rowOff>
    </xdr:from>
    <xdr:to>
      <xdr:col>54</xdr:col>
      <xdr:colOff>189865</xdr:colOff>
      <xdr:row>109</xdr:row>
      <xdr:rowOff>63154</xdr:rowOff>
    </xdr:to>
    <xdr:cxnSp macro="">
      <xdr:nvCxnSpPr>
        <xdr:cNvPr id="322" name="直線コネクタ 321">
          <a:extLst>
            <a:ext uri="{FF2B5EF4-FFF2-40B4-BE49-F238E27FC236}">
              <a16:creationId xmlns:a16="http://schemas.microsoft.com/office/drawing/2014/main" id="{31BC3D36-FF5B-4362-9BFB-FD6A62DFD2A6}"/>
            </a:ext>
          </a:extLst>
        </xdr:cNvPr>
        <xdr:cNvCxnSpPr/>
      </xdr:nvCxnSpPr>
      <xdr:spPr>
        <a:xfrm flipV="1">
          <a:off x="9427845" y="16296053"/>
          <a:ext cx="1270" cy="142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66981</xdr:rowOff>
    </xdr:from>
    <xdr:ext cx="599010" cy="259045"/>
    <xdr:sp macro="" textlink="">
      <xdr:nvSpPr>
        <xdr:cNvPr id="323" name="【港湾・漁港】&#10;一人当たり有形固定資産（償却資産）額最小値テキスト">
          <a:extLst>
            <a:ext uri="{FF2B5EF4-FFF2-40B4-BE49-F238E27FC236}">
              <a16:creationId xmlns:a16="http://schemas.microsoft.com/office/drawing/2014/main" id="{CA73ACD3-CE47-4DBA-8031-9036E9A11FD4}"/>
            </a:ext>
          </a:extLst>
        </xdr:cNvPr>
        <xdr:cNvSpPr txBox="1"/>
      </xdr:nvSpPr>
      <xdr:spPr>
        <a:xfrm>
          <a:off x="9477375" y="1771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63154</xdr:rowOff>
    </xdr:from>
    <xdr:to>
      <xdr:col>55</xdr:col>
      <xdr:colOff>88900</xdr:colOff>
      <xdr:row>109</xdr:row>
      <xdr:rowOff>63154</xdr:rowOff>
    </xdr:to>
    <xdr:cxnSp macro="">
      <xdr:nvCxnSpPr>
        <xdr:cNvPr id="324" name="直線コネクタ 323">
          <a:extLst>
            <a:ext uri="{FF2B5EF4-FFF2-40B4-BE49-F238E27FC236}">
              <a16:creationId xmlns:a16="http://schemas.microsoft.com/office/drawing/2014/main" id="{D3CDF75C-D2A2-4587-9C18-1CDB7321B98F}"/>
            </a:ext>
          </a:extLst>
        </xdr:cNvPr>
        <xdr:cNvCxnSpPr/>
      </xdr:nvCxnSpPr>
      <xdr:spPr>
        <a:xfrm>
          <a:off x="9363075" y="1771615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47055</xdr:rowOff>
    </xdr:from>
    <xdr:ext cx="599010" cy="259045"/>
    <xdr:sp macro="" textlink="">
      <xdr:nvSpPr>
        <xdr:cNvPr id="325" name="【港湾・漁港】&#10;一人当たり有形固定資産（償却資産）額最大値テキスト">
          <a:extLst>
            <a:ext uri="{FF2B5EF4-FFF2-40B4-BE49-F238E27FC236}">
              <a16:creationId xmlns:a16="http://schemas.microsoft.com/office/drawing/2014/main" id="{30AFC3EC-0B29-48F0-9AD9-7FA553058B5D}"/>
            </a:ext>
          </a:extLst>
        </xdr:cNvPr>
        <xdr:cNvSpPr txBox="1"/>
      </xdr:nvSpPr>
      <xdr:spPr>
        <a:xfrm>
          <a:off x="9477375" y="1608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100378</xdr:rowOff>
    </xdr:from>
    <xdr:to>
      <xdr:col>55</xdr:col>
      <xdr:colOff>88900</xdr:colOff>
      <xdr:row>100</xdr:row>
      <xdr:rowOff>100378</xdr:rowOff>
    </xdr:to>
    <xdr:cxnSp macro="">
      <xdr:nvCxnSpPr>
        <xdr:cNvPr id="326" name="直線コネクタ 325">
          <a:extLst>
            <a:ext uri="{FF2B5EF4-FFF2-40B4-BE49-F238E27FC236}">
              <a16:creationId xmlns:a16="http://schemas.microsoft.com/office/drawing/2014/main" id="{4E131C50-ABE5-4541-AF45-F8C2745F2D2D}"/>
            </a:ext>
          </a:extLst>
        </xdr:cNvPr>
        <xdr:cNvCxnSpPr/>
      </xdr:nvCxnSpPr>
      <xdr:spPr>
        <a:xfrm>
          <a:off x="9363075" y="1629605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103</xdr:row>
      <xdr:rowOff>157770</xdr:rowOff>
    </xdr:from>
    <xdr:ext cx="599010" cy="259045"/>
    <xdr:sp macro="" textlink="">
      <xdr:nvSpPr>
        <xdr:cNvPr id="327" name="【港湾・漁港】&#10;一人当たり有形固定資産（償却資産）額平均値テキスト">
          <a:extLst>
            <a:ext uri="{FF2B5EF4-FFF2-40B4-BE49-F238E27FC236}">
              <a16:creationId xmlns:a16="http://schemas.microsoft.com/office/drawing/2014/main" id="{F7DF9E86-534C-4973-B0BA-154BEEE51C74}"/>
            </a:ext>
          </a:extLst>
        </xdr:cNvPr>
        <xdr:cNvSpPr txBox="1"/>
      </xdr:nvSpPr>
      <xdr:spPr>
        <a:xfrm>
          <a:off x="9477375" y="1683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7893</xdr:rowOff>
    </xdr:from>
    <xdr:to>
      <xdr:col>55</xdr:col>
      <xdr:colOff>50800</xdr:colOff>
      <xdr:row>104</xdr:row>
      <xdr:rowOff>109493</xdr:rowOff>
    </xdr:to>
    <xdr:sp macro="" textlink="">
      <xdr:nvSpPr>
        <xdr:cNvPr id="328" name="フローチャート: 判断 327">
          <a:extLst>
            <a:ext uri="{FF2B5EF4-FFF2-40B4-BE49-F238E27FC236}">
              <a16:creationId xmlns:a16="http://schemas.microsoft.com/office/drawing/2014/main" id="{09E5152E-5DD0-4967-A244-8ADF9EEF5F4D}"/>
            </a:ext>
          </a:extLst>
        </xdr:cNvPr>
        <xdr:cNvSpPr/>
      </xdr:nvSpPr>
      <xdr:spPr>
        <a:xfrm>
          <a:off x="9401175" y="1685126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26451</xdr:rowOff>
    </xdr:from>
    <xdr:to>
      <xdr:col>50</xdr:col>
      <xdr:colOff>165100</xdr:colOff>
      <xdr:row>104</xdr:row>
      <xdr:rowOff>128051</xdr:rowOff>
    </xdr:to>
    <xdr:sp macro="" textlink="">
      <xdr:nvSpPr>
        <xdr:cNvPr id="329" name="フローチャート: 判断 328">
          <a:extLst>
            <a:ext uri="{FF2B5EF4-FFF2-40B4-BE49-F238E27FC236}">
              <a16:creationId xmlns:a16="http://schemas.microsoft.com/office/drawing/2014/main" id="{E116EEE4-91FC-4A3D-8EAC-A01042230784}"/>
            </a:ext>
          </a:extLst>
        </xdr:cNvPr>
        <xdr:cNvSpPr/>
      </xdr:nvSpPr>
      <xdr:spPr>
        <a:xfrm>
          <a:off x="8639175" y="168698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54056</xdr:rowOff>
    </xdr:from>
    <xdr:to>
      <xdr:col>46</xdr:col>
      <xdr:colOff>38100</xdr:colOff>
      <xdr:row>104</xdr:row>
      <xdr:rowOff>155656</xdr:rowOff>
    </xdr:to>
    <xdr:sp macro="" textlink="">
      <xdr:nvSpPr>
        <xdr:cNvPr id="330" name="フローチャート: 判断 329">
          <a:extLst>
            <a:ext uri="{FF2B5EF4-FFF2-40B4-BE49-F238E27FC236}">
              <a16:creationId xmlns:a16="http://schemas.microsoft.com/office/drawing/2014/main" id="{6C33105E-5BCE-42E2-8DFF-4319C55E19FC}"/>
            </a:ext>
          </a:extLst>
        </xdr:cNvPr>
        <xdr:cNvSpPr/>
      </xdr:nvSpPr>
      <xdr:spPr>
        <a:xfrm>
          <a:off x="7839075" y="1689425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51029</xdr:rowOff>
    </xdr:from>
    <xdr:to>
      <xdr:col>41</xdr:col>
      <xdr:colOff>101600</xdr:colOff>
      <xdr:row>105</xdr:row>
      <xdr:rowOff>152629</xdr:rowOff>
    </xdr:to>
    <xdr:sp macro="" textlink="">
      <xdr:nvSpPr>
        <xdr:cNvPr id="331" name="フローチャート: 判断 330">
          <a:extLst>
            <a:ext uri="{FF2B5EF4-FFF2-40B4-BE49-F238E27FC236}">
              <a16:creationId xmlns:a16="http://schemas.microsoft.com/office/drawing/2014/main" id="{5924C201-6D56-4771-995B-21E396429641}"/>
            </a:ext>
          </a:extLst>
        </xdr:cNvPr>
        <xdr:cNvSpPr/>
      </xdr:nvSpPr>
      <xdr:spPr>
        <a:xfrm>
          <a:off x="7029450" y="1704997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D14660BA-3A30-4201-B6B1-432B8091FD7A}"/>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2BDCE0AD-AF2D-441D-A8A4-61400B7F5A2E}"/>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E2494CA8-7282-454F-8743-9836007BB785}"/>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383AB8E-3275-4320-8C6C-6E65A32321CF}"/>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8DEBE2EB-2A32-41B3-9DB7-69607C172DC6}"/>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139970</xdr:rowOff>
    </xdr:from>
    <xdr:to>
      <xdr:col>55</xdr:col>
      <xdr:colOff>50800</xdr:colOff>
      <xdr:row>104</xdr:row>
      <xdr:rowOff>70120</xdr:rowOff>
    </xdr:to>
    <xdr:sp macro="" textlink="">
      <xdr:nvSpPr>
        <xdr:cNvPr id="337" name="楕円 336">
          <a:extLst>
            <a:ext uri="{FF2B5EF4-FFF2-40B4-BE49-F238E27FC236}">
              <a16:creationId xmlns:a16="http://schemas.microsoft.com/office/drawing/2014/main" id="{E28653C2-771E-4543-9412-9DB40813DFA6}"/>
            </a:ext>
          </a:extLst>
        </xdr:cNvPr>
        <xdr:cNvSpPr/>
      </xdr:nvSpPr>
      <xdr:spPr>
        <a:xfrm>
          <a:off x="9401175" y="1682142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102</xdr:row>
      <xdr:rowOff>162847</xdr:rowOff>
    </xdr:from>
    <xdr:ext cx="599010" cy="259045"/>
    <xdr:sp macro="" textlink="">
      <xdr:nvSpPr>
        <xdr:cNvPr id="338" name="【港湾・漁港】&#10;一人当たり有形固定資産（償却資産）額該当値テキスト">
          <a:extLst>
            <a:ext uri="{FF2B5EF4-FFF2-40B4-BE49-F238E27FC236}">
              <a16:creationId xmlns:a16="http://schemas.microsoft.com/office/drawing/2014/main" id="{B8CA0019-DD88-4E1A-B360-04999271BD96}"/>
            </a:ext>
          </a:extLst>
        </xdr:cNvPr>
        <xdr:cNvSpPr txBox="1"/>
      </xdr:nvSpPr>
      <xdr:spPr>
        <a:xfrm>
          <a:off x="9477375" y="1667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3020</xdr:rowOff>
    </xdr:from>
    <xdr:to>
      <xdr:col>50</xdr:col>
      <xdr:colOff>165100</xdr:colOff>
      <xdr:row>104</xdr:row>
      <xdr:rowOff>104620</xdr:rowOff>
    </xdr:to>
    <xdr:sp macro="" textlink="">
      <xdr:nvSpPr>
        <xdr:cNvPr id="339" name="楕円 338">
          <a:extLst>
            <a:ext uri="{FF2B5EF4-FFF2-40B4-BE49-F238E27FC236}">
              <a16:creationId xmlns:a16="http://schemas.microsoft.com/office/drawing/2014/main" id="{22CF6300-528C-4985-82D5-40846FD644D6}"/>
            </a:ext>
          </a:extLst>
        </xdr:cNvPr>
        <xdr:cNvSpPr/>
      </xdr:nvSpPr>
      <xdr:spPr>
        <a:xfrm>
          <a:off x="8639175" y="1684322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19320</xdr:rowOff>
    </xdr:from>
    <xdr:to>
      <xdr:col>55</xdr:col>
      <xdr:colOff>0</xdr:colOff>
      <xdr:row>104</xdr:row>
      <xdr:rowOff>53820</xdr:rowOff>
    </xdr:to>
    <xdr:cxnSp macro="">
      <xdr:nvCxnSpPr>
        <xdr:cNvPr id="340" name="直線コネクタ 339">
          <a:extLst>
            <a:ext uri="{FF2B5EF4-FFF2-40B4-BE49-F238E27FC236}">
              <a16:creationId xmlns:a16="http://schemas.microsoft.com/office/drawing/2014/main" id="{045902CB-2048-4E60-96F1-0E0F158FF76F}"/>
            </a:ext>
          </a:extLst>
        </xdr:cNvPr>
        <xdr:cNvCxnSpPr/>
      </xdr:nvCxnSpPr>
      <xdr:spPr>
        <a:xfrm flipV="1">
          <a:off x="8686800" y="16859520"/>
          <a:ext cx="742950" cy="3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33458</xdr:rowOff>
    </xdr:from>
    <xdr:to>
      <xdr:col>46</xdr:col>
      <xdr:colOff>38100</xdr:colOff>
      <xdr:row>104</xdr:row>
      <xdr:rowOff>135058</xdr:rowOff>
    </xdr:to>
    <xdr:sp macro="" textlink="">
      <xdr:nvSpPr>
        <xdr:cNvPr id="341" name="楕円 340">
          <a:extLst>
            <a:ext uri="{FF2B5EF4-FFF2-40B4-BE49-F238E27FC236}">
              <a16:creationId xmlns:a16="http://schemas.microsoft.com/office/drawing/2014/main" id="{BD26617C-B038-4709-8E73-EFB5AA032CC6}"/>
            </a:ext>
          </a:extLst>
        </xdr:cNvPr>
        <xdr:cNvSpPr/>
      </xdr:nvSpPr>
      <xdr:spPr>
        <a:xfrm>
          <a:off x="7839075" y="1687048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53820</xdr:rowOff>
    </xdr:from>
    <xdr:to>
      <xdr:col>50</xdr:col>
      <xdr:colOff>114300</xdr:colOff>
      <xdr:row>104</xdr:row>
      <xdr:rowOff>84258</xdr:rowOff>
    </xdr:to>
    <xdr:cxnSp macro="">
      <xdr:nvCxnSpPr>
        <xdr:cNvPr id="342" name="直線コネクタ 341">
          <a:extLst>
            <a:ext uri="{FF2B5EF4-FFF2-40B4-BE49-F238E27FC236}">
              <a16:creationId xmlns:a16="http://schemas.microsoft.com/office/drawing/2014/main" id="{B3752B52-22F8-45E6-BB66-E9BF7591F7F2}"/>
            </a:ext>
          </a:extLst>
        </xdr:cNvPr>
        <xdr:cNvCxnSpPr/>
      </xdr:nvCxnSpPr>
      <xdr:spPr>
        <a:xfrm flipV="1">
          <a:off x="7886700" y="16890845"/>
          <a:ext cx="8001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50592</xdr:rowOff>
    </xdr:from>
    <xdr:to>
      <xdr:col>41</xdr:col>
      <xdr:colOff>101600</xdr:colOff>
      <xdr:row>104</xdr:row>
      <xdr:rowOff>152192</xdr:rowOff>
    </xdr:to>
    <xdr:sp macro="" textlink="">
      <xdr:nvSpPr>
        <xdr:cNvPr id="343" name="楕円 342">
          <a:extLst>
            <a:ext uri="{FF2B5EF4-FFF2-40B4-BE49-F238E27FC236}">
              <a16:creationId xmlns:a16="http://schemas.microsoft.com/office/drawing/2014/main" id="{4EB3E6C0-82C6-4243-9859-41999BD0D265}"/>
            </a:ext>
          </a:extLst>
        </xdr:cNvPr>
        <xdr:cNvSpPr/>
      </xdr:nvSpPr>
      <xdr:spPr>
        <a:xfrm>
          <a:off x="7029450" y="1688761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84258</xdr:rowOff>
    </xdr:from>
    <xdr:to>
      <xdr:col>45</xdr:col>
      <xdr:colOff>177800</xdr:colOff>
      <xdr:row>104</xdr:row>
      <xdr:rowOff>101392</xdr:rowOff>
    </xdr:to>
    <xdr:cxnSp macro="">
      <xdr:nvCxnSpPr>
        <xdr:cNvPr id="344" name="直線コネクタ 343">
          <a:extLst>
            <a:ext uri="{FF2B5EF4-FFF2-40B4-BE49-F238E27FC236}">
              <a16:creationId xmlns:a16="http://schemas.microsoft.com/office/drawing/2014/main" id="{5EF2B0D9-F804-4855-8D68-41EF9BAACC40}"/>
            </a:ext>
          </a:extLst>
        </xdr:cNvPr>
        <xdr:cNvCxnSpPr/>
      </xdr:nvCxnSpPr>
      <xdr:spPr>
        <a:xfrm flipV="1">
          <a:off x="7077075" y="16927633"/>
          <a:ext cx="809625" cy="1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119178</xdr:rowOff>
    </xdr:from>
    <xdr:ext cx="599010" cy="259045"/>
    <xdr:sp macro="" textlink="">
      <xdr:nvSpPr>
        <xdr:cNvPr id="345" name="n_1aveValue【港湾・漁港】&#10;一人当たり有形固定資産（償却資産）額">
          <a:extLst>
            <a:ext uri="{FF2B5EF4-FFF2-40B4-BE49-F238E27FC236}">
              <a16:creationId xmlns:a16="http://schemas.microsoft.com/office/drawing/2014/main" id="{A8D098AD-4C40-4C47-8FF5-3F94DD76DFB6}"/>
            </a:ext>
          </a:extLst>
        </xdr:cNvPr>
        <xdr:cNvSpPr txBox="1"/>
      </xdr:nvSpPr>
      <xdr:spPr>
        <a:xfrm>
          <a:off x="8399995" y="1696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146783</xdr:rowOff>
    </xdr:from>
    <xdr:ext cx="599010" cy="259045"/>
    <xdr:sp macro="" textlink="">
      <xdr:nvSpPr>
        <xdr:cNvPr id="346" name="n_2aveValue【港湾・漁港】&#10;一人当たり有形固定資産（償却資産）額">
          <a:extLst>
            <a:ext uri="{FF2B5EF4-FFF2-40B4-BE49-F238E27FC236}">
              <a16:creationId xmlns:a16="http://schemas.microsoft.com/office/drawing/2014/main" id="{9AB38E94-5842-4106-A23E-DDFDAABAA3DB}"/>
            </a:ext>
          </a:extLst>
        </xdr:cNvPr>
        <xdr:cNvSpPr txBox="1"/>
      </xdr:nvSpPr>
      <xdr:spPr>
        <a:xfrm>
          <a:off x="7609420" y="1698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143756</xdr:rowOff>
    </xdr:from>
    <xdr:ext cx="599010" cy="259045"/>
    <xdr:sp macro="" textlink="">
      <xdr:nvSpPr>
        <xdr:cNvPr id="347" name="n_3aveValue【港湾・漁港】&#10;一人当たり有形固定資産（償却資産）額">
          <a:extLst>
            <a:ext uri="{FF2B5EF4-FFF2-40B4-BE49-F238E27FC236}">
              <a16:creationId xmlns:a16="http://schemas.microsoft.com/office/drawing/2014/main" id="{E265AFCF-95E3-4384-B3C0-D7CA4D605DF2}"/>
            </a:ext>
          </a:extLst>
        </xdr:cNvPr>
        <xdr:cNvSpPr txBox="1"/>
      </xdr:nvSpPr>
      <xdr:spPr>
        <a:xfrm>
          <a:off x="6818845" y="1714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121147</xdr:rowOff>
    </xdr:from>
    <xdr:ext cx="599010" cy="259045"/>
    <xdr:sp macro="" textlink="">
      <xdr:nvSpPr>
        <xdr:cNvPr id="348" name="n_1mainValue【港湾・漁港】&#10;一人当たり有形固定資産（償却資産）額">
          <a:extLst>
            <a:ext uri="{FF2B5EF4-FFF2-40B4-BE49-F238E27FC236}">
              <a16:creationId xmlns:a16="http://schemas.microsoft.com/office/drawing/2014/main" id="{0F43277F-66A8-46DB-9C74-4584BF5311E9}"/>
            </a:ext>
          </a:extLst>
        </xdr:cNvPr>
        <xdr:cNvSpPr txBox="1"/>
      </xdr:nvSpPr>
      <xdr:spPr>
        <a:xfrm>
          <a:off x="8399995" y="1664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151585</xdr:rowOff>
    </xdr:from>
    <xdr:ext cx="599010" cy="259045"/>
    <xdr:sp macro="" textlink="">
      <xdr:nvSpPr>
        <xdr:cNvPr id="349" name="n_2mainValue【港湾・漁港】&#10;一人当たり有形固定資産（償却資産）額">
          <a:extLst>
            <a:ext uri="{FF2B5EF4-FFF2-40B4-BE49-F238E27FC236}">
              <a16:creationId xmlns:a16="http://schemas.microsoft.com/office/drawing/2014/main" id="{3B0B8611-8AD7-49D5-B3D7-871170C78D18}"/>
            </a:ext>
          </a:extLst>
        </xdr:cNvPr>
        <xdr:cNvSpPr txBox="1"/>
      </xdr:nvSpPr>
      <xdr:spPr>
        <a:xfrm>
          <a:off x="7609420" y="1666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168719</xdr:rowOff>
    </xdr:from>
    <xdr:ext cx="599010" cy="259045"/>
    <xdr:sp macro="" textlink="">
      <xdr:nvSpPr>
        <xdr:cNvPr id="350" name="n_3mainValue【港湾・漁港】&#10;一人当たり有形固定資産（償却資産）額">
          <a:extLst>
            <a:ext uri="{FF2B5EF4-FFF2-40B4-BE49-F238E27FC236}">
              <a16:creationId xmlns:a16="http://schemas.microsoft.com/office/drawing/2014/main" id="{C7A0E6B4-2AC5-4E35-9E1F-9F57F9356FB4}"/>
            </a:ext>
          </a:extLst>
        </xdr:cNvPr>
        <xdr:cNvSpPr txBox="1"/>
      </xdr:nvSpPr>
      <xdr:spPr>
        <a:xfrm>
          <a:off x="6818845" y="1667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1" name="正方形/長方形 350">
          <a:extLst>
            <a:ext uri="{FF2B5EF4-FFF2-40B4-BE49-F238E27FC236}">
              <a16:creationId xmlns:a16="http://schemas.microsoft.com/office/drawing/2014/main" id="{E7A87025-DF03-47AD-B9D3-997F1BF22A17}"/>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52" name="正方形/長方形 351">
          <a:extLst>
            <a:ext uri="{FF2B5EF4-FFF2-40B4-BE49-F238E27FC236}">
              <a16:creationId xmlns:a16="http://schemas.microsoft.com/office/drawing/2014/main" id="{6DA56444-466A-44E2-BCA5-EC8892E59CC1}"/>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53" name="正方形/長方形 352">
          <a:extLst>
            <a:ext uri="{FF2B5EF4-FFF2-40B4-BE49-F238E27FC236}">
              <a16:creationId xmlns:a16="http://schemas.microsoft.com/office/drawing/2014/main" id="{02D2E958-6674-44E6-A41B-02220178A940}"/>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35DB7970-3F1C-47A5-85A8-5C1E318AE74D}"/>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93A0BBEE-979A-4CC8-8AEA-42101EECC1ED}"/>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56" name="正方形/長方形 355">
          <a:extLst>
            <a:ext uri="{FF2B5EF4-FFF2-40B4-BE49-F238E27FC236}">
              <a16:creationId xmlns:a16="http://schemas.microsoft.com/office/drawing/2014/main" id="{9AA68640-8B0F-488E-B732-9D7850C9D8A9}"/>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57" name="正方形/長方形 356">
          <a:extLst>
            <a:ext uri="{FF2B5EF4-FFF2-40B4-BE49-F238E27FC236}">
              <a16:creationId xmlns:a16="http://schemas.microsoft.com/office/drawing/2014/main" id="{39F05B45-E174-44DA-91E7-90241697A3C2}"/>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EE2DAB28-5490-489C-BF3D-795DB2180748}"/>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9" name="正方形/長方形 358">
          <a:extLst>
            <a:ext uri="{FF2B5EF4-FFF2-40B4-BE49-F238E27FC236}">
              <a16:creationId xmlns:a16="http://schemas.microsoft.com/office/drawing/2014/main" id="{FFA0FB32-416D-4FB6-AB01-1C7A68D03C3F}"/>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60" name="正方形/長方形 359">
          <a:extLst>
            <a:ext uri="{FF2B5EF4-FFF2-40B4-BE49-F238E27FC236}">
              <a16:creationId xmlns:a16="http://schemas.microsoft.com/office/drawing/2014/main" id="{CD5FEC11-7D34-42E6-B521-3CD9371769C3}"/>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61" name="正方形/長方形 360">
          <a:extLst>
            <a:ext uri="{FF2B5EF4-FFF2-40B4-BE49-F238E27FC236}">
              <a16:creationId xmlns:a16="http://schemas.microsoft.com/office/drawing/2014/main" id="{66585903-99E1-46C4-96FE-9B77376A866D}"/>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62" name="正方形/長方形 361">
          <a:extLst>
            <a:ext uri="{FF2B5EF4-FFF2-40B4-BE49-F238E27FC236}">
              <a16:creationId xmlns:a16="http://schemas.microsoft.com/office/drawing/2014/main" id="{6DC6D70D-C659-4B00-92D1-0250F59DA50C}"/>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63" name="正方形/長方形 362">
          <a:extLst>
            <a:ext uri="{FF2B5EF4-FFF2-40B4-BE49-F238E27FC236}">
              <a16:creationId xmlns:a16="http://schemas.microsoft.com/office/drawing/2014/main" id="{A413F1AB-E2CF-429E-8E70-06CAB697784C}"/>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4" name="正方形/長方形 363">
          <a:extLst>
            <a:ext uri="{FF2B5EF4-FFF2-40B4-BE49-F238E27FC236}">
              <a16:creationId xmlns:a16="http://schemas.microsoft.com/office/drawing/2014/main" id="{EBE23D9C-76AC-41EB-BE66-7DEFB6E31DF2}"/>
            </a:ext>
          </a:extLst>
        </xdr:cNvPr>
        <xdr:cNvSpPr/>
      </xdr:nvSpPr>
      <xdr:spPr>
        <a:xfrm>
          <a:off x="112109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65" name="正方形/長方形 364">
          <a:extLst>
            <a:ext uri="{FF2B5EF4-FFF2-40B4-BE49-F238E27FC236}">
              <a16:creationId xmlns:a16="http://schemas.microsoft.com/office/drawing/2014/main" id="{21CE798F-A080-416D-9D44-A54C3D03C537}"/>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366" name="正方形/長方形 365">
          <a:extLst>
            <a:ext uri="{FF2B5EF4-FFF2-40B4-BE49-F238E27FC236}">
              <a16:creationId xmlns:a16="http://schemas.microsoft.com/office/drawing/2014/main" id="{2369E44B-3F30-4ED1-A6F3-562DCFEC5114}"/>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367" name="正方形/長方形 366">
          <a:extLst>
            <a:ext uri="{FF2B5EF4-FFF2-40B4-BE49-F238E27FC236}">
              <a16:creationId xmlns:a16="http://schemas.microsoft.com/office/drawing/2014/main" id="{04F18668-B07F-4573-97BC-8D1BE093CB65}"/>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368" name="正方形/長方形 367">
          <a:extLst>
            <a:ext uri="{FF2B5EF4-FFF2-40B4-BE49-F238E27FC236}">
              <a16:creationId xmlns:a16="http://schemas.microsoft.com/office/drawing/2014/main" id="{04043CAE-A108-4BF8-9B6C-7EAC133F6F13}"/>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369" name="正方形/長方形 368">
          <a:extLst>
            <a:ext uri="{FF2B5EF4-FFF2-40B4-BE49-F238E27FC236}">
              <a16:creationId xmlns:a16="http://schemas.microsoft.com/office/drawing/2014/main" id="{7E14B077-FE54-48D6-AB4E-F43118FEA18B}"/>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0" name="正方形/長方形 369">
          <a:extLst>
            <a:ext uri="{FF2B5EF4-FFF2-40B4-BE49-F238E27FC236}">
              <a16:creationId xmlns:a16="http://schemas.microsoft.com/office/drawing/2014/main" id="{4F863A1B-9B2B-45FC-8A9C-F0E6A0138DFB}"/>
            </a:ext>
          </a:extLst>
        </xdr:cNvPr>
        <xdr:cNvSpPr/>
      </xdr:nvSpPr>
      <xdr:spPr>
        <a:xfrm>
          <a:off x="164592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1" name="正方形/長方形 370">
          <a:extLst>
            <a:ext uri="{FF2B5EF4-FFF2-40B4-BE49-F238E27FC236}">
              <a16:creationId xmlns:a16="http://schemas.microsoft.com/office/drawing/2014/main" id="{8FE319BD-2F52-4D11-BFF7-165C298FA269}"/>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372" name="正方形/長方形 371">
          <a:extLst>
            <a:ext uri="{FF2B5EF4-FFF2-40B4-BE49-F238E27FC236}">
              <a16:creationId xmlns:a16="http://schemas.microsoft.com/office/drawing/2014/main" id="{FBB6D4A2-787F-4D1C-A2B4-ABB6958760B8}"/>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373" name="正方形/長方形 372">
          <a:extLst>
            <a:ext uri="{FF2B5EF4-FFF2-40B4-BE49-F238E27FC236}">
              <a16:creationId xmlns:a16="http://schemas.microsoft.com/office/drawing/2014/main" id="{AFCCC28B-E055-4CA8-82D4-F2F740506581}"/>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374" name="正方形/長方形 373">
          <a:extLst>
            <a:ext uri="{FF2B5EF4-FFF2-40B4-BE49-F238E27FC236}">
              <a16:creationId xmlns:a16="http://schemas.microsoft.com/office/drawing/2014/main" id="{BD2B63E0-F0F3-42EB-A532-B10D2F45E539}"/>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375" name="正方形/長方形 374">
          <a:extLst>
            <a:ext uri="{FF2B5EF4-FFF2-40B4-BE49-F238E27FC236}">
              <a16:creationId xmlns:a16="http://schemas.microsoft.com/office/drawing/2014/main" id="{D6812DCD-DD77-447B-AEF9-EC269B2AE85D}"/>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6" name="正方形/長方形 375">
          <a:extLst>
            <a:ext uri="{FF2B5EF4-FFF2-40B4-BE49-F238E27FC236}">
              <a16:creationId xmlns:a16="http://schemas.microsoft.com/office/drawing/2014/main" id="{57A2B809-E44D-44D9-9625-AFF2A008179C}"/>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77" name="正方形/長方形 376">
          <a:extLst>
            <a:ext uri="{FF2B5EF4-FFF2-40B4-BE49-F238E27FC236}">
              <a16:creationId xmlns:a16="http://schemas.microsoft.com/office/drawing/2014/main" id="{433D9C9A-2133-4FCB-B460-15C72B17F5C6}"/>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378" name="正方形/長方形 377">
          <a:extLst>
            <a:ext uri="{FF2B5EF4-FFF2-40B4-BE49-F238E27FC236}">
              <a16:creationId xmlns:a16="http://schemas.microsoft.com/office/drawing/2014/main" id="{E9EBD944-496B-480C-8911-D0C2946A9CBC}"/>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379" name="正方形/長方形 378">
          <a:extLst>
            <a:ext uri="{FF2B5EF4-FFF2-40B4-BE49-F238E27FC236}">
              <a16:creationId xmlns:a16="http://schemas.microsoft.com/office/drawing/2014/main" id="{8948EFCA-28B8-456F-A8FD-D9FC81F8AB2E}"/>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380" name="正方形/長方形 379">
          <a:extLst>
            <a:ext uri="{FF2B5EF4-FFF2-40B4-BE49-F238E27FC236}">
              <a16:creationId xmlns:a16="http://schemas.microsoft.com/office/drawing/2014/main" id="{0856DAB3-C7FE-4ABC-A203-9F257609ADCA}"/>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381" name="正方形/長方形 380">
          <a:extLst>
            <a:ext uri="{FF2B5EF4-FFF2-40B4-BE49-F238E27FC236}">
              <a16:creationId xmlns:a16="http://schemas.microsoft.com/office/drawing/2014/main" id="{4DCC034F-27BB-4EB7-BD1F-D375BDCA1050}"/>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2" name="正方形/長方形 381">
          <a:extLst>
            <a:ext uri="{FF2B5EF4-FFF2-40B4-BE49-F238E27FC236}">
              <a16:creationId xmlns:a16="http://schemas.microsoft.com/office/drawing/2014/main" id="{D3B9ED84-8D29-4071-9005-454886425022}"/>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83" name="正方形/長方形 382">
          <a:extLst>
            <a:ext uri="{FF2B5EF4-FFF2-40B4-BE49-F238E27FC236}">
              <a16:creationId xmlns:a16="http://schemas.microsoft.com/office/drawing/2014/main" id="{6625493B-2A0E-425E-8AB7-811814B137D7}"/>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384" name="正方形/長方形 383">
          <a:extLst>
            <a:ext uri="{FF2B5EF4-FFF2-40B4-BE49-F238E27FC236}">
              <a16:creationId xmlns:a16="http://schemas.microsoft.com/office/drawing/2014/main" id="{4055608E-41CB-4B65-899E-AFEF4EF7AE6B}"/>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385" name="正方形/長方形 384">
          <a:extLst>
            <a:ext uri="{FF2B5EF4-FFF2-40B4-BE49-F238E27FC236}">
              <a16:creationId xmlns:a16="http://schemas.microsoft.com/office/drawing/2014/main" id="{D1347811-D052-4752-B3D4-251ED1BFF6DA}"/>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386" name="正方形/長方形 385">
          <a:extLst>
            <a:ext uri="{FF2B5EF4-FFF2-40B4-BE49-F238E27FC236}">
              <a16:creationId xmlns:a16="http://schemas.microsoft.com/office/drawing/2014/main" id="{23503066-622F-44A6-A549-23D7FAA70ABB}"/>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387" name="正方形/長方形 386">
          <a:extLst>
            <a:ext uri="{FF2B5EF4-FFF2-40B4-BE49-F238E27FC236}">
              <a16:creationId xmlns:a16="http://schemas.microsoft.com/office/drawing/2014/main" id="{3CC764C5-36D2-42AB-B0AA-EE98482F3392}"/>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8" name="正方形/長方形 387">
          <a:extLst>
            <a:ext uri="{FF2B5EF4-FFF2-40B4-BE49-F238E27FC236}">
              <a16:creationId xmlns:a16="http://schemas.microsoft.com/office/drawing/2014/main" id="{83D7828C-8AC5-409B-992E-5CD25A26A7F4}"/>
            </a:ext>
          </a:extLst>
        </xdr:cNvPr>
        <xdr:cNvSpPr/>
      </xdr:nvSpPr>
      <xdr:spPr>
        <a:xfrm>
          <a:off x="112109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389" name="正方形/長方形 388">
          <a:extLst>
            <a:ext uri="{FF2B5EF4-FFF2-40B4-BE49-F238E27FC236}">
              <a16:creationId xmlns:a16="http://schemas.microsoft.com/office/drawing/2014/main" id="{A82937E5-A3FE-48E7-BFD6-CF2A12C8BE83}"/>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390" name="正方形/長方形 389">
          <a:extLst>
            <a:ext uri="{FF2B5EF4-FFF2-40B4-BE49-F238E27FC236}">
              <a16:creationId xmlns:a16="http://schemas.microsoft.com/office/drawing/2014/main" id="{667ADA06-B9D3-4E7B-AF15-5F61F31235B0}"/>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391" name="正方形/長方形 390">
          <a:extLst>
            <a:ext uri="{FF2B5EF4-FFF2-40B4-BE49-F238E27FC236}">
              <a16:creationId xmlns:a16="http://schemas.microsoft.com/office/drawing/2014/main" id="{43D66AE2-79FB-4402-AC48-5460A9AF45DD}"/>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392" name="正方形/長方形 391">
          <a:extLst>
            <a:ext uri="{FF2B5EF4-FFF2-40B4-BE49-F238E27FC236}">
              <a16:creationId xmlns:a16="http://schemas.microsoft.com/office/drawing/2014/main" id="{4A7313FC-AB0D-4E3D-ADFE-FE45127A3EF7}"/>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393" name="正方形/長方形 392">
          <a:extLst>
            <a:ext uri="{FF2B5EF4-FFF2-40B4-BE49-F238E27FC236}">
              <a16:creationId xmlns:a16="http://schemas.microsoft.com/office/drawing/2014/main" id="{D225D57D-EBCC-457C-953A-BEFC116D2C18}"/>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4" name="正方形/長方形 393">
          <a:extLst>
            <a:ext uri="{FF2B5EF4-FFF2-40B4-BE49-F238E27FC236}">
              <a16:creationId xmlns:a16="http://schemas.microsoft.com/office/drawing/2014/main" id="{4B622EB7-750B-4633-8886-E18AA87D9970}"/>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395" name="正方形/長方形 394">
          <a:extLst>
            <a:ext uri="{FF2B5EF4-FFF2-40B4-BE49-F238E27FC236}">
              <a16:creationId xmlns:a16="http://schemas.microsoft.com/office/drawing/2014/main" id="{101B8FAD-2378-423A-BA02-E253C695F1B0}"/>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96" name="正方形/長方形 395">
          <a:extLst>
            <a:ext uri="{FF2B5EF4-FFF2-40B4-BE49-F238E27FC236}">
              <a16:creationId xmlns:a16="http://schemas.microsoft.com/office/drawing/2014/main" id="{FF807C1D-6654-4F5E-B6B1-180FA41DF3A3}"/>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97" name="テキスト ボックス 396">
          <a:extLst>
            <a:ext uri="{FF2B5EF4-FFF2-40B4-BE49-F238E27FC236}">
              <a16:creationId xmlns:a16="http://schemas.microsoft.com/office/drawing/2014/main" id="{9379D923-770C-4C7E-93EB-C0DCEF039D19}"/>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道路の有形固定資産比率は、都道府県平均と比較し高い水準となっています。本県は東西に</a:t>
          </a:r>
          <a:r>
            <a:rPr kumimoji="1" lang="en-US" altLang="ja-JP" sz="1300">
              <a:latin typeface="ＭＳ Ｐゴシック" panose="020B0600070205080204" pitchFamily="50" charset="-128"/>
              <a:ea typeface="ＭＳ Ｐゴシック" panose="020B0600070205080204" pitchFamily="50" charset="-128"/>
            </a:rPr>
            <a:t>230㎞</a:t>
          </a:r>
          <a:r>
            <a:rPr kumimoji="1" lang="ja-JP" altLang="en-US" sz="1300">
              <a:latin typeface="ＭＳ Ｐゴシック" panose="020B0600070205080204" pitchFamily="50" charset="-128"/>
              <a:ea typeface="ＭＳ Ｐゴシック" panose="020B0600070205080204" pitchFamily="50" charset="-128"/>
            </a:rPr>
            <a:t>と細長く、離島を有し、効率の悪い県土構造の中、遅れていた道路整備を進めてきました。そのため有形固定資産の中でも道路の法面や舗装など道路の工作物の資産割合が高くなっており、また、中山間地域の道路整備は平野部よりもコストがかかるため、この減価償却が進んできた結果、有形固定資産比率が高い水準となっています。また、道路の一人当たり延長も同様に、中山間地域の道路整備を進めてきた結果、都道府県平均を大きく上回っています。</a:t>
          </a:r>
        </a:p>
        <a:p>
          <a:r>
            <a:rPr kumimoji="1" lang="ja-JP" altLang="en-US" sz="1300">
              <a:latin typeface="ＭＳ Ｐゴシック" panose="020B0600070205080204" pitchFamily="50" charset="-128"/>
              <a:ea typeface="ＭＳ Ｐゴシック" panose="020B0600070205080204" pitchFamily="50" charset="-128"/>
            </a:rPr>
            <a:t>　橋りょう・トンネルについては、橋りょうは都道府県平均並みですが、トンネルは近年のバイパス整備等により比較的資産が新しいため、比率を下げる要因となっています。</a:t>
          </a:r>
        </a:p>
        <a:p>
          <a:r>
            <a:rPr kumimoji="1" lang="ja-JP" altLang="en-US" sz="1300">
              <a:latin typeface="ＭＳ Ｐゴシック" panose="020B0600070205080204" pitchFamily="50" charset="-128"/>
              <a:ea typeface="ＭＳ Ｐゴシック" panose="020B0600070205080204" pitchFamily="50" charset="-128"/>
            </a:rPr>
            <a:t>　さらに、港湾・漁港については、両施設ともに都道府県平均を下回っています。</a:t>
          </a:r>
        </a:p>
        <a:p>
          <a:r>
            <a:rPr kumimoji="1" lang="ja-JP" altLang="en-US" sz="1300">
              <a:latin typeface="ＭＳ Ｐゴシック" panose="020B0600070205080204" pitchFamily="50" charset="-128"/>
              <a:ea typeface="ＭＳ Ｐゴシック" panose="020B0600070205080204" pitchFamily="50" charset="-128"/>
            </a:rPr>
            <a:t>　本県では、平成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策定した島根県公共施設等総合管理基本方針に基づき、公共施設等の維持管理や長寿命化を適切に進めており、今後もこの方針に基づいて、県民に必要なサービスを将来にわたって適切かつ効果的に提供し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A0965DD-D5BE-42AB-A532-80129C508873}"/>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E8DDD7D-464B-493A-90F1-1D21B2CFD436}"/>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B5C1DC0-6ABB-45FB-BF40-9347A49D42EF}"/>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D3AAED-AB7B-4C43-A945-2E8369BBAF36}"/>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CF005D-FFB1-4A00-8CE3-F9E9DA054CDF}"/>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BB7408E-E9A7-42B3-BFD1-7ADB60EED511}"/>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9D11BE9-FB5C-418A-ADA6-1D12EB767B39}"/>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CDAE578-C2E6-4087-A233-94C9C8579A2D}"/>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9A1FE9-5DD4-46A1-B752-5014952EEE01}"/>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78E055F-DBF9-4131-92D8-C5BF5CF7E626}"/>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679,324
670,468
6,708.27
487,188,668
464,501,474
9,478,650
274,324,920
926,197,502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C3C6EC1-3DA5-49FB-9E59-421FEFC45074}"/>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56A9D51-41F2-48C9-AE4F-DED68487284B}"/>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B40B64C-29AE-42B6-8D1B-C5D858136F27}"/>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CD64479-D589-403D-9C98-8681EF8B297D}"/>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D278379-ACFC-4388-8C2C-15DCFA1AAE06}"/>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B271EF0-3A65-45E1-B6A8-621CB174E7DB}"/>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oneCellAnchor>
    <xdr:from>
      <xdr:col>3</xdr:col>
      <xdr:colOff>127000</xdr:colOff>
      <xdr:row>16</xdr:row>
      <xdr:rowOff>50800</xdr:rowOff>
    </xdr:from>
    <xdr:ext cx="4609532" cy="259045"/>
    <xdr:sp macro="" textlink="">
      <xdr:nvSpPr>
        <xdr:cNvPr id="18" name="テキスト ボックス 17">
          <a:extLst>
            <a:ext uri="{FF2B5EF4-FFF2-40B4-BE49-F238E27FC236}">
              <a16:creationId xmlns:a16="http://schemas.microsoft.com/office/drawing/2014/main" id="{D5EDD6F8-CA92-4A00-96A7-2CA85F2551EA}"/>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a:extLst>
            <a:ext uri="{FF2B5EF4-FFF2-40B4-BE49-F238E27FC236}">
              <a16:creationId xmlns:a16="http://schemas.microsoft.com/office/drawing/2014/main" id="{54FB7F1A-72F8-45BF-AAFC-D9FE0C6ED3B1}"/>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a:extLst>
            <a:ext uri="{FF2B5EF4-FFF2-40B4-BE49-F238E27FC236}">
              <a16:creationId xmlns:a16="http://schemas.microsoft.com/office/drawing/2014/main" id="{C039B893-082E-466A-9CD3-26C65C407C40}"/>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a:extLst>
            <a:ext uri="{FF2B5EF4-FFF2-40B4-BE49-F238E27FC236}">
              <a16:creationId xmlns:a16="http://schemas.microsoft.com/office/drawing/2014/main" id="{33437069-9AF1-49EE-AB70-14EC3A446CAE}"/>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2" name="テキスト ボックス 21">
          <a:extLst>
            <a:ext uri="{FF2B5EF4-FFF2-40B4-BE49-F238E27FC236}">
              <a16:creationId xmlns:a16="http://schemas.microsoft.com/office/drawing/2014/main" id="{AADC04F5-99C5-4DD5-9C49-7B102669D8F8}"/>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a:extLst>
            <a:ext uri="{FF2B5EF4-FFF2-40B4-BE49-F238E27FC236}">
              <a16:creationId xmlns:a16="http://schemas.microsoft.com/office/drawing/2014/main" id="{D402AA48-B672-4303-8CB1-1C7CC0BAFF62}"/>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a:extLst>
            <a:ext uri="{FF2B5EF4-FFF2-40B4-BE49-F238E27FC236}">
              <a16:creationId xmlns:a16="http://schemas.microsoft.com/office/drawing/2014/main" id="{627F0AB3-7D28-4B8C-A1E5-B003F3F902B4}"/>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a:extLst>
            <a:ext uri="{FF2B5EF4-FFF2-40B4-BE49-F238E27FC236}">
              <a16:creationId xmlns:a16="http://schemas.microsoft.com/office/drawing/2014/main" id="{6246F995-B877-422E-B7B9-3F48AEEB0662}"/>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a:extLst>
            <a:ext uri="{FF2B5EF4-FFF2-40B4-BE49-F238E27FC236}">
              <a16:creationId xmlns:a16="http://schemas.microsoft.com/office/drawing/2014/main" id="{7A45E0D8-6F3E-4CBE-9F27-9F41AD092F95}"/>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a:extLst>
            <a:ext uri="{FF2B5EF4-FFF2-40B4-BE49-F238E27FC236}">
              <a16:creationId xmlns:a16="http://schemas.microsoft.com/office/drawing/2014/main" id="{324C59E5-9F08-4EB7-BDE2-AF42A59401C4}"/>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a:extLst>
            <a:ext uri="{FF2B5EF4-FFF2-40B4-BE49-F238E27FC236}">
              <a16:creationId xmlns:a16="http://schemas.microsoft.com/office/drawing/2014/main" id="{04791AD9-5698-40AF-A494-2180C08010FF}"/>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B25AA7F1-F56D-4641-803C-AE6DF679CE66}"/>
            </a:ext>
          </a:extLst>
        </xdr:cNvPr>
        <xdr:cNvSpPr/>
      </xdr:nvSpPr>
      <xdr:spPr>
        <a:xfrm>
          <a:off x="6858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65CCFEF4-3F69-4A47-9C29-31CE664B13E0}"/>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a:extLst>
            <a:ext uri="{FF2B5EF4-FFF2-40B4-BE49-F238E27FC236}">
              <a16:creationId xmlns:a16="http://schemas.microsoft.com/office/drawing/2014/main" id="{E0BA2A33-F410-4A57-B234-087ADA62C245}"/>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a:extLst>
            <a:ext uri="{FF2B5EF4-FFF2-40B4-BE49-F238E27FC236}">
              <a16:creationId xmlns:a16="http://schemas.microsoft.com/office/drawing/2014/main" id="{69224683-DC44-49B1-BFE8-1D03B96C0E06}"/>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a:extLst>
            <a:ext uri="{FF2B5EF4-FFF2-40B4-BE49-F238E27FC236}">
              <a16:creationId xmlns:a16="http://schemas.microsoft.com/office/drawing/2014/main" id="{DD5CE002-F5A2-4A03-8C50-E82438826BF0}"/>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a:extLst>
            <a:ext uri="{FF2B5EF4-FFF2-40B4-BE49-F238E27FC236}">
              <a16:creationId xmlns:a16="http://schemas.microsoft.com/office/drawing/2014/main" id="{DE6D4E4D-D92A-4099-8A93-F56E4A0CCF68}"/>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a:extLst>
            <a:ext uri="{FF2B5EF4-FFF2-40B4-BE49-F238E27FC236}">
              <a16:creationId xmlns:a16="http://schemas.microsoft.com/office/drawing/2014/main" id="{44CA20BC-F079-4BCD-9192-A58EBC15F13F}"/>
            </a:ext>
          </a:extLst>
        </xdr:cNvPr>
        <xdr:cNvSpPr/>
      </xdr:nvSpPr>
      <xdr:spPr>
        <a:xfrm>
          <a:off x="59531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a:extLst>
            <a:ext uri="{FF2B5EF4-FFF2-40B4-BE49-F238E27FC236}">
              <a16:creationId xmlns:a16="http://schemas.microsoft.com/office/drawing/2014/main" id="{53A3A042-EAFF-4F3B-B773-B58270BA89E0}"/>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a:extLst>
            <a:ext uri="{FF2B5EF4-FFF2-40B4-BE49-F238E27FC236}">
              <a16:creationId xmlns:a16="http://schemas.microsoft.com/office/drawing/2014/main" id="{84ECB7FC-849A-402E-86F2-01483A7CD8FB}"/>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a:extLst>
            <a:ext uri="{FF2B5EF4-FFF2-40B4-BE49-F238E27FC236}">
              <a16:creationId xmlns:a16="http://schemas.microsoft.com/office/drawing/2014/main" id="{E463A58A-DBA6-43ED-B817-EC4A0D59B379}"/>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a:extLst>
            <a:ext uri="{FF2B5EF4-FFF2-40B4-BE49-F238E27FC236}">
              <a16:creationId xmlns:a16="http://schemas.microsoft.com/office/drawing/2014/main" id="{3B79FD7B-B605-49EC-8D8C-B7E9EFDA8ACE}"/>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a:extLst>
            <a:ext uri="{FF2B5EF4-FFF2-40B4-BE49-F238E27FC236}">
              <a16:creationId xmlns:a16="http://schemas.microsoft.com/office/drawing/2014/main" id="{6FD9038A-8F2C-4033-886E-AAC7B4B22EBC}"/>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a:extLst>
            <a:ext uri="{FF2B5EF4-FFF2-40B4-BE49-F238E27FC236}">
              <a16:creationId xmlns:a16="http://schemas.microsoft.com/office/drawing/2014/main" id="{D0D9006D-5EF8-406B-833D-8E4B03E8DDFE}"/>
            </a:ext>
          </a:extLst>
        </xdr:cNvPr>
        <xdr:cNvSpPr/>
      </xdr:nvSpPr>
      <xdr:spPr>
        <a:xfrm>
          <a:off x="6858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a:extLst>
            <a:ext uri="{FF2B5EF4-FFF2-40B4-BE49-F238E27FC236}">
              <a16:creationId xmlns:a16="http://schemas.microsoft.com/office/drawing/2014/main" id="{0FFD002E-DC0E-42C0-AD2A-CFD3A484A54E}"/>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a:extLst>
            <a:ext uri="{FF2B5EF4-FFF2-40B4-BE49-F238E27FC236}">
              <a16:creationId xmlns:a16="http://schemas.microsoft.com/office/drawing/2014/main" id="{6F590A41-54F7-4BB3-A61D-5298E657CC8A}"/>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a:extLst>
            <a:ext uri="{FF2B5EF4-FFF2-40B4-BE49-F238E27FC236}">
              <a16:creationId xmlns:a16="http://schemas.microsoft.com/office/drawing/2014/main" id="{1D45905E-C4C3-4246-B972-B85028E8FEA8}"/>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a:extLst>
            <a:ext uri="{FF2B5EF4-FFF2-40B4-BE49-F238E27FC236}">
              <a16:creationId xmlns:a16="http://schemas.microsoft.com/office/drawing/2014/main" id="{9DD33ECE-13F6-4D13-BF6F-9BE9BD6C8A66}"/>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a:extLst>
            <a:ext uri="{FF2B5EF4-FFF2-40B4-BE49-F238E27FC236}">
              <a16:creationId xmlns:a16="http://schemas.microsoft.com/office/drawing/2014/main" id="{7895DBB9-6150-4A01-BB94-41D7608B8492}"/>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a:extLst>
            <a:ext uri="{FF2B5EF4-FFF2-40B4-BE49-F238E27FC236}">
              <a16:creationId xmlns:a16="http://schemas.microsoft.com/office/drawing/2014/main" id="{C3243C1A-3EE9-4FC5-BC5F-26BEEFF6E96B}"/>
            </a:ext>
          </a:extLst>
        </xdr:cNvPr>
        <xdr:cNvSpPr/>
      </xdr:nvSpPr>
      <xdr:spPr>
        <a:xfrm>
          <a:off x="59531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a:extLst>
            <a:ext uri="{FF2B5EF4-FFF2-40B4-BE49-F238E27FC236}">
              <a16:creationId xmlns:a16="http://schemas.microsoft.com/office/drawing/2014/main" id="{CFA90D4E-3BBF-41A8-8815-C90E2769C3A5}"/>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a:extLst>
            <a:ext uri="{FF2B5EF4-FFF2-40B4-BE49-F238E27FC236}">
              <a16:creationId xmlns:a16="http://schemas.microsoft.com/office/drawing/2014/main" id="{7D390A8A-D819-4E44-8065-0850201CFE9C}"/>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a:extLst>
            <a:ext uri="{FF2B5EF4-FFF2-40B4-BE49-F238E27FC236}">
              <a16:creationId xmlns:a16="http://schemas.microsoft.com/office/drawing/2014/main" id="{5D690994-F4BC-4591-A8BA-5E281D24B439}"/>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a:extLst>
            <a:ext uri="{FF2B5EF4-FFF2-40B4-BE49-F238E27FC236}">
              <a16:creationId xmlns:a16="http://schemas.microsoft.com/office/drawing/2014/main" id="{4D1CE33C-64C8-4329-9C0B-FC98B5C07826}"/>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a:extLst>
            <a:ext uri="{FF2B5EF4-FFF2-40B4-BE49-F238E27FC236}">
              <a16:creationId xmlns:a16="http://schemas.microsoft.com/office/drawing/2014/main" id="{69A0F786-C08A-4C34-80CB-D4B808AB7951}"/>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a:extLst>
            <a:ext uri="{FF2B5EF4-FFF2-40B4-BE49-F238E27FC236}">
              <a16:creationId xmlns:a16="http://schemas.microsoft.com/office/drawing/2014/main" id="{621950C4-BE26-4F42-B290-51F5502351C5}"/>
            </a:ext>
          </a:extLst>
        </xdr:cNvPr>
        <xdr:cNvSpPr/>
      </xdr:nvSpPr>
      <xdr:spPr>
        <a:xfrm>
          <a:off x="6858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a:extLst>
            <a:ext uri="{FF2B5EF4-FFF2-40B4-BE49-F238E27FC236}">
              <a16:creationId xmlns:a16="http://schemas.microsoft.com/office/drawing/2014/main" id="{17812AA9-EDDD-4247-A867-3E7CF80D65F9}"/>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a:extLst>
            <a:ext uri="{FF2B5EF4-FFF2-40B4-BE49-F238E27FC236}">
              <a16:creationId xmlns:a16="http://schemas.microsoft.com/office/drawing/2014/main" id="{0B0DDE23-3840-4C39-9C5A-3E3E1A1247CB}"/>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a:extLst>
            <a:ext uri="{FF2B5EF4-FFF2-40B4-BE49-F238E27FC236}">
              <a16:creationId xmlns:a16="http://schemas.microsoft.com/office/drawing/2014/main" id="{114BD9CF-AD1B-4CB7-A1C7-7D25B882364D}"/>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a:extLst>
            <a:ext uri="{FF2B5EF4-FFF2-40B4-BE49-F238E27FC236}">
              <a16:creationId xmlns:a16="http://schemas.microsoft.com/office/drawing/2014/main" id="{F529A483-2405-4ECB-9B01-044F2C9E044B}"/>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a:extLst>
            <a:ext uri="{FF2B5EF4-FFF2-40B4-BE49-F238E27FC236}">
              <a16:creationId xmlns:a16="http://schemas.microsoft.com/office/drawing/2014/main" id="{8FD16806-2FAD-4C74-A9FD-C5AA3D80CFA5}"/>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a:extLst>
            <a:ext uri="{FF2B5EF4-FFF2-40B4-BE49-F238E27FC236}">
              <a16:creationId xmlns:a16="http://schemas.microsoft.com/office/drawing/2014/main" id="{0A062B91-111B-45EF-B4FF-09EBA76C8C5A}"/>
            </a:ext>
          </a:extLst>
        </xdr:cNvPr>
        <xdr:cNvSpPr/>
      </xdr:nvSpPr>
      <xdr:spPr>
        <a:xfrm>
          <a:off x="59531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a:extLst>
            <a:ext uri="{FF2B5EF4-FFF2-40B4-BE49-F238E27FC236}">
              <a16:creationId xmlns:a16="http://schemas.microsoft.com/office/drawing/2014/main" id="{CA3F6669-6295-477A-A587-8CB5A4B74632}"/>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a:extLst>
            <a:ext uri="{FF2B5EF4-FFF2-40B4-BE49-F238E27FC236}">
              <a16:creationId xmlns:a16="http://schemas.microsoft.com/office/drawing/2014/main" id="{B288C3B8-70BC-49DA-8D03-38627C2B7F81}"/>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a:extLst>
            <a:ext uri="{FF2B5EF4-FFF2-40B4-BE49-F238E27FC236}">
              <a16:creationId xmlns:a16="http://schemas.microsoft.com/office/drawing/2014/main" id="{D4582CDC-3B5E-400D-8A6C-86FE12E246C1}"/>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a:extLst>
            <a:ext uri="{FF2B5EF4-FFF2-40B4-BE49-F238E27FC236}">
              <a16:creationId xmlns:a16="http://schemas.microsoft.com/office/drawing/2014/main" id="{EE579822-261F-4CD7-8BDD-3CA8AF597303}"/>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a:extLst>
            <a:ext uri="{FF2B5EF4-FFF2-40B4-BE49-F238E27FC236}">
              <a16:creationId xmlns:a16="http://schemas.microsoft.com/office/drawing/2014/main" id="{97B2B528-D868-417F-AF99-64F8B7E8141D}"/>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a:extLst>
            <a:ext uri="{FF2B5EF4-FFF2-40B4-BE49-F238E27FC236}">
              <a16:creationId xmlns:a16="http://schemas.microsoft.com/office/drawing/2014/main" id="{80FBBA97-8D1B-4A54-B319-6F998060FD6A}"/>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a:extLst>
            <a:ext uri="{FF2B5EF4-FFF2-40B4-BE49-F238E27FC236}">
              <a16:creationId xmlns:a16="http://schemas.microsoft.com/office/drawing/2014/main" id="{E6512558-A15D-40D1-940B-DC0D00931A8C}"/>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a:extLst>
            <a:ext uri="{FF2B5EF4-FFF2-40B4-BE49-F238E27FC236}">
              <a16:creationId xmlns:a16="http://schemas.microsoft.com/office/drawing/2014/main" id="{9E446C6B-BA39-4F63-886C-2C4EAD229DE3}"/>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a:extLst>
            <a:ext uri="{FF2B5EF4-FFF2-40B4-BE49-F238E27FC236}">
              <a16:creationId xmlns:a16="http://schemas.microsoft.com/office/drawing/2014/main" id="{F24C6DA4-4C7B-45DB-B955-AFC30D5587D3}"/>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a:extLst>
            <a:ext uri="{FF2B5EF4-FFF2-40B4-BE49-F238E27FC236}">
              <a16:creationId xmlns:a16="http://schemas.microsoft.com/office/drawing/2014/main" id="{81A15C97-D291-4514-B77B-22574CBB0AF5}"/>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a:extLst>
            <a:ext uri="{FF2B5EF4-FFF2-40B4-BE49-F238E27FC236}">
              <a16:creationId xmlns:a16="http://schemas.microsoft.com/office/drawing/2014/main" id="{01872373-C21C-432B-B58D-0EE181AB2401}"/>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a:extLst>
            <a:ext uri="{FF2B5EF4-FFF2-40B4-BE49-F238E27FC236}">
              <a16:creationId xmlns:a16="http://schemas.microsoft.com/office/drawing/2014/main" id="{53713E84-4E76-425C-A35B-7C94F662FE38}"/>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a:extLst>
            <a:ext uri="{FF2B5EF4-FFF2-40B4-BE49-F238E27FC236}">
              <a16:creationId xmlns:a16="http://schemas.microsoft.com/office/drawing/2014/main" id="{B724AF89-0E53-4CF5-8695-A4467B087648}"/>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a:extLst>
            <a:ext uri="{FF2B5EF4-FFF2-40B4-BE49-F238E27FC236}">
              <a16:creationId xmlns:a16="http://schemas.microsoft.com/office/drawing/2014/main" id="{5E56C3BB-D5CF-47A1-B071-DA9D2E95BDBE}"/>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a:extLst>
            <a:ext uri="{FF2B5EF4-FFF2-40B4-BE49-F238E27FC236}">
              <a16:creationId xmlns:a16="http://schemas.microsoft.com/office/drawing/2014/main" id="{4ADB6BD1-A9B0-4EA3-91FF-53440D99096F}"/>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a:extLst>
            <a:ext uri="{FF2B5EF4-FFF2-40B4-BE49-F238E27FC236}">
              <a16:creationId xmlns:a16="http://schemas.microsoft.com/office/drawing/2014/main" id="{C48BBD4B-8A9F-444F-A557-4DFA1B98AC49}"/>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a:extLst>
            <a:ext uri="{FF2B5EF4-FFF2-40B4-BE49-F238E27FC236}">
              <a16:creationId xmlns:a16="http://schemas.microsoft.com/office/drawing/2014/main" id="{BCB43E83-EC98-44C1-999F-0E561B5FA491}"/>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a:extLst>
            <a:ext uri="{FF2B5EF4-FFF2-40B4-BE49-F238E27FC236}">
              <a16:creationId xmlns:a16="http://schemas.microsoft.com/office/drawing/2014/main" id="{42E4EED2-C66F-4786-B470-076269B58FD0}"/>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a:extLst>
            <a:ext uri="{FF2B5EF4-FFF2-40B4-BE49-F238E27FC236}">
              <a16:creationId xmlns:a16="http://schemas.microsoft.com/office/drawing/2014/main" id="{4AAD43C7-C6E9-4A76-9EF5-FA08A576D188}"/>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a:extLst>
            <a:ext uri="{FF2B5EF4-FFF2-40B4-BE49-F238E27FC236}">
              <a16:creationId xmlns:a16="http://schemas.microsoft.com/office/drawing/2014/main" id="{43BE503B-D4D7-4FAE-80EC-D150035E7F95}"/>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a:extLst>
            <a:ext uri="{FF2B5EF4-FFF2-40B4-BE49-F238E27FC236}">
              <a16:creationId xmlns:a16="http://schemas.microsoft.com/office/drawing/2014/main" id="{08DB7085-E506-4026-8A1A-DA2F9FA9F695}"/>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a:extLst>
            <a:ext uri="{FF2B5EF4-FFF2-40B4-BE49-F238E27FC236}">
              <a16:creationId xmlns:a16="http://schemas.microsoft.com/office/drawing/2014/main" id="{BD70A089-6DCB-46A0-B1E2-FE2B9043E746}"/>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a:extLst>
            <a:ext uri="{FF2B5EF4-FFF2-40B4-BE49-F238E27FC236}">
              <a16:creationId xmlns:a16="http://schemas.microsoft.com/office/drawing/2014/main" id="{1325E41B-78E7-4D04-8074-9F83BAF55645}"/>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a:extLst>
            <a:ext uri="{FF2B5EF4-FFF2-40B4-BE49-F238E27FC236}">
              <a16:creationId xmlns:a16="http://schemas.microsoft.com/office/drawing/2014/main" id="{17C5944D-060C-4580-8EF0-285618B7921A}"/>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a:extLst>
            <a:ext uri="{FF2B5EF4-FFF2-40B4-BE49-F238E27FC236}">
              <a16:creationId xmlns:a16="http://schemas.microsoft.com/office/drawing/2014/main" id="{ABB0C92F-AC9B-4C49-977A-095EDC3603DC}"/>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a:extLst>
            <a:ext uri="{FF2B5EF4-FFF2-40B4-BE49-F238E27FC236}">
              <a16:creationId xmlns:a16="http://schemas.microsoft.com/office/drawing/2014/main" id="{B99F8CF1-F898-4F1E-A5D0-6C77B470316A}"/>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a:extLst>
            <a:ext uri="{FF2B5EF4-FFF2-40B4-BE49-F238E27FC236}">
              <a16:creationId xmlns:a16="http://schemas.microsoft.com/office/drawing/2014/main" id="{5C7CE87B-0609-43D2-BDBF-AE38372845D7}"/>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a:extLst>
            <a:ext uri="{FF2B5EF4-FFF2-40B4-BE49-F238E27FC236}">
              <a16:creationId xmlns:a16="http://schemas.microsoft.com/office/drawing/2014/main" id="{62801F5D-9DAB-4A37-99EE-6BFCF9E02545}"/>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a:extLst>
            <a:ext uri="{FF2B5EF4-FFF2-40B4-BE49-F238E27FC236}">
              <a16:creationId xmlns:a16="http://schemas.microsoft.com/office/drawing/2014/main" id="{B43E6FD5-E89D-47B9-9AB1-B5F4FD0BE98B}"/>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a:extLst>
            <a:ext uri="{FF2B5EF4-FFF2-40B4-BE49-F238E27FC236}">
              <a16:creationId xmlns:a16="http://schemas.microsoft.com/office/drawing/2014/main" id="{89D1FD19-D3DB-4CDD-8F1D-5B903749160C}"/>
            </a:ext>
          </a:extLst>
        </xdr:cNvPr>
        <xdr:cNvSpPr/>
      </xdr:nvSpPr>
      <xdr:spPr>
        <a:xfrm>
          <a:off x="112109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a:extLst>
            <a:ext uri="{FF2B5EF4-FFF2-40B4-BE49-F238E27FC236}">
              <a16:creationId xmlns:a16="http://schemas.microsoft.com/office/drawing/2014/main" id="{EE8ED9F6-253E-4748-9AE8-5840BD44A544}"/>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a:extLst>
            <a:ext uri="{FF2B5EF4-FFF2-40B4-BE49-F238E27FC236}">
              <a16:creationId xmlns:a16="http://schemas.microsoft.com/office/drawing/2014/main" id="{16E9A57B-4A8E-4295-9AF2-F1B89CAEB571}"/>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a:extLst>
            <a:ext uri="{FF2B5EF4-FFF2-40B4-BE49-F238E27FC236}">
              <a16:creationId xmlns:a16="http://schemas.microsoft.com/office/drawing/2014/main" id="{ADC5DB1D-FD53-4E71-934F-3C020CC41598}"/>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a:extLst>
            <a:ext uri="{FF2B5EF4-FFF2-40B4-BE49-F238E27FC236}">
              <a16:creationId xmlns:a16="http://schemas.microsoft.com/office/drawing/2014/main" id="{EB054695-C69C-4B33-AE71-3F0D955CC4BC}"/>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a:extLst>
            <a:ext uri="{FF2B5EF4-FFF2-40B4-BE49-F238E27FC236}">
              <a16:creationId xmlns:a16="http://schemas.microsoft.com/office/drawing/2014/main" id="{4C4164EB-B3C8-4857-A41C-27DD787515EC}"/>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a:extLst>
            <a:ext uri="{FF2B5EF4-FFF2-40B4-BE49-F238E27FC236}">
              <a16:creationId xmlns:a16="http://schemas.microsoft.com/office/drawing/2014/main" id="{845D6177-9D2E-45EA-8BAC-A64C58FC438E}"/>
            </a:ext>
          </a:extLst>
        </xdr:cNvPr>
        <xdr:cNvSpPr/>
      </xdr:nvSpPr>
      <xdr:spPr>
        <a:xfrm>
          <a:off x="164592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a:extLst>
            <a:ext uri="{FF2B5EF4-FFF2-40B4-BE49-F238E27FC236}">
              <a16:creationId xmlns:a16="http://schemas.microsoft.com/office/drawing/2014/main" id="{95213980-73EC-4265-9736-51EEC005DEA7}"/>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a:extLst>
            <a:ext uri="{FF2B5EF4-FFF2-40B4-BE49-F238E27FC236}">
              <a16:creationId xmlns:a16="http://schemas.microsoft.com/office/drawing/2014/main" id="{2C2506B9-2BF2-4BB9-A7C6-873C33992934}"/>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a:extLst>
            <a:ext uri="{FF2B5EF4-FFF2-40B4-BE49-F238E27FC236}">
              <a16:creationId xmlns:a16="http://schemas.microsoft.com/office/drawing/2014/main" id="{EF69B4B1-B1D9-4028-9C97-1A2582257488}"/>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a:extLst>
            <a:ext uri="{FF2B5EF4-FFF2-40B4-BE49-F238E27FC236}">
              <a16:creationId xmlns:a16="http://schemas.microsoft.com/office/drawing/2014/main" id="{60FF9CCD-EFD1-42E2-AA29-B77B2FE02D4A}"/>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a:extLst>
            <a:ext uri="{FF2B5EF4-FFF2-40B4-BE49-F238E27FC236}">
              <a16:creationId xmlns:a16="http://schemas.microsoft.com/office/drawing/2014/main" id="{563B7517-F559-4FD6-930D-29D25C38A8B9}"/>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a:extLst>
            <a:ext uri="{FF2B5EF4-FFF2-40B4-BE49-F238E27FC236}">
              <a16:creationId xmlns:a16="http://schemas.microsoft.com/office/drawing/2014/main" id="{4FAE3920-1931-4106-8549-F3F4F7269D56}"/>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a:extLst>
            <a:ext uri="{FF2B5EF4-FFF2-40B4-BE49-F238E27FC236}">
              <a16:creationId xmlns:a16="http://schemas.microsoft.com/office/drawing/2014/main" id="{417A8588-A943-4F82-A725-B8F289A150A3}"/>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a:extLst>
            <a:ext uri="{FF2B5EF4-FFF2-40B4-BE49-F238E27FC236}">
              <a16:creationId xmlns:a16="http://schemas.microsoft.com/office/drawing/2014/main" id="{1E951A30-0B21-48A2-ABF4-FF28BF19563A}"/>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a:extLst>
            <a:ext uri="{FF2B5EF4-FFF2-40B4-BE49-F238E27FC236}">
              <a16:creationId xmlns:a16="http://schemas.microsoft.com/office/drawing/2014/main" id="{7D9BEB4E-2C6B-486D-89FF-672D3EAD2488}"/>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a:extLst>
            <a:ext uri="{FF2B5EF4-FFF2-40B4-BE49-F238E27FC236}">
              <a16:creationId xmlns:a16="http://schemas.microsoft.com/office/drawing/2014/main" id="{835ABCFC-21C5-44BB-AE6F-F71F1280955E}"/>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a:extLst>
            <a:ext uri="{FF2B5EF4-FFF2-40B4-BE49-F238E27FC236}">
              <a16:creationId xmlns:a16="http://schemas.microsoft.com/office/drawing/2014/main" id="{7410A203-52F9-4154-A866-537750B09624}"/>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a:extLst>
            <a:ext uri="{FF2B5EF4-FFF2-40B4-BE49-F238E27FC236}">
              <a16:creationId xmlns:a16="http://schemas.microsoft.com/office/drawing/2014/main" id="{433C7A0C-3BED-4905-AF66-6DDAB4311467}"/>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08" name="正方形/長方形 107">
          <a:extLst>
            <a:ext uri="{FF2B5EF4-FFF2-40B4-BE49-F238E27FC236}">
              <a16:creationId xmlns:a16="http://schemas.microsoft.com/office/drawing/2014/main" id="{C5A24907-C66E-4A36-A97A-76866978D75C}"/>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09" name="正方形/長方形 108">
          <a:extLst>
            <a:ext uri="{FF2B5EF4-FFF2-40B4-BE49-F238E27FC236}">
              <a16:creationId xmlns:a16="http://schemas.microsoft.com/office/drawing/2014/main" id="{E8F26811-8292-46C9-9A49-9F0464E26C27}"/>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10" name="テキスト ボックス 109">
          <a:extLst>
            <a:ext uri="{FF2B5EF4-FFF2-40B4-BE49-F238E27FC236}">
              <a16:creationId xmlns:a16="http://schemas.microsoft.com/office/drawing/2014/main" id="{F1A350D5-4F06-406C-8F0C-8B767FE6E9D6}"/>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679,324
670,468
6,708.27
487,188,668
464,501,474
9,478,650
274,324,920
926,197,502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人口減少・高齢化が進行し、産業集積も乏しい本県は、県税収入は歳入総額の</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％程度と脆弱な財政基盤となっています。平成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年度以降、企業業績の回復による法人事業税等の増や消費税の税率引上げの影響が平準化したことに伴う地方消費税の増などにより上昇しました。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産業振興による税源涵養により県税収入の増加を図るとともに、県税徴収を強化するなど一層の税収確保に努めます。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40</xdr:row>
      <xdr:rowOff>127000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80667"/>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99077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40</xdr:row>
      <xdr:rowOff>127000</xdr:rowOff>
    </xdr:from>
    <xdr:to>
      <xdr:col>24</xdr:col>
      <xdr:colOff>12700</xdr:colOff>
      <xdr:row>40</xdr:row>
      <xdr:rowOff>127000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33460</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37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16933</xdr:rowOff>
    </xdr:from>
    <xdr:to>
      <xdr:col>19</xdr:col>
      <xdr:colOff>184150</xdr:colOff>
      <xdr:row>38</xdr:row>
      <xdr:rowOff>118533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43</xdr:row>
      <xdr:rowOff>14817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985000"/>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16933</xdr:rowOff>
    </xdr:from>
    <xdr:to>
      <xdr:col>15</xdr:col>
      <xdr:colOff>133350</xdr:colOff>
      <xdr:row>38</xdr:row>
      <xdr:rowOff>118533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45</xdr:row>
      <xdr:rowOff>74083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87167"/>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143527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「財政健全化基本方針（平成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月策定）」及び「財政運営指針（平成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月策定）」に基づき、行政の効率化、事務事業の見直し、財源の確保などに努めてきた結果、類似団体平均を下回っています。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令和元年度は、地方交付税と臨時財政対策債を合わせた額が減少したことにより、前年度から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0.4</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ポイントの増となりました。</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人口減少に打ち勝ち、笑顔で暮らせる島根をつくる「島根創生」を推進するため、スクラップ・アンド・ビルドの徹底や行政の効率化・最適化、財源の確保の努力を継続し、基金の確保や県債残高の縮減などを図りながら、安定的な財政運営を行っていきます。</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73176</xdr:rowOff>
    </xdr:from>
    <xdr:to>
      <xdr:col>23</xdr:col>
      <xdr:colOff>133350</xdr:colOff>
      <xdr:row>67</xdr:row>
      <xdr:rowOff>112183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703076"/>
          <a:ext cx="0" cy="8962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84260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112183</xdr:rowOff>
    </xdr:from>
    <xdr:to>
      <xdr:col>24</xdr:col>
      <xdr:colOff>12700</xdr:colOff>
      <xdr:row>67</xdr:row>
      <xdr:rowOff>112183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159553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44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73176</xdr:rowOff>
    </xdr:from>
    <xdr:to>
      <xdr:col>24</xdr:col>
      <xdr:colOff>12700</xdr:colOff>
      <xdr:row>62</xdr:row>
      <xdr:rowOff>73176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7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27215</xdr:rowOff>
    </xdr:from>
    <xdr:to>
      <xdr:col>23</xdr:col>
      <xdr:colOff>133350</xdr:colOff>
      <xdr:row>62</xdr:row>
      <xdr:rowOff>73176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57115"/>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7758</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35681</xdr:rowOff>
    </xdr:from>
    <xdr:to>
      <xdr:col>23</xdr:col>
      <xdr:colOff>184150</xdr:colOff>
      <xdr:row>64</xdr:row>
      <xdr:rowOff>137281</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27215</xdr:rowOff>
    </xdr:from>
    <xdr:to>
      <xdr:col>19</xdr:col>
      <xdr:colOff>133350</xdr:colOff>
      <xdr:row>62</xdr:row>
      <xdr:rowOff>107648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5711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92226</xdr:rowOff>
    </xdr:from>
    <xdr:to>
      <xdr:col>19</xdr:col>
      <xdr:colOff>184150</xdr:colOff>
      <xdr:row>64</xdr:row>
      <xdr:rowOff>22376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9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7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62</xdr:row>
      <xdr:rowOff>107648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12400"/>
          <a:ext cx="889000" cy="4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24191</xdr:rowOff>
    </xdr:from>
    <xdr:to>
      <xdr:col>15</xdr:col>
      <xdr:colOff>133350</xdr:colOff>
      <xdr:row>64</xdr:row>
      <xdr:rowOff>125791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110568</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8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24493</xdr:rowOff>
    </xdr:from>
    <xdr:to>
      <xdr:col>11</xdr:col>
      <xdr:colOff>31750</xdr:colOff>
      <xdr:row>60</xdr:row>
      <xdr:rowOff>25400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1400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160262</xdr:rowOff>
    </xdr:from>
    <xdr:to>
      <xdr:col>11</xdr:col>
      <xdr:colOff>82550</xdr:colOff>
      <xdr:row>63</xdr:row>
      <xdr:rowOff>90412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75189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170845</xdr:rowOff>
    </xdr:from>
    <xdr:to>
      <xdr:col>7</xdr:col>
      <xdr:colOff>31750</xdr:colOff>
      <xdr:row>62</xdr:row>
      <xdr:rowOff>100995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85772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1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22376</xdr:rowOff>
    </xdr:from>
    <xdr:to>
      <xdr:col>23</xdr:col>
      <xdr:colOff>184150</xdr:colOff>
      <xdr:row>62</xdr:row>
      <xdr:rowOff>123976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115103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7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147865</xdr:rowOff>
    </xdr:from>
    <xdr:to>
      <xdr:col>19</xdr:col>
      <xdr:colOff>184150</xdr:colOff>
      <xdr:row>62</xdr:row>
      <xdr:rowOff>78015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88192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56848</xdr:rowOff>
    </xdr:from>
    <xdr:to>
      <xdr:col>15</xdr:col>
      <xdr:colOff>133350</xdr:colOff>
      <xdr:row>62</xdr:row>
      <xdr:rowOff>158448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168625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145143</xdr:rowOff>
    </xdr:from>
    <xdr:to>
      <xdr:col>7</xdr:col>
      <xdr:colOff>31750</xdr:colOff>
      <xdr:row>59</xdr:row>
      <xdr:rowOff>75293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85470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県土が東西に長く、離島、中山間地域を抱える本県は、行政サービスを実施する上で効率的に実施することが困難な面があることから、国が基準を定めている教員や警察官をはじめとした職員数及び人件費・物件費等の内部管理経費が多くならざるを得ない状況にあります。</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これまで、教員・警察官等を除いた一般行政部門を中心とする職員について、平成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月時点では平成</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年度からの累計で</a:t>
          </a:r>
          <a:r>
            <a:rPr kumimoji="1" lang="en-US" altLang="ja-JP" sz="900">
              <a:latin typeface="ＭＳ Ｐゴシック" panose="020B0600070205080204" pitchFamily="50" charset="-128"/>
              <a:ea typeface="ＭＳ Ｐゴシック" panose="020B0600070205080204" pitchFamily="50" charset="-128"/>
            </a:rPr>
            <a:t>1,146</a:t>
          </a:r>
          <a:r>
            <a:rPr kumimoji="1" lang="ja-JP" altLang="en-US" sz="900">
              <a:latin typeface="ＭＳ Ｐゴシック" panose="020B0600070205080204" pitchFamily="50" charset="-128"/>
              <a:ea typeface="ＭＳ Ｐゴシック" panose="020B0600070205080204" pitchFamily="50" charset="-128"/>
            </a:rPr>
            <a:t>人の定員削減を実施しました。今後は、令和元年</a:t>
          </a:r>
          <a:r>
            <a:rPr kumimoji="1" lang="en-US" altLang="ja-JP" sz="900">
              <a:latin typeface="ＭＳ Ｐゴシック" panose="020B0600070205080204" pitchFamily="50" charset="-128"/>
              <a:ea typeface="ＭＳ Ｐゴシック" panose="020B0600070205080204" pitchFamily="50" charset="-128"/>
            </a:rPr>
            <a:t>11</a:t>
          </a:r>
          <a:r>
            <a:rPr kumimoji="1" lang="ja-JP" altLang="en-US" sz="900">
              <a:latin typeface="ＭＳ Ｐゴシック" panose="020B0600070205080204" pitchFamily="50" charset="-128"/>
              <a:ea typeface="ＭＳ Ｐゴシック" panose="020B0600070205080204" pitchFamily="50" charset="-128"/>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また、内部管理経費については、これまでも地方機関をはじめとする県立機関の廃止統合や公の施設への指定管理者制度の導入等を実施してきており、今後も経費の削減に引き続き努めます。</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55604</xdr:rowOff>
    </xdr:from>
    <xdr:to>
      <xdr:col>23</xdr:col>
      <xdr:colOff>133350</xdr:colOff>
      <xdr:row>88</xdr:row>
      <xdr:rowOff>132353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457404"/>
          <a:ext cx="0" cy="7625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104430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132353</xdr:rowOff>
    </xdr:from>
    <xdr:to>
      <xdr:col>24</xdr:col>
      <xdr:colOff>12700</xdr:colOff>
      <xdr:row>88</xdr:row>
      <xdr:rowOff>132353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1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141981</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420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55604</xdr:rowOff>
    </xdr:from>
    <xdr:to>
      <xdr:col>24</xdr:col>
      <xdr:colOff>12700</xdr:colOff>
      <xdr:row>84</xdr:row>
      <xdr:rowOff>55604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45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5911</xdr:rowOff>
    </xdr:from>
    <xdr:to>
      <xdr:col>23</xdr:col>
      <xdr:colOff>133350</xdr:colOff>
      <xdr:row>88</xdr:row>
      <xdr:rowOff>132353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5093511"/>
          <a:ext cx="838200" cy="1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27071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60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10544</xdr:rowOff>
    </xdr:from>
    <xdr:to>
      <xdr:col>23</xdr:col>
      <xdr:colOff>184150</xdr:colOff>
      <xdr:row>86</xdr:row>
      <xdr:rowOff>112144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7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171168</xdr:rowOff>
    </xdr:from>
    <xdr:to>
      <xdr:col>19</xdr:col>
      <xdr:colOff>133350</xdr:colOff>
      <xdr:row>88</xdr:row>
      <xdr:rowOff>5911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5087318"/>
          <a:ext cx="889000" cy="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120703</xdr:rowOff>
    </xdr:from>
    <xdr:to>
      <xdr:col>19</xdr:col>
      <xdr:colOff>184150</xdr:colOff>
      <xdr:row>86</xdr:row>
      <xdr:rowOff>50853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69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61030</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62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44486</xdr:rowOff>
    </xdr:from>
    <xdr:to>
      <xdr:col>15</xdr:col>
      <xdr:colOff>82550</xdr:colOff>
      <xdr:row>87</xdr:row>
      <xdr:rowOff>171168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960636"/>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122110</xdr:rowOff>
    </xdr:from>
    <xdr:to>
      <xdr:col>15</xdr:col>
      <xdr:colOff>133350</xdr:colOff>
      <xdr:row>86</xdr:row>
      <xdr:rowOff>52260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69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62437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6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157581</xdr:rowOff>
    </xdr:from>
    <xdr:to>
      <xdr:col>11</xdr:col>
      <xdr:colOff>31750</xdr:colOff>
      <xdr:row>87</xdr:row>
      <xdr:rowOff>44486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902281"/>
          <a:ext cx="889000" cy="5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18714</xdr:rowOff>
    </xdr:from>
    <xdr:to>
      <xdr:col>11</xdr:col>
      <xdr:colOff>82550</xdr:colOff>
      <xdr:row>85</xdr:row>
      <xdr:rowOff>120314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5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130491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6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123061</xdr:rowOff>
    </xdr:from>
    <xdr:to>
      <xdr:col>7</xdr:col>
      <xdr:colOff>31750</xdr:colOff>
      <xdr:row>82</xdr:row>
      <xdr:rowOff>53211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63388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81553</xdr:rowOff>
    </xdr:from>
    <xdr:to>
      <xdr:col>23</xdr:col>
      <xdr:colOff>184150</xdr:colOff>
      <xdr:row>89</xdr:row>
      <xdr:rowOff>11703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516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148880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506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126561</xdr:rowOff>
    </xdr:from>
    <xdr:to>
      <xdr:col>19</xdr:col>
      <xdr:colOff>184150</xdr:colOff>
      <xdr:row>88</xdr:row>
      <xdr:rowOff>56711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50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41488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512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120368</xdr:rowOff>
    </xdr:from>
    <xdr:to>
      <xdr:col>15</xdr:col>
      <xdr:colOff>133350</xdr:colOff>
      <xdr:row>88</xdr:row>
      <xdr:rowOff>50518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50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35295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512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165136</xdr:rowOff>
    </xdr:from>
    <xdr:to>
      <xdr:col>11</xdr:col>
      <xdr:colOff>82550</xdr:colOff>
      <xdr:row>87</xdr:row>
      <xdr:rowOff>95286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9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80063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99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106781</xdr:rowOff>
    </xdr:from>
    <xdr:to>
      <xdr:col>7</xdr:col>
      <xdr:colOff>31750</xdr:colOff>
      <xdr:row>87</xdr:row>
      <xdr:rowOff>36931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85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21708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93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年度からの地域給の導入や諸手当の見直しをはじめとした様々な取組の結果、</a:t>
          </a:r>
          <a:r>
            <a:rPr kumimoji="1" lang="ja-JP" altLang="en-US" sz="1300">
              <a:solidFill>
                <a:schemeClr val="tx1"/>
              </a:solidFill>
              <a:latin typeface="ＭＳ Ｐゴシック" panose="020B0600070205080204" pitchFamily="50" charset="-128"/>
              <a:ea typeface="ＭＳ Ｐゴシック" panose="020B0600070205080204" pitchFamily="50" charset="-128"/>
            </a:rPr>
            <a:t>指数は全国で７番目に低い水準</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給与の特例減額については平成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年度から実施していますが、令和元年度の減額率は、特別職：</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％となっています。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69850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61534"/>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120650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512781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50473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131234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9267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10584</xdr:rowOff>
    </xdr:from>
    <xdr:to>
      <xdr:col>73</xdr:col>
      <xdr:colOff>44450</xdr:colOff>
      <xdr:row>86</xdr:row>
      <xdr:rowOff>112184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122361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91016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県土が東西に長く、離島、中山間地域を抱える本県は、行政サービスを実施する上で効率的に実施することが困難な面があることから、国が基準を定めている教員や警察官をはじめとした職員数及び人件費・物件費等の内部管理経費が多くならざるを得ない状況にあります。</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これまで、教員・警察官等を除いた一般行政部門を中心とする職員について、平成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月時点では平成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年度からの累計で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1,146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人の定員削減を実施しました。今後は、令和元年</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また国民スポーツ大会について、必要な</a:t>
          </a:r>
          <a:r>
            <a:rPr kumimoji="1" lang="ja-JP" altLang="en-US" sz="900">
              <a:solidFill>
                <a:schemeClr val="tx1"/>
              </a:solidFill>
              <a:effectLst/>
              <a:latin typeface="ＭＳ Ｐゴシック" panose="020B0600070205080204" pitchFamily="50" charset="-128"/>
              <a:ea typeface="ＭＳ Ｐゴシック" panose="020B0600070205080204" pitchFamily="50" charset="-128"/>
              <a:cs typeface="+mn-cs"/>
            </a:rPr>
            <a:t>人員を別枠で管理し、開催年（令和</a:t>
          </a:r>
          <a:r>
            <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rPr>
            <a:t>12</a:t>
          </a:r>
          <a:r>
            <a:rPr kumimoji="1" lang="ja-JP" altLang="en-US" sz="900">
              <a:solidFill>
                <a:schemeClr val="tx1"/>
              </a:solidFill>
              <a:effectLst/>
              <a:latin typeface="ＭＳ Ｐゴシック" panose="020B0600070205080204" pitchFamily="50" charset="-128"/>
              <a:ea typeface="ＭＳ Ｐゴシック" panose="020B0600070205080204" pitchFamily="50" charset="-128"/>
              <a:cs typeface="+mn-cs"/>
            </a:rPr>
            <a:t>年）に向け計画的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な職員採用等を進めます。</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64</xdr:row>
      <xdr:rowOff>2837</xdr:rowOff>
    </xdr:from>
    <xdr:to>
      <xdr:col>81</xdr:col>
      <xdr:colOff>44450</xdr:colOff>
      <xdr:row>66</xdr:row>
      <xdr:rowOff>29223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975637"/>
          <a:ext cx="0" cy="369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1300</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1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29223</xdr:rowOff>
    </xdr:from>
    <xdr:to>
      <xdr:col>81</xdr:col>
      <xdr:colOff>133350</xdr:colOff>
      <xdr:row>66</xdr:row>
      <xdr:rowOff>29223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4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89214</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1071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64</xdr:row>
      <xdr:rowOff>2837</xdr:rowOff>
    </xdr:from>
    <xdr:to>
      <xdr:col>81</xdr:col>
      <xdr:colOff>133350</xdr:colOff>
      <xdr:row>64</xdr:row>
      <xdr:rowOff>2837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97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49426</xdr:rowOff>
    </xdr:from>
    <xdr:to>
      <xdr:col>81</xdr:col>
      <xdr:colOff>44450</xdr:colOff>
      <xdr:row>65</xdr:row>
      <xdr:rowOff>122347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1193676"/>
          <a:ext cx="838200" cy="7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4777</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97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159700</xdr:rowOff>
    </xdr:from>
    <xdr:to>
      <xdr:col>81</xdr:col>
      <xdr:colOff>95250</xdr:colOff>
      <xdr:row>65</xdr:row>
      <xdr:rowOff>89850</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11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152154</xdr:rowOff>
    </xdr:from>
    <xdr:to>
      <xdr:col>77</xdr:col>
      <xdr:colOff>44450</xdr:colOff>
      <xdr:row>65</xdr:row>
      <xdr:rowOff>49426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1124954"/>
          <a:ext cx="889000" cy="6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163350</xdr:rowOff>
    </xdr:from>
    <xdr:to>
      <xdr:col>77</xdr:col>
      <xdr:colOff>95250</xdr:colOff>
      <xdr:row>64</xdr:row>
      <xdr:rowOff>93500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9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103677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7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135649</xdr:rowOff>
    </xdr:from>
    <xdr:to>
      <xdr:col>72</xdr:col>
      <xdr:colOff>203200</xdr:colOff>
      <xdr:row>64</xdr:row>
      <xdr:rowOff>152154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1108449"/>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89898</xdr:rowOff>
    </xdr:from>
    <xdr:to>
      <xdr:col>73</xdr:col>
      <xdr:colOff>44450</xdr:colOff>
      <xdr:row>64</xdr:row>
      <xdr:rowOff>20048</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89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30225</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66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90284</xdr:rowOff>
    </xdr:from>
    <xdr:to>
      <xdr:col>68</xdr:col>
      <xdr:colOff>152400</xdr:colOff>
      <xdr:row>64</xdr:row>
      <xdr:rowOff>135649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1063084"/>
          <a:ext cx="8890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57902</xdr:rowOff>
    </xdr:from>
    <xdr:to>
      <xdr:col>68</xdr:col>
      <xdr:colOff>203200</xdr:colOff>
      <xdr:row>63</xdr:row>
      <xdr:rowOff>159502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85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169679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62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103147</xdr:rowOff>
    </xdr:from>
    <xdr:to>
      <xdr:col>64</xdr:col>
      <xdr:colOff>152400</xdr:colOff>
      <xdr:row>60</xdr:row>
      <xdr:rowOff>33297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21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43474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998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71547</xdr:rowOff>
    </xdr:from>
    <xdr:to>
      <xdr:col>81</xdr:col>
      <xdr:colOff>95250</xdr:colOff>
      <xdr:row>66</xdr:row>
      <xdr:rowOff>1697</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12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138874</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111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170076</xdr:rowOff>
    </xdr:from>
    <xdr:to>
      <xdr:col>77</xdr:col>
      <xdr:colOff>95250</xdr:colOff>
      <xdr:row>65</xdr:row>
      <xdr:rowOff>100226</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114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85003</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1229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101354</xdr:rowOff>
    </xdr:from>
    <xdr:to>
      <xdr:col>73</xdr:col>
      <xdr:colOff>44450</xdr:colOff>
      <xdr:row>65</xdr:row>
      <xdr:rowOff>31504</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1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16281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1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84849</xdr:rowOff>
    </xdr:from>
    <xdr:to>
      <xdr:col>68</xdr:col>
      <xdr:colOff>203200</xdr:colOff>
      <xdr:row>65</xdr:row>
      <xdr:rowOff>14999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105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171226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114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39484</xdr:rowOff>
    </xdr:from>
    <xdr:to>
      <xdr:col>64</xdr:col>
      <xdr:colOff>152400</xdr:colOff>
      <xdr:row>64</xdr:row>
      <xdr:rowOff>141084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101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125861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109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87</xdr:col>
      <xdr:colOff>0</xdr:colOff>
      <xdr:row>35</xdr:row>
      <xdr:rowOff>31749</xdr:rowOff>
    </xdr:from>
    <xdr:to>
      <xdr:col>114</xdr:col>
      <xdr:colOff>114300</xdr:colOff>
      <xdr:row>47</xdr:row>
      <xdr:rowOff>111124</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6573500" y="5865812"/>
          <a:ext cx="5257800" cy="20796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過去に道路整備などの社会資本の整備を推進してきた結果、生活・社会基盤の整備水準は相当程度向上してきたものの、その財源である県債残高や公債費負担が財政運営に重くのしかかっています。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このような状況において、財政健全化のため県債の新規発行の抑制や執行節減により生じた財源を活用</a:t>
          </a:r>
          <a:r>
            <a:rPr kumimoji="1" lang="ja-JP" altLang="en-US" sz="1300">
              <a:solidFill>
                <a:schemeClr val="tx1"/>
              </a:solidFill>
              <a:latin typeface="ＭＳ Ｐゴシック" panose="020B0600070205080204" pitchFamily="50" charset="-128"/>
              <a:ea typeface="ＭＳ Ｐゴシック" panose="020B0600070205080204" pitchFamily="50" charset="-128"/>
            </a:rPr>
            <a:t>した繰上償還（</a:t>
          </a:r>
          <a:r>
            <a:rPr kumimoji="1" lang="en-US" altLang="ja-JP" sz="1300">
              <a:solidFill>
                <a:schemeClr val="tx1"/>
              </a:solidFill>
              <a:latin typeface="ＭＳ Ｐゴシック" panose="020B0600070205080204" pitchFamily="50" charset="-128"/>
              <a:ea typeface="ＭＳ Ｐゴシック" panose="020B0600070205080204" pitchFamily="50" charset="-128"/>
            </a:rPr>
            <a:t>H27</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R1</a:t>
          </a:r>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 </a:t>
          </a:r>
          <a:r>
            <a:rPr kumimoji="1" lang="en-US" altLang="ja-JP" sz="1300" baseline="0">
              <a:solidFill>
                <a:schemeClr val="tx1"/>
              </a:solidFill>
              <a:latin typeface="ＭＳ Ｐゴシック" panose="020B0600070205080204" pitchFamily="50" charset="-128"/>
              <a:ea typeface="ＭＳ Ｐゴシック" panose="020B0600070205080204" pitchFamily="50" charset="-128"/>
            </a:rPr>
            <a:t>279</a:t>
          </a:r>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億円程度</a:t>
          </a:r>
          <a:r>
            <a:rPr kumimoji="1" lang="ja-JP" altLang="en-US" sz="1300">
              <a:solidFill>
                <a:schemeClr val="tx1"/>
              </a:solidFill>
              <a:latin typeface="ＭＳ Ｐゴシック" panose="020B0600070205080204" pitchFamily="50" charset="-128"/>
              <a:ea typeface="ＭＳ Ｐゴシック" panose="020B0600070205080204" pitchFamily="50" charset="-128"/>
            </a:rPr>
            <a:t>）を進めて</a:t>
          </a:r>
          <a:r>
            <a:rPr kumimoji="1" lang="ja-JP" altLang="en-US" sz="1300">
              <a:latin typeface="ＭＳ Ｐゴシック" panose="020B0600070205080204" pitchFamily="50" charset="-128"/>
              <a:ea typeface="ＭＳ Ｐゴシック" panose="020B0600070205080204" pitchFamily="50" charset="-128"/>
            </a:rPr>
            <a:t>きた結果、近年は減少傾向となっており、類似団体平均を下回っています。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今後も、引き続き県債の新規発行の抑制、県債残高の圧縮に努めます。</a:t>
          </a: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65" name="公債費負担の状況最小値テキスト">
          <a:extLst>
            <a:ext uri="{FF2B5EF4-FFF2-40B4-BE49-F238E27FC236}">
              <a16:creationId xmlns:a16="http://schemas.microsoft.com/office/drawing/2014/main" id="{00000000-0008-0000-0300-00006D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67" name="公債費負担の状況最大値テキスト">
          <a:extLst>
            <a:ext uri="{FF2B5EF4-FFF2-40B4-BE49-F238E27FC236}">
              <a16:creationId xmlns:a16="http://schemas.microsoft.com/office/drawing/2014/main" id="{00000000-0008-0000-0300-00006F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113030</xdr:rowOff>
    </xdr:from>
    <xdr:to>
      <xdr:col>81</xdr:col>
      <xdr:colOff>44450</xdr:colOff>
      <xdr:row>36</xdr:row>
      <xdr:rowOff>161290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179800" y="62852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70" name="公債費負担の状況平均値テキスト">
          <a:extLst>
            <a:ext uri="{FF2B5EF4-FFF2-40B4-BE49-F238E27FC236}">
              <a16:creationId xmlns:a16="http://schemas.microsoft.com/office/drawing/2014/main" id="{00000000-0008-0000-0300-000072010000}"/>
            </a:ext>
          </a:extLst>
        </xdr:cNvPr>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113030</xdr:rowOff>
    </xdr:from>
    <xdr:to>
      <xdr:col>77</xdr:col>
      <xdr:colOff>44450</xdr:colOff>
      <xdr:row>36</xdr:row>
      <xdr:rowOff>137160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5290800" y="62852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137160</xdr:rowOff>
    </xdr:from>
    <xdr:to>
      <xdr:col>72</xdr:col>
      <xdr:colOff>203200</xdr:colOff>
      <xdr:row>38</xdr:row>
      <xdr:rowOff>132080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4401800" y="630936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42</xdr:row>
      <xdr:rowOff>146050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3512800" y="6647180"/>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3462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31767</xdr:rowOff>
    </xdr:from>
    <xdr:ext cx="762000" cy="259045"/>
    <xdr:sp macro="" textlink="">
      <xdr:nvSpPr>
        <xdr:cNvPr id="389" name="公債費負担の状況該当値テキスト">
          <a:extLst>
            <a:ext uri="{FF2B5EF4-FFF2-40B4-BE49-F238E27FC236}">
              <a16:creationId xmlns:a16="http://schemas.microsoft.com/office/drawing/2014/main" id="{00000000-0008-0000-0300-000085010000}"/>
            </a:ext>
          </a:extLst>
        </xdr:cNvPr>
        <xdr:cNvSpPr txBox="1"/>
      </xdr:nvSpPr>
      <xdr:spPr>
        <a:xfrm>
          <a:off x="17106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62230</xdr:rowOff>
    </xdr:from>
    <xdr:to>
      <xdr:col>77</xdr:col>
      <xdr:colOff>95250</xdr:colOff>
      <xdr:row>36</xdr:row>
      <xdr:rowOff>163830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129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2557</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00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86360</xdr:rowOff>
    </xdr:from>
    <xdr:to>
      <xdr:col>73</xdr:col>
      <xdr:colOff>44450</xdr:colOff>
      <xdr:row>37</xdr:row>
      <xdr:rowOff>16510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5240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26687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a:extLst>
            <a:ext uri="{FF2B5EF4-FFF2-40B4-BE49-F238E27FC236}">
              <a16:creationId xmlns:a16="http://schemas.microsoft.com/office/drawing/2014/main" id="{00000000-0008-0000-0300-00008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一般会計等に係る地方債の現在高は、県債の新規発行の抑制や繰上償還に努めたことにより減少する一方で、将来負担額から控除する充当可能基金額や基準財政需要額算入見込額が減少したこと</a:t>
          </a:r>
          <a:r>
            <a:rPr kumimoji="1" lang="ja-JP" altLang="en-US" sz="1300">
              <a:solidFill>
                <a:schemeClr val="tx1"/>
              </a:solidFill>
              <a:latin typeface="ＭＳ Ｐゴシック" panose="020B0600070205080204" pitchFamily="50" charset="-128"/>
              <a:ea typeface="ＭＳ Ｐゴシック" panose="020B0600070205080204" pitchFamily="50" charset="-128"/>
            </a:rPr>
            <a:t>により、比率は上昇しています。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財政規模が類似している他県の状況も踏まえつつ、県債の新規発行の抑制や繰上償還に取り組み、将来負担比率の改善に努めます。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2" name="将来負担の状況グラフ枠">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147447</xdr:rowOff>
    </xdr:from>
    <xdr:to>
      <xdr:col>81</xdr:col>
      <xdr:colOff>44450</xdr:colOff>
      <xdr:row>21</xdr:row>
      <xdr:rowOff>54737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flipV="1">
          <a:off x="17018000" y="2376297"/>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26814</xdr:rowOff>
    </xdr:from>
    <xdr:ext cx="762000" cy="259045"/>
    <xdr:sp macro="" textlink="">
      <xdr:nvSpPr>
        <xdr:cNvPr id="424" name="将来負担の状況最小値テキスト">
          <a:extLst>
            <a:ext uri="{FF2B5EF4-FFF2-40B4-BE49-F238E27FC236}">
              <a16:creationId xmlns:a16="http://schemas.microsoft.com/office/drawing/2014/main" id="{00000000-0008-0000-0300-0000A8010000}"/>
            </a:ext>
          </a:extLst>
        </xdr:cNvPr>
        <xdr:cNvSpPr txBox="1"/>
      </xdr:nvSpPr>
      <xdr:spPr>
        <a:xfrm>
          <a:off x="17106900" y="3627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54737</xdr:rowOff>
    </xdr:from>
    <xdr:to>
      <xdr:col>81</xdr:col>
      <xdr:colOff>133350</xdr:colOff>
      <xdr:row>21</xdr:row>
      <xdr:rowOff>54737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6929100" y="365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62374</xdr:rowOff>
    </xdr:from>
    <xdr:ext cx="762000" cy="259045"/>
    <xdr:sp macro="" textlink="">
      <xdr:nvSpPr>
        <xdr:cNvPr id="426" name="将来負担の状況最大値テキスト">
          <a:extLst>
            <a:ext uri="{FF2B5EF4-FFF2-40B4-BE49-F238E27FC236}">
              <a16:creationId xmlns:a16="http://schemas.microsoft.com/office/drawing/2014/main" id="{00000000-0008-0000-0300-0000AA010000}"/>
            </a:ext>
          </a:extLst>
        </xdr:cNvPr>
        <xdr:cNvSpPr txBox="1"/>
      </xdr:nvSpPr>
      <xdr:spPr>
        <a:xfrm>
          <a:off x="17106900" y="211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147447</xdr:rowOff>
    </xdr:from>
    <xdr:to>
      <xdr:col>81</xdr:col>
      <xdr:colOff>133350</xdr:colOff>
      <xdr:row>13</xdr:row>
      <xdr:rowOff>147447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929100" y="2376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139446</xdr:rowOff>
    </xdr:from>
    <xdr:to>
      <xdr:col>81</xdr:col>
      <xdr:colOff>44450</xdr:colOff>
      <xdr:row>20</xdr:row>
      <xdr:rowOff>141732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6179800" y="339699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141495</xdr:rowOff>
    </xdr:from>
    <xdr:ext cx="762000" cy="259045"/>
    <xdr:sp macro="" textlink="">
      <xdr:nvSpPr>
        <xdr:cNvPr id="429" name="将来負担の状況平均値テキスト">
          <a:extLst>
            <a:ext uri="{FF2B5EF4-FFF2-40B4-BE49-F238E27FC236}">
              <a16:creationId xmlns:a16="http://schemas.microsoft.com/office/drawing/2014/main" id="{00000000-0008-0000-0300-0000AD010000}"/>
            </a:ext>
          </a:extLst>
        </xdr:cNvPr>
        <xdr:cNvSpPr txBox="1"/>
      </xdr:nvSpPr>
      <xdr:spPr>
        <a:xfrm>
          <a:off x="17106900" y="305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124968</xdr:rowOff>
    </xdr:from>
    <xdr:to>
      <xdr:col>81</xdr:col>
      <xdr:colOff>95250</xdr:colOff>
      <xdr:row>19</xdr:row>
      <xdr:rowOff>55118</xdr:rowOff>
    </xdr:to>
    <xdr:sp macro="" textlink="">
      <xdr:nvSpPr>
        <xdr:cNvPr id="430" name="フローチャート: 判断 429">
          <a:extLst>
            <a:ext uri="{FF2B5EF4-FFF2-40B4-BE49-F238E27FC236}">
              <a16:creationId xmlns:a16="http://schemas.microsoft.com/office/drawing/2014/main" id="{00000000-0008-0000-0300-0000AE010000}"/>
            </a:ext>
          </a:extLst>
        </xdr:cNvPr>
        <xdr:cNvSpPr/>
      </xdr:nvSpPr>
      <xdr:spPr>
        <a:xfrm>
          <a:off x="16967200" y="321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129794</xdr:rowOff>
    </xdr:from>
    <xdr:to>
      <xdr:col>77</xdr:col>
      <xdr:colOff>44450</xdr:colOff>
      <xdr:row>19</xdr:row>
      <xdr:rowOff>139446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5290800" y="33873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59944</xdr:rowOff>
    </xdr:from>
    <xdr:to>
      <xdr:col>77</xdr:col>
      <xdr:colOff>95250</xdr:colOff>
      <xdr:row>17</xdr:row>
      <xdr:rowOff>161544</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129000" y="29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271</xdr:rowOff>
    </xdr:from>
    <xdr:ext cx="7366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5798800" y="274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23622</xdr:rowOff>
    </xdr:from>
    <xdr:to>
      <xdr:col>72</xdr:col>
      <xdr:colOff>203200</xdr:colOff>
      <xdr:row>19</xdr:row>
      <xdr:rowOff>129794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4401800" y="328117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117983</xdr:rowOff>
    </xdr:from>
    <xdr:to>
      <xdr:col>73</xdr:col>
      <xdr:colOff>44450</xdr:colOff>
      <xdr:row>17</xdr:row>
      <xdr:rowOff>48133</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5240000" y="286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58310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4909800" y="263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59944</xdr:rowOff>
    </xdr:from>
    <xdr:to>
      <xdr:col>68</xdr:col>
      <xdr:colOff>152400</xdr:colOff>
      <xdr:row>19</xdr:row>
      <xdr:rowOff>23622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3512800" y="31460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118110</xdr:rowOff>
    </xdr:from>
    <xdr:to>
      <xdr:col>68</xdr:col>
      <xdr:colOff>203200</xdr:colOff>
      <xdr:row>16</xdr:row>
      <xdr:rowOff>48260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58437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129794</xdr:rowOff>
    </xdr:from>
    <xdr:to>
      <xdr:col>64</xdr:col>
      <xdr:colOff>152400</xdr:colOff>
      <xdr:row>19</xdr:row>
      <xdr:rowOff>59944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32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44721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330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90932</xdr:rowOff>
    </xdr:from>
    <xdr:to>
      <xdr:col>81</xdr:col>
      <xdr:colOff>95250</xdr:colOff>
      <xdr:row>21</xdr:row>
      <xdr:rowOff>21082</xdr:rowOff>
    </xdr:to>
    <xdr:sp macro="" textlink="">
      <xdr:nvSpPr>
        <xdr:cNvPr id="447" name="楕円 446">
          <a:extLst>
            <a:ext uri="{FF2B5EF4-FFF2-40B4-BE49-F238E27FC236}">
              <a16:creationId xmlns:a16="http://schemas.microsoft.com/office/drawing/2014/main" id="{00000000-0008-0000-0300-0000BF010000}"/>
            </a:ext>
          </a:extLst>
        </xdr:cNvPr>
        <xdr:cNvSpPr/>
      </xdr:nvSpPr>
      <xdr:spPr>
        <a:xfrm>
          <a:off x="16967200" y="35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158259</xdr:rowOff>
    </xdr:from>
    <xdr:ext cx="762000" cy="259045"/>
    <xdr:sp macro="" textlink="">
      <xdr:nvSpPr>
        <xdr:cNvPr id="448" name="将来負担の状況該当値テキスト">
          <a:extLst>
            <a:ext uri="{FF2B5EF4-FFF2-40B4-BE49-F238E27FC236}">
              <a16:creationId xmlns:a16="http://schemas.microsoft.com/office/drawing/2014/main" id="{00000000-0008-0000-0300-0000C0010000}"/>
            </a:ext>
          </a:extLst>
        </xdr:cNvPr>
        <xdr:cNvSpPr txBox="1"/>
      </xdr:nvSpPr>
      <xdr:spPr>
        <a:xfrm>
          <a:off x="17106900" y="341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88646</xdr:rowOff>
    </xdr:from>
    <xdr:to>
      <xdr:col>77</xdr:col>
      <xdr:colOff>95250</xdr:colOff>
      <xdr:row>20</xdr:row>
      <xdr:rowOff>18796</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1290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3573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343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78994</xdr:rowOff>
    </xdr:from>
    <xdr:to>
      <xdr:col>73</xdr:col>
      <xdr:colOff>44450</xdr:colOff>
      <xdr:row>20</xdr:row>
      <xdr:rowOff>9144</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5240000" y="33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165371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144272</xdr:rowOff>
    </xdr:from>
    <xdr:to>
      <xdr:col>68</xdr:col>
      <xdr:colOff>203200</xdr:colOff>
      <xdr:row>19</xdr:row>
      <xdr:rowOff>74422</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4351000" y="32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59199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33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9144</xdr:rowOff>
    </xdr:from>
    <xdr:to>
      <xdr:col>64</xdr:col>
      <xdr:colOff>152400</xdr:colOff>
      <xdr:row>18</xdr:row>
      <xdr:rowOff>110744</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3462000" y="3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120921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6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679,324
670,468
6,708.27
487,188,668
464,501,474
9,478,650
274,324,920
926,197,502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年度からの地域給の導入や諸手当の見直しなどの取組により類似団体平均に近い比率となっています。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これまでに、教員・警察官等を除いた一般行政部門を中心とする職員について、平成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月時点では平成</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年度からの累計で</a:t>
          </a:r>
          <a:r>
            <a:rPr kumimoji="1" lang="en-US" altLang="ja-JP" sz="1050">
              <a:latin typeface="ＭＳ Ｐゴシック" panose="020B0600070205080204" pitchFamily="50" charset="-128"/>
              <a:ea typeface="ＭＳ Ｐゴシック" panose="020B0600070205080204" pitchFamily="50" charset="-128"/>
            </a:rPr>
            <a:t>1,146</a:t>
          </a:r>
          <a:r>
            <a:rPr kumimoji="1" lang="ja-JP" altLang="en-US" sz="1050">
              <a:latin typeface="ＭＳ Ｐゴシック" panose="020B0600070205080204" pitchFamily="50" charset="-128"/>
              <a:ea typeface="ＭＳ Ｐゴシック" panose="020B0600070205080204" pitchFamily="50" charset="-128"/>
            </a:rPr>
            <a:t>人の定員削減を実施しました。今後は、令和元年</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37</xdr:row>
      <xdr:rowOff>146050</xdr:rowOff>
    </xdr:from>
    <xdr:to>
      <xdr:col>24</xdr:col>
      <xdr:colOff>25400</xdr:colOff>
      <xdr:row>40</xdr:row>
      <xdr:rowOff>88900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6489700"/>
          <a:ext cx="0" cy="45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37</xdr:row>
      <xdr:rowOff>146050</xdr:rowOff>
    </xdr:from>
    <xdr:to>
      <xdr:col>24</xdr:col>
      <xdr:colOff>114300</xdr:colOff>
      <xdr:row>37</xdr:row>
      <xdr:rowOff>146050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648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88900</xdr:rowOff>
    </xdr:from>
    <xdr:to>
      <xdr:col>24</xdr:col>
      <xdr:colOff>25400</xdr:colOff>
      <xdr:row>40</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6946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73677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58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107950</xdr:rowOff>
    </xdr:from>
    <xdr:to>
      <xdr:col>19</xdr:col>
      <xdr:colOff>187325</xdr:colOff>
      <xdr:row>40</xdr:row>
      <xdr:rowOff>165100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6794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95250</xdr:rowOff>
    </xdr:from>
    <xdr:to>
      <xdr:col>20</xdr:col>
      <xdr:colOff>38100</xdr:colOff>
      <xdr:row>38</xdr:row>
      <xdr:rowOff>25400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35577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39</xdr:row>
      <xdr:rowOff>107950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62611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88900</xdr:rowOff>
    </xdr:from>
    <xdr:to>
      <xdr:col>11</xdr:col>
      <xdr:colOff>9525</xdr:colOff>
      <xdr:row>36</xdr:row>
      <xdr:rowOff>88900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55753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57150</xdr:rowOff>
    </xdr:from>
    <xdr:to>
      <xdr:col>11</xdr:col>
      <xdr:colOff>60325</xdr:colOff>
      <xdr:row>35</xdr:row>
      <xdr:rowOff>158750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38100</xdr:rowOff>
    </xdr:from>
    <xdr:to>
      <xdr:col>24</xdr:col>
      <xdr:colOff>76200</xdr:colOff>
      <xdr:row>40</xdr:row>
      <xdr:rowOff>139700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118127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114300</xdr:rowOff>
    </xdr:from>
    <xdr:to>
      <xdr:col>20</xdr:col>
      <xdr:colOff>38100</xdr:colOff>
      <xdr:row>41</xdr:row>
      <xdr:rowOff>44450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29227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38100</xdr:rowOff>
    </xdr:from>
    <xdr:to>
      <xdr:col>6</xdr:col>
      <xdr:colOff>171450</xdr:colOff>
      <xdr:row>32</xdr:row>
      <xdr:rowOff>139700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149877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公の施設の管理運営に当たり、平成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年４月から他県に先駆けて指定管理者制度を導入するなどコスト削減に取り組んでいます。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については内部管理事務の集中処理を推進するための外部委託費用等の縮減により類似団体平均を下回っていますが、今後も維持管理経費の縮減のほか、事務の統合・廃止・譲渡などにより、経費の削減を図ります。</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4" name="物件費グラフ枠">
          <a:extLst>
            <a:ext uri="{FF2B5EF4-FFF2-40B4-BE49-F238E27FC236}">
              <a16:creationId xmlns:a16="http://schemas.microsoft.com/office/drawing/2014/main" id="{00000000-0008-0000-0400-000072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69850</xdr:rowOff>
    </xdr:from>
    <xdr:to>
      <xdr:col>82</xdr:col>
      <xdr:colOff>107950</xdr:colOff>
      <xdr:row>19</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flipV="1">
          <a:off x="16510000" y="247015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99077</xdr:rowOff>
    </xdr:from>
    <xdr:ext cx="762000" cy="259045"/>
    <xdr:sp macro="" textlink="">
      <xdr:nvSpPr>
        <xdr:cNvPr id="116" name="物件費最小値テキスト">
          <a:extLst>
            <a:ext uri="{FF2B5EF4-FFF2-40B4-BE49-F238E27FC236}">
              <a16:creationId xmlns:a16="http://schemas.microsoft.com/office/drawing/2014/main" id="{00000000-0008-0000-0400-000074000000}"/>
            </a:ext>
          </a:extLst>
        </xdr:cNvPr>
        <xdr:cNvSpPr txBox="1"/>
      </xdr:nvSpPr>
      <xdr:spPr>
        <a:xfrm>
          <a:off x="16598900" y="335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127000</xdr:rowOff>
    </xdr:from>
    <xdr:to>
      <xdr:col>82</xdr:col>
      <xdr:colOff>196850</xdr:colOff>
      <xdr:row>19</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6421100" y="338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156227</xdr:rowOff>
    </xdr:from>
    <xdr:ext cx="762000" cy="259045"/>
    <xdr:sp macro="" textlink="">
      <xdr:nvSpPr>
        <xdr:cNvPr id="118" name="物件費最大値テキスト">
          <a:extLst>
            <a:ext uri="{FF2B5EF4-FFF2-40B4-BE49-F238E27FC236}">
              <a16:creationId xmlns:a16="http://schemas.microsoft.com/office/drawing/2014/main" id="{00000000-0008-0000-0400-000076000000}"/>
            </a:ext>
          </a:extLst>
        </xdr:cNvPr>
        <xdr:cNvSpPr txBox="1"/>
      </xdr:nvSpPr>
      <xdr:spPr>
        <a:xfrm>
          <a:off x="16598900" y="221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69850</xdr:rowOff>
    </xdr:from>
    <xdr:to>
      <xdr:col>82</xdr:col>
      <xdr:colOff>196850</xdr:colOff>
      <xdr:row>14</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247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127000</xdr:rowOff>
    </xdr:from>
    <xdr:to>
      <xdr:col>82</xdr:col>
      <xdr:colOff>107950</xdr:colOff>
      <xdr:row>14</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5671800" y="23558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1" name="物件費平均値テキスト">
          <a:extLst>
            <a:ext uri="{FF2B5EF4-FFF2-40B4-BE49-F238E27FC236}">
              <a16:creationId xmlns:a16="http://schemas.microsoft.com/office/drawing/2014/main" id="{00000000-0008-0000-0400-000079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2" name="フローチャート: 判断 121">
          <a:extLst>
            <a:ext uri="{FF2B5EF4-FFF2-40B4-BE49-F238E27FC236}">
              <a16:creationId xmlns:a16="http://schemas.microsoft.com/office/drawing/2014/main" id="{00000000-0008-0000-0400-00007A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4782800" y="229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25" name="テキスト ボックス 124">
          <a:extLst>
            <a:ext uri="{FF2B5EF4-FFF2-40B4-BE49-F238E27FC236}">
              <a16:creationId xmlns:a16="http://schemas.microsoft.com/office/drawing/2014/main" id="{00000000-0008-0000-0400-00007D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3893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133350</xdr:rowOff>
    </xdr:from>
    <xdr:to>
      <xdr:col>74</xdr:col>
      <xdr:colOff>31750</xdr:colOff>
      <xdr:row>17</xdr:row>
      <xdr:rowOff>63500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4732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48277</xdr:rowOff>
    </xdr:from>
    <xdr:ext cx="7620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12700</xdr:rowOff>
    </xdr:from>
    <xdr:to>
      <xdr:col>69</xdr:col>
      <xdr:colOff>92075</xdr:colOff>
      <xdr:row>13</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004800" y="224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19050</xdr:rowOff>
    </xdr:from>
    <xdr:to>
      <xdr:col>65</xdr:col>
      <xdr:colOff>53975</xdr:colOff>
      <xdr:row>14</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2954000" y="241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2623800" y="250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19050</xdr:rowOff>
    </xdr:from>
    <xdr:to>
      <xdr:col>82</xdr:col>
      <xdr:colOff>158750</xdr:colOff>
      <xdr:row>14</xdr:row>
      <xdr:rowOff>120650</xdr:rowOff>
    </xdr:to>
    <xdr:sp macro="" textlink="">
      <xdr:nvSpPr>
        <xdr:cNvPr id="139" name="楕円 138">
          <a:extLst>
            <a:ext uri="{FF2B5EF4-FFF2-40B4-BE49-F238E27FC236}">
              <a16:creationId xmlns:a16="http://schemas.microsoft.com/office/drawing/2014/main" id="{00000000-0008-0000-0400-00008B000000}"/>
            </a:ext>
          </a:extLst>
        </xdr:cNvPr>
        <xdr:cNvSpPr/>
      </xdr:nvSpPr>
      <xdr:spPr>
        <a:xfrm>
          <a:off x="164592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99077</xdr:rowOff>
    </xdr:from>
    <xdr:ext cx="762000" cy="259045"/>
    <xdr:sp macro="" textlink="">
      <xdr:nvSpPr>
        <xdr:cNvPr id="140" name="物件費該当値テキスト">
          <a:extLst>
            <a:ext uri="{FF2B5EF4-FFF2-40B4-BE49-F238E27FC236}">
              <a16:creationId xmlns:a16="http://schemas.microsoft.com/office/drawing/2014/main" id="{00000000-0008-0000-0400-00008C000000}"/>
            </a:ext>
          </a:extLst>
        </xdr:cNvPr>
        <xdr:cNvSpPr txBox="1"/>
      </xdr:nvSpPr>
      <xdr:spPr>
        <a:xfrm>
          <a:off x="16598900" y="23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76200</xdr:rowOff>
    </xdr:from>
    <xdr:to>
      <xdr:col>78</xdr:col>
      <xdr:colOff>120650</xdr:colOff>
      <xdr:row>14</xdr:row>
      <xdr:rowOff>6350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5621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16527</xdr:rowOff>
    </xdr:from>
    <xdr:ext cx="7366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290800" y="207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133350</xdr:rowOff>
    </xdr:from>
    <xdr:to>
      <xdr:col>65</xdr:col>
      <xdr:colOff>53975</xdr:colOff>
      <xdr:row>13</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2954000" y="21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73677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2623800" y="195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49" name="正方形/長方形 148">
          <a:extLst>
            <a:ext uri="{FF2B5EF4-FFF2-40B4-BE49-F238E27FC236}">
              <a16:creationId xmlns:a16="http://schemas.microsoft.com/office/drawing/2014/main" id="{00000000-0008-0000-0400-000095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人口減少・高齢化が進行する本県は、経常収支比率の扶助費分は、類似団体平均を上回っています。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年度から令和元年度にかけて比率が高止まり傾向となっているのは、特定医療費等助成事業費など社会保障関係経費の増加に伴い分子である扶助費が増加していることが主な要因です。</a:t>
          </a:r>
        </a:p>
      </xdr:txBody>
    </xdr:sp>
    <xdr:clientData/>
  </xdr:twoCellAnchor>
  <xdr:oneCellAnchor>
    <xdr:from>
      <xdr:col>3</xdr:col>
      <xdr:colOff>123825</xdr:colOff>
      <xdr:row>49</xdr:row>
      <xdr:rowOff>107950</xdr:rowOff>
    </xdr:from>
    <xdr:ext cx="298543" cy="225703"/>
    <xdr:sp macro="" textlink="">
      <xdr:nvSpPr>
        <xdr:cNvPr id="158" name="テキスト ボックス 157">
          <a:extLst>
            <a:ext uri="{FF2B5EF4-FFF2-40B4-BE49-F238E27FC236}">
              <a16:creationId xmlns:a16="http://schemas.microsoft.com/office/drawing/2014/main" id="{00000000-0008-0000-0400-00009E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59" name="直線コネクタ 158">
          <a:extLst>
            <a:ext uri="{FF2B5EF4-FFF2-40B4-BE49-F238E27FC236}">
              <a16:creationId xmlns:a16="http://schemas.microsoft.com/office/drawing/2014/main" id="{00000000-0008-0000-0400-00009F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1" name="扶助費グラフ枠">
          <a:extLst>
            <a:ext uri="{FF2B5EF4-FFF2-40B4-BE49-F238E27FC236}">
              <a16:creationId xmlns:a16="http://schemas.microsoft.com/office/drawing/2014/main" id="{00000000-0008-0000-0400-0000A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149860</xdr:rowOff>
    </xdr:from>
    <xdr:to>
      <xdr:col>24</xdr:col>
      <xdr:colOff>25400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flipV="1">
          <a:off x="4826000" y="90652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3" name="扶助費最小値テキスト">
          <a:extLst>
            <a:ext uri="{FF2B5EF4-FFF2-40B4-BE49-F238E27FC236}">
              <a16:creationId xmlns:a16="http://schemas.microsoft.com/office/drawing/2014/main" id="{00000000-0008-0000-0400-0000AD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64787</xdr:rowOff>
    </xdr:from>
    <xdr:ext cx="762000" cy="259045"/>
    <xdr:sp macro="" textlink="">
      <xdr:nvSpPr>
        <xdr:cNvPr id="175" name="扶助費最大値テキスト">
          <a:extLst>
            <a:ext uri="{FF2B5EF4-FFF2-40B4-BE49-F238E27FC236}">
              <a16:creationId xmlns:a16="http://schemas.microsoft.com/office/drawing/2014/main" id="{00000000-0008-0000-0400-0000AF000000}"/>
            </a:ext>
          </a:extLst>
        </xdr:cNvPr>
        <xdr:cNvSpPr txBox="1"/>
      </xdr:nvSpPr>
      <xdr:spPr>
        <a:xfrm>
          <a:off x="4914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149860</xdr:rowOff>
    </xdr:from>
    <xdr:to>
      <xdr:col>24</xdr:col>
      <xdr:colOff>114300</xdr:colOff>
      <xdr:row>52</xdr:row>
      <xdr:rowOff>149860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69850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3987800" y="1052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81297</xdr:rowOff>
    </xdr:from>
    <xdr:ext cx="762000" cy="259045"/>
    <xdr:sp macro="" textlink="">
      <xdr:nvSpPr>
        <xdr:cNvPr id="178" name="扶助費平均値テキスト">
          <a:extLst>
            <a:ext uri="{FF2B5EF4-FFF2-40B4-BE49-F238E27FC236}">
              <a16:creationId xmlns:a16="http://schemas.microsoft.com/office/drawing/2014/main" id="{00000000-0008-0000-0400-0000B2000000}"/>
            </a:ext>
          </a:extLst>
        </xdr:cNvPr>
        <xdr:cNvSpPr txBox="1"/>
      </xdr:nvSpPr>
      <xdr:spPr>
        <a:xfrm>
          <a:off x="4914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79" name="フローチャート: 判断 178">
          <a:extLst>
            <a:ext uri="{FF2B5EF4-FFF2-40B4-BE49-F238E27FC236}">
              <a16:creationId xmlns:a16="http://schemas.microsoft.com/office/drawing/2014/main" id="{00000000-0008-0000-0400-0000B3000000}"/>
            </a:ext>
          </a:extLst>
        </xdr:cNvPr>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149860</xdr:rowOff>
    </xdr:from>
    <xdr:to>
      <xdr:col>19</xdr:col>
      <xdr:colOff>187325</xdr:colOff>
      <xdr:row>61</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3098800" y="10436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58420</xdr:rowOff>
    </xdr:from>
    <xdr:to>
      <xdr:col>15</xdr:col>
      <xdr:colOff>98425</xdr:colOff>
      <xdr:row>60</xdr:row>
      <xdr:rowOff>149860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2209800" y="1034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144780</xdr:rowOff>
    </xdr:from>
    <xdr:to>
      <xdr:col>15</xdr:col>
      <xdr:colOff>149225</xdr:colOff>
      <xdr:row>57</xdr:row>
      <xdr:rowOff>74930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3048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85107</xdr:rowOff>
    </xdr:from>
    <xdr:ext cx="762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717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46990</xdr:rowOff>
    </xdr:from>
    <xdr:to>
      <xdr:col>11</xdr:col>
      <xdr:colOff>9525</xdr:colOff>
      <xdr:row>60</xdr:row>
      <xdr:rowOff>58420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1320800" y="10162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142257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19050</xdr:rowOff>
    </xdr:from>
    <xdr:to>
      <xdr:col>24</xdr:col>
      <xdr:colOff>76200</xdr:colOff>
      <xdr:row>61</xdr:row>
      <xdr:rowOff>120650</xdr:rowOff>
    </xdr:to>
    <xdr:sp macro="" textlink="">
      <xdr:nvSpPr>
        <xdr:cNvPr id="196" name="楕円 195">
          <a:extLst>
            <a:ext uri="{FF2B5EF4-FFF2-40B4-BE49-F238E27FC236}">
              <a16:creationId xmlns:a16="http://schemas.microsoft.com/office/drawing/2014/main" id="{00000000-0008-0000-0400-0000C4000000}"/>
            </a:ext>
          </a:extLst>
        </xdr:cNvPr>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99077</xdr:rowOff>
    </xdr:from>
    <xdr:ext cx="762000" cy="259045"/>
    <xdr:sp macro="" textlink="">
      <xdr:nvSpPr>
        <xdr:cNvPr id="197" name="扶助費該当値テキスト">
          <a:extLst>
            <a:ext uri="{FF2B5EF4-FFF2-40B4-BE49-F238E27FC236}">
              <a16:creationId xmlns:a16="http://schemas.microsoft.com/office/drawing/2014/main" id="{00000000-0008-0000-0400-0000C5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99060</xdr:rowOff>
    </xdr:from>
    <xdr:to>
      <xdr:col>15</xdr:col>
      <xdr:colOff>149225</xdr:colOff>
      <xdr:row>61</xdr:row>
      <xdr:rowOff>29210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048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13987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xdr:rowOff>
    </xdr:from>
    <xdr:to>
      <xdr:col>11</xdr:col>
      <xdr:colOff>60325</xdr:colOff>
      <xdr:row>60</xdr:row>
      <xdr:rowOff>109220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2159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93997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167640</xdr:rowOff>
    </xdr:from>
    <xdr:to>
      <xdr:col>6</xdr:col>
      <xdr:colOff>171450</xdr:colOff>
      <xdr:row>59</xdr:row>
      <xdr:rowOff>97790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82567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6" name="正方形/長方形 205">
          <a:extLst>
            <a:ext uri="{FF2B5EF4-FFF2-40B4-BE49-F238E27FC236}">
              <a16:creationId xmlns:a16="http://schemas.microsoft.com/office/drawing/2014/main" id="{00000000-0008-0000-0400-0000C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7" name="正方形/長方形 206">
          <a:extLst>
            <a:ext uri="{FF2B5EF4-FFF2-40B4-BE49-F238E27FC236}">
              <a16:creationId xmlns:a16="http://schemas.microsoft.com/office/drawing/2014/main" id="{00000000-0008-0000-0400-0000C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その他のうち主な歳出経費は維持補修費です。</a:t>
          </a:r>
          <a:r>
            <a:rPr kumimoji="1" lang="ja-JP" altLang="en-US" sz="1200">
              <a:latin typeface="ＭＳ Ｐゴシック" panose="020B0600070205080204" pitchFamily="50" charset="-128"/>
              <a:ea typeface="ＭＳ Ｐゴシック" panose="020B0600070205080204" pitchFamily="50" charset="-128"/>
            </a:rPr>
            <a:t>島根県では、公共施設のうち約半数が築後</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年以上経過し、今後、大規模修繕や更新の時期を迎えることを見据え、計画的な長寿命化対策事業を進めており、今後も、平成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年に策定した「島根県公共施設等総合管理基本方針」に基づき、公共施設等の長寿命化による財政負担の軽減・平準化や公共施設等の有効活用・適正化に取り組んでいきます。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また、平成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年度以降は国民健康保険特別会計の設置による繰出金の増により、比率が上昇しています。</a:t>
          </a:r>
        </a:p>
      </xdr:txBody>
    </xdr:sp>
    <xdr:clientData/>
  </xdr:twoCellAnchor>
  <xdr:oneCellAnchor>
    <xdr:from>
      <xdr:col>62</xdr:col>
      <xdr:colOff>6350</xdr:colOff>
      <xdr:row>49</xdr:row>
      <xdr:rowOff>107950</xdr:rowOff>
    </xdr:from>
    <xdr:ext cx="298543" cy="225703"/>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6" name="直線コネクタ 215">
          <a:extLst>
            <a:ext uri="{FF2B5EF4-FFF2-40B4-BE49-F238E27FC236}">
              <a16:creationId xmlns:a16="http://schemas.microsoft.com/office/drawing/2014/main" id="{00000000-0008-0000-0400-0000D8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28" name="その他グラフ枠">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69850</xdr:rowOff>
    </xdr:from>
    <xdr:to>
      <xdr:col>82</xdr:col>
      <xdr:colOff>107950</xdr:colOff>
      <xdr:row>60</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flipV="1">
          <a:off x="16510000" y="9842500"/>
          <a:ext cx="0" cy="45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30" name="その他最小値テキスト">
          <a:extLst>
            <a:ext uri="{FF2B5EF4-FFF2-40B4-BE49-F238E27FC236}">
              <a16:creationId xmlns:a16="http://schemas.microsoft.com/office/drawing/2014/main" id="{00000000-0008-0000-0400-0000E600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32" name="その他最大値テキスト">
          <a:extLst>
            <a:ext uri="{FF2B5EF4-FFF2-40B4-BE49-F238E27FC236}">
              <a16:creationId xmlns:a16="http://schemas.microsoft.com/office/drawing/2014/main" id="{00000000-0008-0000-0400-0000E8000000}"/>
            </a:ext>
          </a:extLst>
        </xdr:cNvPr>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69850</xdr:rowOff>
    </xdr:from>
    <xdr:to>
      <xdr:col>82</xdr:col>
      <xdr:colOff>196850</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6421100" y="984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59</xdr:row>
      <xdr:rowOff>92710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5671800" y="10162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138447</xdr:rowOff>
    </xdr:from>
    <xdr:ext cx="762000" cy="259045"/>
    <xdr:sp macro="" textlink="">
      <xdr:nvSpPr>
        <xdr:cNvPr id="235" name="その他平均値テキスト">
          <a:extLst>
            <a:ext uri="{FF2B5EF4-FFF2-40B4-BE49-F238E27FC236}">
              <a16:creationId xmlns:a16="http://schemas.microsoft.com/office/drawing/2014/main" id="{00000000-0008-0000-0400-0000EB000000}"/>
            </a:ext>
          </a:extLst>
        </xdr:cNvPr>
        <xdr:cNvSpPr txBox="1"/>
      </xdr:nvSpPr>
      <xdr:spPr>
        <a:xfrm>
          <a:off x="16598900" y="991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36" name="フローチャート: 判断 235">
          <a:extLst>
            <a:ext uri="{FF2B5EF4-FFF2-40B4-BE49-F238E27FC236}">
              <a16:creationId xmlns:a16="http://schemas.microsoft.com/office/drawing/2014/main" id="{00000000-0008-0000-0400-0000EC000000}"/>
            </a:ext>
          </a:extLst>
        </xdr:cNvPr>
        <xdr:cNvSpPr/>
      </xdr:nvSpPr>
      <xdr:spPr>
        <a:xfrm>
          <a:off x="164592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59</xdr:row>
      <xdr:rowOff>46990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4782800" y="970534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121920</xdr:rowOff>
    </xdr:from>
    <xdr:to>
      <xdr:col>78</xdr:col>
      <xdr:colOff>120650</xdr:colOff>
      <xdr:row>59</xdr:row>
      <xdr:rowOff>52070</xdr:rowOff>
    </xdr:to>
    <xdr:sp macro="" textlink="">
      <xdr:nvSpPr>
        <xdr:cNvPr id="238" name="フローチャート: 判断 237">
          <a:extLst>
            <a:ext uri="{FF2B5EF4-FFF2-40B4-BE49-F238E27FC236}">
              <a16:creationId xmlns:a16="http://schemas.microsoft.com/office/drawing/2014/main" id="{00000000-0008-0000-0400-0000EE000000}"/>
            </a:ext>
          </a:extLst>
        </xdr:cNvPr>
        <xdr:cNvSpPr/>
      </xdr:nvSpPr>
      <xdr:spPr>
        <a:xfrm>
          <a:off x="15621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62247</xdr:rowOff>
    </xdr:from>
    <xdr:ext cx="7366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5290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3893800" y="9613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56</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3004800" y="9476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156210</xdr:rowOff>
    </xdr:from>
    <xdr:to>
      <xdr:col>69</xdr:col>
      <xdr:colOff>142875</xdr:colOff>
      <xdr:row>54</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3843000" y="924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96537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2954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53" name="楕円 252">
          <a:extLst>
            <a:ext uri="{FF2B5EF4-FFF2-40B4-BE49-F238E27FC236}">
              <a16:creationId xmlns:a16="http://schemas.microsoft.com/office/drawing/2014/main" id="{00000000-0008-0000-0400-0000FD000000}"/>
            </a:ext>
          </a:extLst>
        </xdr:cNvPr>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121937</xdr:rowOff>
    </xdr:from>
    <xdr:ext cx="762000" cy="259045"/>
    <xdr:sp macro="" textlink="">
      <xdr:nvSpPr>
        <xdr:cNvPr id="254" name="その他該当値テキスト">
          <a:extLst>
            <a:ext uri="{FF2B5EF4-FFF2-40B4-BE49-F238E27FC236}">
              <a16:creationId xmlns:a16="http://schemas.microsoft.com/office/drawing/2014/main" id="{00000000-0008-0000-0400-0000FE000000}"/>
            </a:ext>
          </a:extLst>
        </xdr:cNvPr>
        <xdr:cNvSpPr txBox="1"/>
      </xdr:nvSpPr>
      <xdr:spPr>
        <a:xfrm>
          <a:off x="16598900" y="1006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55" name="楕円 254">
          <a:extLst>
            <a:ext uri="{FF2B5EF4-FFF2-40B4-BE49-F238E27FC236}">
              <a16:creationId xmlns:a16="http://schemas.microsoft.com/office/drawing/2014/main" id="{00000000-0008-0000-0400-0000FF000000}"/>
            </a:ext>
          </a:extLst>
        </xdr:cNvPr>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82567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3" name="正方形/長方形 262">
          <a:extLst>
            <a:ext uri="{FF2B5EF4-FFF2-40B4-BE49-F238E27FC236}">
              <a16:creationId xmlns:a16="http://schemas.microsoft.com/office/drawing/2014/main" id="{00000000-0008-0000-0400-00000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4" name="正方形/長方形 263">
          <a:extLst>
            <a:ext uri="{FF2B5EF4-FFF2-40B4-BE49-F238E27FC236}">
              <a16:creationId xmlns:a16="http://schemas.microsoft.com/office/drawing/2014/main" id="{00000000-0008-0000-0400-00000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5" name="正方形/長方形 264">
          <a:extLst>
            <a:ext uri="{FF2B5EF4-FFF2-40B4-BE49-F238E27FC236}">
              <a16:creationId xmlns:a16="http://schemas.microsoft.com/office/drawing/2014/main" id="{00000000-0008-0000-0400-00000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本県は制度融資を預託方式で実施しているため貸付金額が大きく経常収支比率の補助費等分の割合は相対的に低くなり、類似団体平均を下回っています。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保育所等運営支援事業費など社会保障関係経費の増による補助費の増加により</a:t>
          </a:r>
          <a:r>
            <a:rPr kumimoji="1" lang="ja-JP" altLang="en-US" sz="11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年度まで比率は上昇傾向にありましたが、平成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国民健康保険特別会計の設置による補助費の減少（繰出金の増加）により比率が下降しました。令和元年度は、幼児教育無償化に伴うシステム改修費の補助費が増加したことなどにより比率が上昇しました。</a:t>
          </a:r>
        </a:p>
      </xdr:txBody>
    </xdr:sp>
    <xdr:clientData/>
  </xdr:twoCellAnchor>
  <xdr:oneCellAnchor>
    <xdr:from>
      <xdr:col>62</xdr:col>
      <xdr:colOff>6350</xdr:colOff>
      <xdr:row>29</xdr:row>
      <xdr:rowOff>107950</xdr:rowOff>
    </xdr:from>
    <xdr:ext cx="298543" cy="225703"/>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3" name="直線コネクタ 272">
          <a:extLst>
            <a:ext uri="{FF2B5EF4-FFF2-40B4-BE49-F238E27FC236}">
              <a16:creationId xmlns:a16="http://schemas.microsoft.com/office/drawing/2014/main" id="{00000000-0008-0000-0400-00001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5" name="直線コネクタ 274">
          <a:extLst>
            <a:ext uri="{FF2B5EF4-FFF2-40B4-BE49-F238E27FC236}">
              <a16:creationId xmlns:a16="http://schemas.microsoft.com/office/drawing/2014/main" id="{00000000-0008-0000-0400-000013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9" name="補助費等グラフ枠">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53522</xdr:rowOff>
    </xdr:from>
    <xdr:to>
      <xdr:col>82</xdr:col>
      <xdr:colOff>107950</xdr:colOff>
      <xdr:row>40</xdr:row>
      <xdr:rowOff>143328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flipV="1">
          <a:off x="16510000" y="5711372"/>
          <a:ext cx="0" cy="128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115405</xdr:rowOff>
    </xdr:from>
    <xdr:ext cx="762000" cy="259045"/>
    <xdr:sp macro="" textlink="">
      <xdr:nvSpPr>
        <xdr:cNvPr id="291" name="補助費等最小値テキスト">
          <a:extLst>
            <a:ext uri="{FF2B5EF4-FFF2-40B4-BE49-F238E27FC236}">
              <a16:creationId xmlns:a16="http://schemas.microsoft.com/office/drawing/2014/main" id="{00000000-0008-0000-0400-000023010000}"/>
            </a:ext>
          </a:extLst>
        </xdr:cNvPr>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143328</xdr:rowOff>
    </xdr:from>
    <xdr:to>
      <xdr:col>82</xdr:col>
      <xdr:colOff>196850</xdr:colOff>
      <xdr:row>40</xdr:row>
      <xdr:rowOff>143328</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139899</xdr:rowOff>
    </xdr:from>
    <xdr:ext cx="762000" cy="259045"/>
    <xdr:sp macro="" textlink="">
      <xdr:nvSpPr>
        <xdr:cNvPr id="293" name="補助費等最大値テキスト">
          <a:extLst>
            <a:ext uri="{FF2B5EF4-FFF2-40B4-BE49-F238E27FC236}">
              <a16:creationId xmlns:a16="http://schemas.microsoft.com/office/drawing/2014/main" id="{00000000-0008-0000-0400-000025010000}"/>
            </a:ext>
          </a:extLst>
        </xdr:cNvPr>
        <xdr:cNvSpPr txBox="1"/>
      </xdr:nvSpPr>
      <xdr:spPr>
        <a:xfrm>
          <a:off x="16598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53522</xdr:rowOff>
    </xdr:from>
    <xdr:to>
      <xdr:col>82</xdr:col>
      <xdr:colOff>196850</xdr:colOff>
      <xdr:row>33</xdr:row>
      <xdr:rowOff>53522</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94343</xdr:rowOff>
    </xdr:from>
    <xdr:to>
      <xdr:col>82</xdr:col>
      <xdr:colOff>107950</xdr:colOff>
      <xdr:row>33</xdr:row>
      <xdr:rowOff>53522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5671800" y="55807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64605</xdr:rowOff>
    </xdr:from>
    <xdr:ext cx="762000" cy="259045"/>
    <xdr:sp macro="" textlink="">
      <xdr:nvSpPr>
        <xdr:cNvPr id="296" name="補助費等平均値テキスト">
          <a:extLst>
            <a:ext uri="{FF2B5EF4-FFF2-40B4-BE49-F238E27FC236}">
              <a16:creationId xmlns:a16="http://schemas.microsoft.com/office/drawing/2014/main" id="{00000000-0008-0000-0400-000028010000}"/>
            </a:ext>
          </a:extLst>
        </xdr:cNvPr>
        <xdr:cNvSpPr txBox="1"/>
      </xdr:nvSpPr>
      <xdr:spPr>
        <a:xfrm>
          <a:off x="16598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297" name="フローチャート: 判断 296">
          <a:extLst>
            <a:ext uri="{FF2B5EF4-FFF2-40B4-BE49-F238E27FC236}">
              <a16:creationId xmlns:a16="http://schemas.microsoft.com/office/drawing/2014/main" id="{00000000-0008-0000-0400-000029010000}"/>
            </a:ext>
          </a:extLst>
        </xdr:cNvPr>
        <xdr:cNvSpPr/>
      </xdr:nvSpPr>
      <xdr:spPr>
        <a:xfrm>
          <a:off x="16459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94343</xdr:rowOff>
    </xdr:from>
    <xdr:to>
      <xdr:col>78</xdr:col>
      <xdr:colOff>69850</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4782800" y="55807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53522</xdr:rowOff>
    </xdr:from>
    <xdr:to>
      <xdr:col>73</xdr:col>
      <xdr:colOff>180975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3893800" y="57113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157843</xdr:rowOff>
    </xdr:from>
    <xdr:to>
      <xdr:col>74</xdr:col>
      <xdr:colOff>31750</xdr:colOff>
      <xdr:row>37</xdr:row>
      <xdr:rowOff>87993</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4732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72770</xdr:rowOff>
    </xdr:from>
    <xdr:ext cx="762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4401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110672</xdr:rowOff>
    </xdr:from>
    <xdr:to>
      <xdr:col>69</xdr:col>
      <xdr:colOff>92075</xdr:colOff>
      <xdr:row>33</xdr:row>
      <xdr:rowOff>53522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004800" y="5597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157843</xdr:rowOff>
    </xdr:from>
    <xdr:to>
      <xdr:col>69</xdr:col>
      <xdr:colOff>142875</xdr:colOff>
      <xdr:row>37</xdr:row>
      <xdr:rowOff>87993</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3843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72770</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3512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92528</xdr:rowOff>
    </xdr:from>
    <xdr:to>
      <xdr:col>65</xdr:col>
      <xdr:colOff>53975</xdr:colOff>
      <xdr:row>37</xdr:row>
      <xdr:rowOff>22678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2954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7455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2623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2722</xdr:rowOff>
    </xdr:from>
    <xdr:to>
      <xdr:col>82</xdr:col>
      <xdr:colOff>158750</xdr:colOff>
      <xdr:row>33</xdr:row>
      <xdr:rowOff>104322</xdr:rowOff>
    </xdr:to>
    <xdr:sp macro="" textlink="">
      <xdr:nvSpPr>
        <xdr:cNvPr id="314" name="楕円 313">
          <a:extLst>
            <a:ext uri="{FF2B5EF4-FFF2-40B4-BE49-F238E27FC236}">
              <a16:creationId xmlns:a16="http://schemas.microsoft.com/office/drawing/2014/main" id="{00000000-0008-0000-0400-00003A010000}"/>
            </a:ext>
          </a:extLst>
        </xdr:cNvPr>
        <xdr:cNvSpPr/>
      </xdr:nvSpPr>
      <xdr:spPr>
        <a:xfrm>
          <a:off x="16459200" y="56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82749</xdr:rowOff>
    </xdr:from>
    <xdr:ext cx="762000" cy="259045"/>
    <xdr:sp macro="" textlink="">
      <xdr:nvSpPr>
        <xdr:cNvPr id="315" name="補助費等該当値テキスト">
          <a:extLst>
            <a:ext uri="{FF2B5EF4-FFF2-40B4-BE49-F238E27FC236}">
              <a16:creationId xmlns:a16="http://schemas.microsoft.com/office/drawing/2014/main" id="{00000000-0008-0000-0400-00003B010000}"/>
            </a:ext>
          </a:extLst>
        </xdr:cNvPr>
        <xdr:cNvSpPr txBox="1"/>
      </xdr:nvSpPr>
      <xdr:spPr>
        <a:xfrm>
          <a:off x="165989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43543</xdr:rowOff>
    </xdr:from>
    <xdr:to>
      <xdr:col>78</xdr:col>
      <xdr:colOff>120650</xdr:colOff>
      <xdr:row>32</xdr:row>
      <xdr:rowOff>145143</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5621000" y="552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155320</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2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19050</xdr:rowOff>
    </xdr:from>
    <xdr:to>
      <xdr:col>74</xdr:col>
      <xdr:colOff>31750</xdr:colOff>
      <xdr:row>33</xdr:row>
      <xdr:rowOff>120650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130827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2722</xdr:rowOff>
    </xdr:from>
    <xdr:to>
      <xdr:col>69</xdr:col>
      <xdr:colOff>142875</xdr:colOff>
      <xdr:row>33</xdr:row>
      <xdr:rowOff>104322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3843000" y="56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114499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42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59872</xdr:rowOff>
    </xdr:from>
    <xdr:to>
      <xdr:col>65</xdr:col>
      <xdr:colOff>53975</xdr:colOff>
      <xdr:row>32</xdr:row>
      <xdr:rowOff>161472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2954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199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4" name="正方形/長方形 323">
          <a:extLst>
            <a:ext uri="{FF2B5EF4-FFF2-40B4-BE49-F238E27FC236}">
              <a16:creationId xmlns:a16="http://schemas.microsoft.com/office/drawing/2014/main" id="{00000000-0008-0000-0400-00004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県土が東西に長く離島も存在する本県は、社会資本整備が他県に比べて遅れており、県債を財源とした社会資本の整備に積極的に取り組んできた結果</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、類似団体平均を上回っていましたが、平成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年度以降、過去に行った県債の繰上償還の効果により分子が減少し、比率が大きく改善しました。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今後も、県債の新規発行の抑制、県債残高の圧縮に努めます。</a:t>
          </a:r>
        </a:p>
      </xdr:txBody>
    </xdr:sp>
    <xdr:clientData/>
  </xdr:twoCellAnchor>
  <xdr:oneCellAnchor>
    <xdr:from>
      <xdr:col>3</xdr:col>
      <xdr:colOff>123825</xdr:colOff>
      <xdr:row>69</xdr:row>
      <xdr:rowOff>107950</xdr:rowOff>
    </xdr:from>
    <xdr:ext cx="298543" cy="225703"/>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4" name="直線コネクタ 333">
          <a:extLst>
            <a:ext uri="{FF2B5EF4-FFF2-40B4-BE49-F238E27FC236}">
              <a16:creationId xmlns:a16="http://schemas.microsoft.com/office/drawing/2014/main" id="{00000000-0008-0000-0400-00004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8" name="公債費グラフ枠">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flipV="1">
          <a:off x="4826000" y="12738100"/>
          <a:ext cx="0" cy="30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156227</xdr:rowOff>
    </xdr:from>
    <xdr:ext cx="762000" cy="259045"/>
    <xdr:sp macro="" textlink="">
      <xdr:nvSpPr>
        <xdr:cNvPr id="350" name="公債費最小値テキスト">
          <a:extLst>
            <a:ext uri="{FF2B5EF4-FFF2-40B4-BE49-F238E27FC236}">
              <a16:creationId xmlns:a16="http://schemas.microsoft.com/office/drawing/2014/main" id="{00000000-0008-0000-0400-00005E010000}"/>
            </a:ext>
          </a:extLst>
        </xdr:cNvPr>
        <xdr:cNvSpPr txBox="1"/>
      </xdr:nvSpPr>
      <xdr:spPr>
        <a:xfrm>
          <a:off x="49149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76</xdr:row>
      <xdr:rowOff>12700</xdr:rowOff>
    </xdr:from>
    <xdr:to>
      <xdr:col>24</xdr:col>
      <xdr:colOff>114300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4737100" y="1304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52" name="公債費最大値テキスト">
          <a:extLst>
            <a:ext uri="{FF2B5EF4-FFF2-40B4-BE49-F238E27FC236}">
              <a16:creationId xmlns:a16="http://schemas.microsoft.com/office/drawing/2014/main" id="{00000000-0008-0000-0400-000060010000}"/>
            </a:ext>
          </a:extLst>
        </xdr:cNvPr>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3987800" y="13042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168927</xdr:rowOff>
    </xdr:from>
    <xdr:ext cx="762000" cy="259045"/>
    <xdr:sp macro="" textlink="">
      <xdr:nvSpPr>
        <xdr:cNvPr id="355" name="公債費平均値テキスト">
          <a:extLst>
            <a:ext uri="{FF2B5EF4-FFF2-40B4-BE49-F238E27FC236}">
              <a16:creationId xmlns:a16="http://schemas.microsoft.com/office/drawing/2014/main" id="{00000000-0008-0000-0400-000063010000}"/>
            </a:ext>
          </a:extLst>
        </xdr:cNvPr>
        <xdr:cNvSpPr txBox="1"/>
      </xdr:nvSpPr>
      <xdr:spPr>
        <a:xfrm>
          <a:off x="4914900" y="1268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56" name="フローチャート: 判断 355">
          <a:extLst>
            <a:ext uri="{FF2B5EF4-FFF2-40B4-BE49-F238E27FC236}">
              <a16:creationId xmlns:a16="http://schemas.microsoft.com/office/drawing/2014/main" id="{00000000-0008-0000-0400-000064010000}"/>
            </a:ext>
          </a:extLst>
        </xdr:cNvPr>
        <xdr:cNvSpPr/>
      </xdr:nvSpPr>
      <xdr:spPr>
        <a:xfrm>
          <a:off x="47752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80</xdr:row>
      <xdr:rowOff>50800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3098800" y="132715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76200</xdr:rowOff>
    </xdr:from>
    <xdr:to>
      <xdr:col>20</xdr:col>
      <xdr:colOff>38100</xdr:colOff>
      <xdr:row>77</xdr:row>
      <xdr:rowOff>6350</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3937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88900</xdr:rowOff>
    </xdr:from>
    <xdr:to>
      <xdr:col>15</xdr:col>
      <xdr:colOff>98425</xdr:colOff>
      <xdr:row>80</xdr:row>
      <xdr:rowOff>50800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2209800" y="12776200"/>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76200</xdr:rowOff>
    </xdr:from>
    <xdr:to>
      <xdr:col>15</xdr:col>
      <xdr:colOff>149225</xdr:colOff>
      <xdr:row>79</xdr:row>
      <xdr:rowOff>6350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3048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16527</xdr:rowOff>
    </xdr:from>
    <xdr:ext cx="762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717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88900</xdr:rowOff>
    </xdr:from>
    <xdr:to>
      <xdr:col>11</xdr:col>
      <xdr:colOff>9525</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1320800" y="12776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38100</xdr:rowOff>
    </xdr:from>
    <xdr:to>
      <xdr:col>11</xdr:col>
      <xdr:colOff>60325</xdr:colOff>
      <xdr:row>76</xdr:row>
      <xdr:rowOff>139700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2159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124477</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1270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73" name="楕円 372">
          <a:extLst>
            <a:ext uri="{FF2B5EF4-FFF2-40B4-BE49-F238E27FC236}">
              <a16:creationId xmlns:a16="http://schemas.microsoft.com/office/drawing/2014/main" id="{00000000-0008-0000-0400-000075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41927</xdr:rowOff>
    </xdr:from>
    <xdr:ext cx="762000" cy="259045"/>
    <xdr:sp macro="" textlink="">
      <xdr:nvSpPr>
        <xdr:cNvPr id="374" name="公債費該当値テキスト">
          <a:extLst>
            <a:ext uri="{FF2B5EF4-FFF2-40B4-BE49-F238E27FC236}">
              <a16:creationId xmlns:a16="http://schemas.microsoft.com/office/drawing/2014/main" id="{00000000-0008-0000-0400-000076010000}"/>
            </a:ext>
          </a:extLst>
        </xdr:cNvPr>
        <xdr:cNvSpPr txBox="1"/>
      </xdr:nvSpPr>
      <xdr:spPr>
        <a:xfrm>
          <a:off x="49149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0</xdr:rowOff>
    </xdr:from>
    <xdr:to>
      <xdr:col>15</xdr:col>
      <xdr:colOff>149225</xdr:colOff>
      <xdr:row>80</xdr:row>
      <xdr:rowOff>101600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048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86377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38100</xdr:rowOff>
    </xdr:from>
    <xdr:to>
      <xdr:col>11</xdr:col>
      <xdr:colOff>60325</xdr:colOff>
      <xdr:row>74</xdr:row>
      <xdr:rowOff>139700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2159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149877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3" name="正方形/長方形 382">
          <a:extLst>
            <a:ext uri="{FF2B5EF4-FFF2-40B4-BE49-F238E27FC236}">
              <a16:creationId xmlns:a16="http://schemas.microsoft.com/office/drawing/2014/main" id="{00000000-0008-0000-0400-00007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を除いた経常収支比率は類似団体を下回っており、近年は概ね同水準で推移しています。扶助費等が社会保障費の増などにより増加傾向にありますが、職員の定員管理などにより人件費を抑制していることが主な要因で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今後も、令和元年</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月に策定した中期財政運営方針に基づき、民間への業務委託やＡＩ・ＲＰＡの導入等による行政の効率化・最適化やスクラップ・アンド・ビルドの徹底などの取組を進めることとしています。</a:t>
          </a:r>
        </a:p>
      </xdr:txBody>
    </xdr:sp>
    <xdr:clientData/>
  </xdr:twoCellAnchor>
  <xdr:oneCellAnchor>
    <xdr:from>
      <xdr:col>62</xdr:col>
      <xdr:colOff>6350</xdr:colOff>
      <xdr:row>69</xdr:row>
      <xdr:rowOff>107950</xdr:rowOff>
    </xdr:from>
    <xdr:ext cx="298543" cy="225703"/>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3" name="直線コネクタ 392">
          <a:extLst>
            <a:ext uri="{FF2B5EF4-FFF2-40B4-BE49-F238E27FC236}">
              <a16:creationId xmlns:a16="http://schemas.microsoft.com/office/drawing/2014/main" id="{00000000-0008-0000-0400-00008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5" name="直線コネクタ 394">
          <a:extLst>
            <a:ext uri="{FF2B5EF4-FFF2-40B4-BE49-F238E27FC236}">
              <a16:creationId xmlns:a16="http://schemas.microsoft.com/office/drawing/2014/main" id="{00000000-0008-0000-0400-00008B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64407</xdr:rowOff>
    </xdr:from>
    <xdr:to>
      <xdr:col>82</xdr:col>
      <xdr:colOff>107950</xdr:colOff>
      <xdr:row>80</xdr:row>
      <xdr:rowOff>143329</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flipV="1">
          <a:off x="16510000" y="12923157"/>
          <a:ext cx="0" cy="93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115406</xdr:rowOff>
    </xdr:from>
    <xdr:ext cx="762000" cy="259045"/>
    <xdr:sp macro="" textlink="">
      <xdr:nvSpPr>
        <xdr:cNvPr id="411" name="公債費以外最小値テキスト">
          <a:extLst>
            <a:ext uri="{FF2B5EF4-FFF2-40B4-BE49-F238E27FC236}">
              <a16:creationId xmlns:a16="http://schemas.microsoft.com/office/drawing/2014/main" id="{00000000-0008-0000-0400-00009B010000}"/>
            </a:ext>
          </a:extLst>
        </xdr:cNvPr>
        <xdr:cNvSpPr txBox="1"/>
      </xdr:nvSpPr>
      <xdr:spPr>
        <a:xfrm>
          <a:off x="16598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143329</xdr:rowOff>
    </xdr:from>
    <xdr:to>
      <xdr:col>82</xdr:col>
      <xdr:colOff>196850</xdr:colOff>
      <xdr:row>80</xdr:row>
      <xdr:rowOff>143329</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150784</xdr:rowOff>
    </xdr:from>
    <xdr:ext cx="762000" cy="259045"/>
    <xdr:sp macro="" textlink="">
      <xdr:nvSpPr>
        <xdr:cNvPr id="413" name="公債費以外最大値テキスト">
          <a:extLst>
            <a:ext uri="{FF2B5EF4-FFF2-40B4-BE49-F238E27FC236}">
              <a16:creationId xmlns:a16="http://schemas.microsoft.com/office/drawing/2014/main" id="{00000000-0008-0000-0400-00009D010000}"/>
            </a:ext>
          </a:extLst>
        </xdr:cNvPr>
        <xdr:cNvSpPr txBox="1"/>
      </xdr:nvSpPr>
      <xdr:spPr>
        <a:xfrm>
          <a:off x="16598900" y="1266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64407</xdr:rowOff>
    </xdr:from>
    <xdr:to>
      <xdr:col>82</xdr:col>
      <xdr:colOff>196850</xdr:colOff>
      <xdr:row>75</xdr:row>
      <xdr:rowOff>64407</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292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75</xdr:row>
      <xdr:rowOff>64407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5671800" y="128143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23784</xdr:rowOff>
    </xdr:from>
    <xdr:ext cx="762000" cy="259045"/>
    <xdr:sp macro="" textlink="">
      <xdr:nvSpPr>
        <xdr:cNvPr id="416" name="公債費以外平均値テキスト">
          <a:extLst>
            <a:ext uri="{FF2B5EF4-FFF2-40B4-BE49-F238E27FC236}">
              <a16:creationId xmlns:a16="http://schemas.microsoft.com/office/drawing/2014/main" id="{00000000-0008-0000-0400-0000A0010000}"/>
            </a:ext>
          </a:extLst>
        </xdr:cNvPr>
        <xdr:cNvSpPr txBox="1"/>
      </xdr:nvSpPr>
      <xdr:spPr>
        <a:xfrm>
          <a:off x="16598900" y="13225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51707</xdr:rowOff>
    </xdr:from>
    <xdr:to>
      <xdr:col>82</xdr:col>
      <xdr:colOff>158750</xdr:colOff>
      <xdr:row>77</xdr:row>
      <xdr:rowOff>153307</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64592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61685</xdr:rowOff>
    </xdr:from>
    <xdr:to>
      <xdr:col>78</xdr:col>
      <xdr:colOff>69850</xdr:colOff>
      <xdr:row>74</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4782800" y="12748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113393</xdr:rowOff>
    </xdr:from>
    <xdr:to>
      <xdr:col>73</xdr:col>
      <xdr:colOff>180975</xdr:colOff>
      <xdr:row>74</xdr:row>
      <xdr:rowOff>61685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3893800" y="126292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45357</xdr:rowOff>
    </xdr:from>
    <xdr:to>
      <xdr:col>69</xdr:col>
      <xdr:colOff>92075</xdr:colOff>
      <xdr:row>73</xdr:row>
      <xdr:rowOff>113393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004800" y="123897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122465</xdr:rowOff>
    </xdr:from>
    <xdr:to>
      <xdr:col>69</xdr:col>
      <xdr:colOff>142875</xdr:colOff>
      <xdr:row>76</xdr:row>
      <xdr:rowOff>52614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3843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37391</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3512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43543</xdr:rowOff>
    </xdr:from>
    <xdr:to>
      <xdr:col>65</xdr:col>
      <xdr:colOff>53975</xdr:colOff>
      <xdr:row>74</xdr:row>
      <xdr:rowOff>145143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2954000" y="127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129920</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2623800" y="1281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13607</xdr:rowOff>
    </xdr:from>
    <xdr:to>
      <xdr:col>82</xdr:col>
      <xdr:colOff>158750</xdr:colOff>
      <xdr:row>75</xdr:row>
      <xdr:rowOff>115207</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64592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93634</xdr:rowOff>
    </xdr:from>
    <xdr:ext cx="762000" cy="259045"/>
    <xdr:sp macro="" textlink="">
      <xdr:nvSpPr>
        <xdr:cNvPr id="435" name="公債費以外該当値テキスト">
          <a:extLst>
            <a:ext uri="{FF2B5EF4-FFF2-40B4-BE49-F238E27FC236}">
              <a16:creationId xmlns:a16="http://schemas.microsoft.com/office/drawing/2014/main" id="{00000000-0008-0000-0400-0000B3010000}"/>
            </a:ext>
          </a:extLst>
        </xdr:cNvPr>
        <xdr:cNvSpPr txBox="1"/>
      </xdr:nvSpPr>
      <xdr:spPr>
        <a:xfrm>
          <a:off x="16598900" y="1278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76200</xdr:rowOff>
    </xdr:from>
    <xdr:to>
      <xdr:col>78</xdr:col>
      <xdr:colOff>120650</xdr:colOff>
      <xdr:row>75</xdr:row>
      <xdr:rowOff>6350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10885</xdr:rowOff>
    </xdr:from>
    <xdr:to>
      <xdr:col>74</xdr:col>
      <xdr:colOff>31750</xdr:colOff>
      <xdr:row>74</xdr:row>
      <xdr:rowOff>112485</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4732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122662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62593</xdr:rowOff>
    </xdr:from>
    <xdr:to>
      <xdr:col>69</xdr:col>
      <xdr:colOff>142875</xdr:colOff>
      <xdr:row>73</xdr:row>
      <xdr:rowOff>164193</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3843000" y="125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2920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34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71</xdr:row>
      <xdr:rowOff>166007</xdr:rowOff>
    </xdr:from>
    <xdr:to>
      <xdr:col>65</xdr:col>
      <xdr:colOff>53975</xdr:colOff>
      <xdr:row>72</xdr:row>
      <xdr:rowOff>96157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2954000" y="12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106334</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10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7930</xdr:rowOff>
    </xdr:from>
    <xdr:to>
      <xdr:col>29</xdr:col>
      <xdr:colOff>127000</xdr:colOff>
      <xdr:row>17</xdr:row>
      <xdr:rowOff>31339</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84405"/>
          <a:ext cx="0" cy="7092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3416</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6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31339</xdr:rowOff>
    </xdr:from>
    <xdr:to>
      <xdr:col>30</xdr:col>
      <xdr:colOff>25400</xdr:colOff>
      <xdr:row>17</xdr:row>
      <xdr:rowOff>31339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936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94307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2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7930</xdr:rowOff>
    </xdr:from>
    <xdr:to>
      <xdr:col>30</xdr:col>
      <xdr:colOff>25400</xdr:colOff>
      <xdr:row>13</xdr:row>
      <xdr:rowOff>7930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84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7930</xdr:rowOff>
    </xdr:from>
    <xdr:to>
      <xdr:col>29</xdr:col>
      <xdr:colOff>127000</xdr:colOff>
      <xdr:row>13</xdr:row>
      <xdr:rowOff>137043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284405"/>
          <a:ext cx="647700" cy="129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44147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72070</xdr:rowOff>
    </xdr:from>
    <xdr:to>
      <xdr:col>29</xdr:col>
      <xdr:colOff>177800</xdr:colOff>
      <xdr:row>16</xdr:row>
      <xdr:rowOff>2220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691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137043</xdr:rowOff>
    </xdr:from>
    <xdr:to>
      <xdr:col>26</xdr:col>
      <xdr:colOff>50800</xdr:colOff>
      <xdr:row>14</xdr:row>
      <xdr:rowOff>22789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413518"/>
          <a:ext cx="698500" cy="57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146868</xdr:rowOff>
    </xdr:from>
    <xdr:to>
      <xdr:col>26</xdr:col>
      <xdr:colOff>101600</xdr:colOff>
      <xdr:row>16</xdr:row>
      <xdr:rowOff>77018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66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61795</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5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22789</xdr:rowOff>
    </xdr:from>
    <xdr:to>
      <xdr:col>22</xdr:col>
      <xdr:colOff>114300</xdr:colOff>
      <xdr:row>14</xdr:row>
      <xdr:rowOff>129042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470714"/>
          <a:ext cx="698500" cy="106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10028</xdr:rowOff>
    </xdr:from>
    <xdr:to>
      <xdr:col>22</xdr:col>
      <xdr:colOff>165100</xdr:colOff>
      <xdr:row>16</xdr:row>
      <xdr:rowOff>111628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00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96405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129042</xdr:rowOff>
    </xdr:from>
    <xdr:to>
      <xdr:col>18</xdr:col>
      <xdr:colOff>177800</xdr:colOff>
      <xdr:row>14</xdr:row>
      <xdr:rowOff>140015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576967"/>
          <a:ext cx="6985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83957</xdr:rowOff>
    </xdr:from>
    <xdr:to>
      <xdr:col>19</xdr:col>
      <xdr:colOff>38100</xdr:colOff>
      <xdr:row>17</xdr:row>
      <xdr:rowOff>14107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74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170334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6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170779</xdr:rowOff>
    </xdr:from>
    <xdr:to>
      <xdr:col>15</xdr:col>
      <xdr:colOff>101600</xdr:colOff>
      <xdr:row>19</xdr:row>
      <xdr:rowOff>100929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04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85706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39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128580</xdr:rowOff>
    </xdr:from>
    <xdr:to>
      <xdr:col>29</xdr:col>
      <xdr:colOff>177800</xdr:colOff>
      <xdr:row>13</xdr:row>
      <xdr:rowOff>58730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23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37157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4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86243</xdr:rowOff>
    </xdr:from>
    <xdr:to>
      <xdr:col>26</xdr:col>
      <xdr:colOff>101600</xdr:colOff>
      <xdr:row>14</xdr:row>
      <xdr:rowOff>16393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6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26570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131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143439</xdr:rowOff>
    </xdr:from>
    <xdr:to>
      <xdr:col>22</xdr:col>
      <xdr:colOff>165100</xdr:colOff>
      <xdr:row>14</xdr:row>
      <xdr:rowOff>73589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419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83766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1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78242</xdr:rowOff>
    </xdr:from>
    <xdr:to>
      <xdr:col>19</xdr:col>
      <xdr:colOff>38100</xdr:colOff>
      <xdr:row>15</xdr:row>
      <xdr:rowOff>8392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26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18569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295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89215</xdr:rowOff>
    </xdr:from>
    <xdr:to>
      <xdr:col>15</xdr:col>
      <xdr:colOff>101600</xdr:colOff>
      <xdr:row>15</xdr:row>
      <xdr:rowOff>19365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37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29542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30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82560</xdr:rowOff>
    </xdr:from>
    <xdr:to>
      <xdr:col>29</xdr:col>
      <xdr:colOff>127000</xdr:colOff>
      <xdr:row>37</xdr:row>
      <xdr:rowOff>286837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07110"/>
          <a:ext cx="0" cy="14044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258914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8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286837</xdr:rowOff>
    </xdr:from>
    <xdr:to>
      <xdr:col>30</xdr:col>
      <xdr:colOff>25400</xdr:colOff>
      <xdr:row>37</xdr:row>
      <xdr:rowOff>286837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115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340387</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5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82560</xdr:rowOff>
    </xdr:from>
    <xdr:to>
      <xdr:col>30</xdr:col>
      <xdr:colOff>25400</xdr:colOff>
      <xdr:row>33</xdr:row>
      <xdr:rowOff>82560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07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122886</xdr:rowOff>
    </xdr:from>
    <xdr:to>
      <xdr:col>29</xdr:col>
      <xdr:colOff>127000</xdr:colOff>
      <xdr:row>37</xdr:row>
      <xdr:rowOff>286837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076136"/>
          <a:ext cx="647700" cy="335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38778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306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193701</xdr:rowOff>
    </xdr:from>
    <xdr:to>
      <xdr:col>29</xdr:col>
      <xdr:colOff>177800</xdr:colOff>
      <xdr:row>34</xdr:row>
      <xdr:rowOff>295301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461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81006</xdr:rowOff>
    </xdr:from>
    <xdr:to>
      <xdr:col>26</xdr:col>
      <xdr:colOff>50800</xdr:colOff>
      <xdr:row>36</xdr:row>
      <xdr:rowOff>122886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691356"/>
          <a:ext cx="698500" cy="384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33</xdr:row>
      <xdr:rowOff>219852</xdr:rowOff>
    </xdr:from>
    <xdr:to>
      <xdr:col>26</xdr:col>
      <xdr:colOff>101600</xdr:colOff>
      <xdr:row>33</xdr:row>
      <xdr:rowOff>321452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1444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160179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5913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81006</xdr:rowOff>
    </xdr:from>
    <xdr:to>
      <xdr:col>22</xdr:col>
      <xdr:colOff>114300</xdr:colOff>
      <xdr:row>38</xdr:row>
      <xdr:rowOff>65187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691356"/>
          <a:ext cx="698500" cy="841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33</xdr:row>
      <xdr:rowOff>13655</xdr:rowOff>
    </xdr:from>
    <xdr:to>
      <xdr:col>22</xdr:col>
      <xdr:colOff>165100</xdr:colOff>
      <xdr:row>33</xdr:row>
      <xdr:rowOff>115255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5938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31</xdr:row>
      <xdr:rowOff>296882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570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52019</xdr:rowOff>
    </xdr:from>
    <xdr:to>
      <xdr:col>18</xdr:col>
      <xdr:colOff>177800</xdr:colOff>
      <xdr:row>38</xdr:row>
      <xdr:rowOff>65187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05269"/>
          <a:ext cx="698500" cy="527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56266</xdr:rowOff>
    </xdr:from>
    <xdr:to>
      <xdr:col>19</xdr:col>
      <xdr:colOff>38100</xdr:colOff>
      <xdr:row>34</xdr:row>
      <xdr:rowOff>157866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323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168043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0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58826</xdr:rowOff>
    </xdr:from>
    <xdr:to>
      <xdr:col>15</xdr:col>
      <xdr:colOff>101600</xdr:colOff>
      <xdr:row>33</xdr:row>
      <xdr:rowOff>160426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59833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342053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575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236037</xdr:rowOff>
    </xdr:from>
    <xdr:to>
      <xdr:col>29</xdr:col>
      <xdr:colOff>177800</xdr:colOff>
      <xdr:row>37</xdr:row>
      <xdr:rowOff>337637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360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144614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26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72086</xdr:rowOff>
    </xdr:from>
    <xdr:to>
      <xdr:col>26</xdr:col>
      <xdr:colOff>101600</xdr:colOff>
      <xdr:row>37</xdr:row>
      <xdr:rowOff>2236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25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158463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1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30206</xdr:rowOff>
    </xdr:from>
    <xdr:to>
      <xdr:col>22</xdr:col>
      <xdr:colOff>165100</xdr:colOff>
      <xdr:row>35</xdr:row>
      <xdr:rowOff>131806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40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116583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2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14387</xdr:rowOff>
    </xdr:from>
    <xdr:to>
      <xdr:col>19</xdr:col>
      <xdr:colOff>38100</xdr:colOff>
      <xdr:row>38</xdr:row>
      <xdr:rowOff>115987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481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100764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5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1219</xdr:rowOff>
    </xdr:from>
    <xdr:to>
      <xdr:col>15</xdr:col>
      <xdr:colOff>101600</xdr:colOff>
      <xdr:row>36</xdr:row>
      <xdr:rowOff>102819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54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87596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4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679,324
670,468
6,708.27
487,188,668
464,501,474
9,478,650
274,324,920
926,197,502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86070</xdr:rowOff>
    </xdr:from>
    <xdr:to>
      <xdr:col>24</xdr:col>
      <xdr:colOff>62865</xdr:colOff>
      <xdr:row>36</xdr:row>
      <xdr:rowOff>114508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72470"/>
          <a:ext cx="1270" cy="71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118335</xdr:rowOff>
    </xdr:from>
    <xdr:ext cx="599010"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2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114508</xdr:rowOff>
    </xdr:from>
    <xdr:to>
      <xdr:col>24</xdr:col>
      <xdr:colOff>152400</xdr:colOff>
      <xdr:row>36</xdr:row>
      <xdr:rowOff>114508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28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32747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4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86070</xdr:rowOff>
    </xdr:from>
    <xdr:to>
      <xdr:col>24</xdr:col>
      <xdr:colOff>152400</xdr:colOff>
      <xdr:row>32</xdr:row>
      <xdr:rowOff>86070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7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86070</xdr:rowOff>
    </xdr:from>
    <xdr:to>
      <xdr:col>24</xdr:col>
      <xdr:colOff>63500</xdr:colOff>
      <xdr:row>32</xdr:row>
      <xdr:rowOff>123927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572470"/>
          <a:ext cx="838200" cy="3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101845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31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123418</xdr:rowOff>
    </xdr:from>
    <xdr:to>
      <xdr:col>24</xdr:col>
      <xdr:colOff>114300</xdr:colOff>
      <xdr:row>35</xdr:row>
      <xdr:rowOff>53568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95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123927</xdr:rowOff>
    </xdr:from>
    <xdr:to>
      <xdr:col>19</xdr:col>
      <xdr:colOff>177800</xdr:colOff>
      <xdr:row>33</xdr:row>
      <xdr:rowOff>4186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610327"/>
          <a:ext cx="889000" cy="5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1986</xdr:rowOff>
    </xdr:from>
    <xdr:to>
      <xdr:col>20</xdr:col>
      <xdr:colOff>38100</xdr:colOff>
      <xdr:row>35</xdr:row>
      <xdr:rowOff>103586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0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94713</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609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4186</xdr:rowOff>
    </xdr:from>
    <xdr:to>
      <xdr:col>15</xdr:col>
      <xdr:colOff>50800</xdr:colOff>
      <xdr:row>33</xdr:row>
      <xdr:rowOff>137277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662036"/>
          <a:ext cx="889000" cy="1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20960</xdr:rowOff>
    </xdr:from>
    <xdr:to>
      <xdr:col>15</xdr:col>
      <xdr:colOff>101600</xdr:colOff>
      <xdr:row>35</xdr:row>
      <xdr:rowOff>122560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2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113687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11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137277</xdr:rowOff>
    </xdr:from>
    <xdr:to>
      <xdr:col>10</xdr:col>
      <xdr:colOff>114300</xdr:colOff>
      <xdr:row>33</xdr:row>
      <xdr:rowOff>169784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795127"/>
          <a:ext cx="889000" cy="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84556</xdr:rowOff>
    </xdr:from>
    <xdr:to>
      <xdr:col>10</xdr:col>
      <xdr:colOff>165100</xdr:colOff>
      <xdr:row>36</xdr:row>
      <xdr:rowOff>14706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5833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17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53376</xdr:rowOff>
    </xdr:from>
    <xdr:to>
      <xdr:col>6</xdr:col>
      <xdr:colOff>38100</xdr:colOff>
      <xdr:row>38</xdr:row>
      <xdr:rowOff>154976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146103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6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35270</xdr:rowOff>
    </xdr:from>
    <xdr:to>
      <xdr:col>24</xdr:col>
      <xdr:colOff>114300</xdr:colOff>
      <xdr:row>32</xdr:row>
      <xdr:rowOff>136870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5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159747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47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73127</xdr:rowOff>
    </xdr:from>
    <xdr:to>
      <xdr:col>20</xdr:col>
      <xdr:colOff>38100</xdr:colOff>
      <xdr:row>33</xdr:row>
      <xdr:rowOff>3277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55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19804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33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124836</xdr:rowOff>
    </xdr:from>
    <xdr:to>
      <xdr:col>15</xdr:col>
      <xdr:colOff>101600</xdr:colOff>
      <xdr:row>33</xdr:row>
      <xdr:rowOff>54986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61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71513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38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86477</xdr:rowOff>
    </xdr:from>
    <xdr:to>
      <xdr:col>10</xdr:col>
      <xdr:colOff>165100</xdr:colOff>
      <xdr:row>34</xdr:row>
      <xdr:rowOff>16627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74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33154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51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118984</xdr:rowOff>
    </xdr:from>
    <xdr:to>
      <xdr:col>6</xdr:col>
      <xdr:colOff>38100</xdr:colOff>
      <xdr:row>34</xdr:row>
      <xdr:rowOff>49134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7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65661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5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99009</xdr:rowOff>
    </xdr:from>
    <xdr:to>
      <xdr:col>24</xdr:col>
      <xdr:colOff>62865</xdr:colOff>
      <xdr:row>57</xdr:row>
      <xdr:rowOff>95962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671509"/>
          <a:ext cx="1270" cy="1197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99789</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7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95962</xdr:rowOff>
    </xdr:from>
    <xdr:to>
      <xdr:col>24</xdr:col>
      <xdr:colOff>152400</xdr:colOff>
      <xdr:row>57</xdr:row>
      <xdr:rowOff>95962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45686</xdr:rowOff>
    </xdr:from>
    <xdr:ext cx="534377"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4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99009</xdr:rowOff>
    </xdr:from>
    <xdr:to>
      <xdr:col>24</xdr:col>
      <xdr:colOff>152400</xdr:colOff>
      <xdr:row>50</xdr:row>
      <xdr:rowOff>99009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671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95962</xdr:rowOff>
    </xdr:from>
    <xdr:to>
      <xdr:col>24</xdr:col>
      <xdr:colOff>63500</xdr:colOff>
      <xdr:row>58</xdr:row>
      <xdr:rowOff>56794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868612"/>
          <a:ext cx="838200" cy="1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115130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201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92253</xdr:rowOff>
    </xdr:from>
    <xdr:to>
      <xdr:col>24</xdr:col>
      <xdr:colOff>114300</xdr:colOff>
      <xdr:row>55</xdr:row>
      <xdr:rowOff>22403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350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56794</xdr:rowOff>
    </xdr:from>
    <xdr:to>
      <xdr:col>19</xdr:col>
      <xdr:colOff>177800</xdr:colOff>
      <xdr:row>58</xdr:row>
      <xdr:rowOff>133909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10000894"/>
          <a:ext cx="889000" cy="7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41046</xdr:rowOff>
    </xdr:from>
    <xdr:to>
      <xdr:col>20</xdr:col>
      <xdr:colOff>38100</xdr:colOff>
      <xdr:row>55</xdr:row>
      <xdr:rowOff>142646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4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159173</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17411" y="924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133909</xdr:rowOff>
    </xdr:from>
    <xdr:to>
      <xdr:col>15</xdr:col>
      <xdr:colOff>50800</xdr:colOff>
      <xdr:row>58</xdr:row>
      <xdr:rowOff>155397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1007800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85547</xdr:rowOff>
    </xdr:from>
    <xdr:to>
      <xdr:col>15</xdr:col>
      <xdr:colOff>101600</xdr:colOff>
      <xdr:row>56</xdr:row>
      <xdr:rowOff>15697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32224</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2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155397</xdr:rowOff>
    </xdr:from>
    <xdr:to>
      <xdr:col>10</xdr:col>
      <xdr:colOff>114300</xdr:colOff>
      <xdr:row>59</xdr:row>
      <xdr:rowOff>81179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10099497"/>
          <a:ext cx="889000" cy="9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153975</xdr:rowOff>
    </xdr:from>
    <xdr:to>
      <xdr:col>10</xdr:col>
      <xdr:colOff>165100</xdr:colOff>
      <xdr:row>56</xdr:row>
      <xdr:rowOff>84125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8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100652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5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86919</xdr:rowOff>
    </xdr:from>
    <xdr:to>
      <xdr:col>6</xdr:col>
      <xdr:colOff>38100</xdr:colOff>
      <xdr:row>59</xdr:row>
      <xdr:rowOff>17069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1003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33596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8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45162</xdr:rowOff>
    </xdr:from>
    <xdr:to>
      <xdr:col>24</xdr:col>
      <xdr:colOff>114300</xdr:colOff>
      <xdr:row>57</xdr:row>
      <xdr:rowOff>146762</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8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131539</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73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5994</xdr:rowOff>
    </xdr:from>
    <xdr:to>
      <xdr:col>20</xdr:col>
      <xdr:colOff>38100</xdr:colOff>
      <xdr:row>58</xdr:row>
      <xdr:rowOff>107594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9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98721</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17411" y="100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83109</xdr:rowOff>
    </xdr:from>
    <xdr:to>
      <xdr:col>15</xdr:col>
      <xdr:colOff>101600</xdr:colOff>
      <xdr:row>59</xdr:row>
      <xdr:rowOff>13259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1002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4386</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1011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104597</xdr:rowOff>
    </xdr:from>
    <xdr:to>
      <xdr:col>10</xdr:col>
      <xdr:colOff>165100</xdr:colOff>
      <xdr:row>59</xdr:row>
      <xdr:rowOff>34747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100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25874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101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30379</xdr:rowOff>
    </xdr:from>
    <xdr:to>
      <xdr:col>6</xdr:col>
      <xdr:colOff>38100</xdr:colOff>
      <xdr:row>59</xdr:row>
      <xdr:rowOff>131979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1014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123106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1023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9" name="直線コネクタ 148">
          <a:extLst>
            <a:ext uri="{FF2B5EF4-FFF2-40B4-BE49-F238E27FC236}">
              <a16:creationId xmlns:a16="http://schemas.microsoft.com/office/drawing/2014/main" id="{00000000-0008-0000-0600-000095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59200</xdr:rowOff>
    </xdr:from>
    <xdr:to>
      <xdr:col>24</xdr:col>
      <xdr:colOff>62865</xdr:colOff>
      <xdr:row>78</xdr:row>
      <xdr:rowOff>112595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403600"/>
          <a:ext cx="1270" cy="108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116422</xdr:rowOff>
    </xdr:from>
    <xdr:ext cx="469744"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8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112595</xdr:rowOff>
    </xdr:from>
    <xdr:to>
      <xdr:col>24</xdr:col>
      <xdr:colOff>152400</xdr:colOff>
      <xdr:row>78</xdr:row>
      <xdr:rowOff>112595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8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5877</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17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59200</xdr:rowOff>
    </xdr:from>
    <xdr:to>
      <xdr:col>24</xdr:col>
      <xdr:colOff>152400</xdr:colOff>
      <xdr:row>72</xdr:row>
      <xdr:rowOff>59200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40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8745</xdr:rowOff>
    </xdr:from>
    <xdr:to>
      <xdr:col>24</xdr:col>
      <xdr:colOff>63500</xdr:colOff>
      <xdr:row>72</xdr:row>
      <xdr:rowOff>59200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2353145"/>
          <a:ext cx="838200" cy="5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96392</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55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117965</xdr:rowOff>
    </xdr:from>
    <xdr:to>
      <xdr:col>24</xdr:col>
      <xdr:colOff>114300</xdr:colOff>
      <xdr:row>76</xdr:row>
      <xdr:rowOff>48115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297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94960</xdr:rowOff>
    </xdr:from>
    <xdr:to>
      <xdr:col>19</xdr:col>
      <xdr:colOff>177800</xdr:colOff>
      <xdr:row>72</xdr:row>
      <xdr:rowOff>8745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2096460"/>
          <a:ext cx="889000" cy="25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18361</xdr:rowOff>
    </xdr:from>
    <xdr:to>
      <xdr:col>20</xdr:col>
      <xdr:colOff>38100</xdr:colOff>
      <xdr:row>75</xdr:row>
      <xdr:rowOff>119961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287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111088</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17411" y="129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94960</xdr:rowOff>
    </xdr:from>
    <xdr:to>
      <xdr:col>15</xdr:col>
      <xdr:colOff>50800</xdr:colOff>
      <xdr:row>71</xdr:row>
      <xdr:rowOff>162234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2096460"/>
          <a:ext cx="889000" cy="23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19503</xdr:rowOff>
    </xdr:from>
    <xdr:to>
      <xdr:col>15</xdr:col>
      <xdr:colOff>101600</xdr:colOff>
      <xdr:row>74</xdr:row>
      <xdr:rowOff>121103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270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112230</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7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162234</xdr:rowOff>
    </xdr:from>
    <xdr:to>
      <xdr:col>10</xdr:col>
      <xdr:colOff>114300</xdr:colOff>
      <xdr:row>72</xdr:row>
      <xdr:rowOff>86632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2335184"/>
          <a:ext cx="889000" cy="9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147846</xdr:rowOff>
    </xdr:from>
    <xdr:to>
      <xdr:col>10</xdr:col>
      <xdr:colOff>165100</xdr:colOff>
      <xdr:row>75</xdr:row>
      <xdr:rowOff>77996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2835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69123</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92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55590</xdr:rowOff>
    </xdr:from>
    <xdr:to>
      <xdr:col>6</xdr:col>
      <xdr:colOff>38100</xdr:colOff>
      <xdr:row>77</xdr:row>
      <xdr:rowOff>157190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148317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8400</xdr:rowOff>
    </xdr:from>
    <xdr:to>
      <xdr:col>24</xdr:col>
      <xdr:colOff>114300</xdr:colOff>
      <xdr:row>72</xdr:row>
      <xdr:rowOff>110000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132877</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30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129395</xdr:rowOff>
    </xdr:from>
    <xdr:to>
      <xdr:col>20</xdr:col>
      <xdr:colOff>38100</xdr:colOff>
      <xdr:row>72</xdr:row>
      <xdr:rowOff>59545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30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76072</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17411" y="1207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44160</xdr:rowOff>
    </xdr:from>
    <xdr:to>
      <xdr:col>15</xdr:col>
      <xdr:colOff>101600</xdr:colOff>
      <xdr:row>70</xdr:row>
      <xdr:rowOff>145760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0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68</xdr:row>
      <xdr:rowOff>162287</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182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111434</xdr:rowOff>
    </xdr:from>
    <xdr:to>
      <xdr:col>10</xdr:col>
      <xdr:colOff>165100</xdr:colOff>
      <xdr:row>72</xdr:row>
      <xdr:rowOff>41584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2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58111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0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35832</xdr:rowOff>
    </xdr:from>
    <xdr:to>
      <xdr:col>6</xdr:col>
      <xdr:colOff>38100</xdr:colOff>
      <xdr:row>72</xdr:row>
      <xdr:rowOff>137432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3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153959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1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15766</xdr:rowOff>
    </xdr:from>
    <xdr:to>
      <xdr:col>24</xdr:col>
      <xdr:colOff>62865</xdr:colOff>
      <xdr:row>99</xdr:row>
      <xdr:rowOff>146394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7716"/>
          <a:ext cx="127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150221</xdr:rowOff>
    </xdr:from>
    <xdr:ext cx="469744"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146394</xdr:rowOff>
    </xdr:from>
    <xdr:to>
      <xdr:col>24</xdr:col>
      <xdr:colOff>152400</xdr:colOff>
      <xdr:row>99</xdr:row>
      <xdr:rowOff>146394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133893</xdr:rowOff>
    </xdr:from>
    <xdr:ext cx="534377"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15766</xdr:rowOff>
    </xdr:from>
    <xdr:to>
      <xdr:col>24</xdr:col>
      <xdr:colOff>152400</xdr:colOff>
      <xdr:row>91</xdr:row>
      <xdr:rowOff>15766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18542</xdr:rowOff>
    </xdr:from>
    <xdr:to>
      <xdr:col>24</xdr:col>
      <xdr:colOff>63500</xdr:colOff>
      <xdr:row>93</xdr:row>
      <xdr:rowOff>53485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5963392"/>
          <a:ext cx="8382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153215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098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3338</xdr:rowOff>
    </xdr:from>
    <xdr:to>
      <xdr:col>24</xdr:col>
      <xdr:colOff>114300</xdr:colOff>
      <xdr:row>94</xdr:row>
      <xdr:rowOff>104938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53485</xdr:rowOff>
    </xdr:from>
    <xdr:to>
      <xdr:col>19</xdr:col>
      <xdr:colOff>177800</xdr:colOff>
      <xdr:row>93</xdr:row>
      <xdr:rowOff>92838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998335"/>
          <a:ext cx="889000" cy="3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59182</xdr:rowOff>
    </xdr:from>
    <xdr:to>
      <xdr:col>20</xdr:col>
      <xdr:colOff>38100</xdr:colOff>
      <xdr:row>94</xdr:row>
      <xdr:rowOff>160782</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17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151909</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17411" y="162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92838</xdr:rowOff>
    </xdr:from>
    <xdr:to>
      <xdr:col>15</xdr:col>
      <xdr:colOff>50800</xdr:colOff>
      <xdr:row>93</xdr:row>
      <xdr:rowOff>162396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037688"/>
          <a:ext cx="889000" cy="6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88247</xdr:rowOff>
    </xdr:from>
    <xdr:to>
      <xdr:col>15</xdr:col>
      <xdr:colOff>101600</xdr:colOff>
      <xdr:row>95</xdr:row>
      <xdr:rowOff>18397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2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9524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162396</xdr:rowOff>
    </xdr:from>
    <xdr:to>
      <xdr:col>10</xdr:col>
      <xdr:colOff>114300</xdr:colOff>
      <xdr:row>94</xdr:row>
      <xdr:rowOff>94470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107246"/>
          <a:ext cx="889000" cy="10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133150</xdr:rowOff>
    </xdr:from>
    <xdr:to>
      <xdr:col>10</xdr:col>
      <xdr:colOff>165100</xdr:colOff>
      <xdr:row>95</xdr:row>
      <xdr:rowOff>63300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24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54427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4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147357</xdr:rowOff>
    </xdr:from>
    <xdr:to>
      <xdr:col>6</xdr:col>
      <xdr:colOff>38100</xdr:colOff>
      <xdr:row>98</xdr:row>
      <xdr:rowOff>77507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77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68634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87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139192</xdr:rowOff>
    </xdr:from>
    <xdr:to>
      <xdr:col>24</xdr:col>
      <xdr:colOff>114300</xdr:colOff>
      <xdr:row>93</xdr:row>
      <xdr:rowOff>69342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9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162069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76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2685</xdr:rowOff>
    </xdr:from>
    <xdr:to>
      <xdr:col>20</xdr:col>
      <xdr:colOff>38100</xdr:colOff>
      <xdr:row>93</xdr:row>
      <xdr:rowOff>104285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94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120812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17411" y="157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42038</xdr:rowOff>
    </xdr:from>
    <xdr:to>
      <xdr:col>15</xdr:col>
      <xdr:colOff>101600</xdr:colOff>
      <xdr:row>93</xdr:row>
      <xdr:rowOff>143638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59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160165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576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111596</xdr:rowOff>
    </xdr:from>
    <xdr:to>
      <xdr:col>10</xdr:col>
      <xdr:colOff>165100</xdr:colOff>
      <xdr:row>94</xdr:row>
      <xdr:rowOff>41746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05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58273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583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43670</xdr:rowOff>
    </xdr:from>
    <xdr:to>
      <xdr:col>6</xdr:col>
      <xdr:colOff>38100</xdr:colOff>
      <xdr:row>94</xdr:row>
      <xdr:rowOff>145270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1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161797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593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40</xdr:row>
      <xdr:rowOff>111777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110200</xdr:rowOff>
    </xdr:from>
    <xdr:to>
      <xdr:col>54</xdr:col>
      <xdr:colOff>189865</xdr:colOff>
      <xdr:row>36</xdr:row>
      <xdr:rowOff>124242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253700"/>
          <a:ext cx="1270" cy="1042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128069</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124242</xdr:rowOff>
    </xdr:from>
    <xdr:to>
      <xdr:col>55</xdr:col>
      <xdr:colOff>88900</xdr:colOff>
      <xdr:row>36</xdr:row>
      <xdr:rowOff>124242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29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56877</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2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110200</xdr:rowOff>
    </xdr:from>
    <xdr:to>
      <xdr:col>55</xdr:col>
      <xdr:colOff>88900</xdr:colOff>
      <xdr:row>30</xdr:row>
      <xdr:rowOff>110200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2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124242</xdr:rowOff>
    </xdr:from>
    <xdr:to>
      <xdr:col>55</xdr:col>
      <xdr:colOff>0</xdr:colOff>
      <xdr:row>38</xdr:row>
      <xdr:rowOff>99205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6296442"/>
          <a:ext cx="838200" cy="3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148353</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463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125476</xdr:rowOff>
    </xdr:from>
    <xdr:to>
      <xdr:col>55</xdr:col>
      <xdr:colOff>50800</xdr:colOff>
      <xdr:row>33</xdr:row>
      <xdr:rowOff>55626</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61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32476</xdr:rowOff>
    </xdr:from>
    <xdr:to>
      <xdr:col>50</xdr:col>
      <xdr:colOff>114300</xdr:colOff>
      <xdr:row>38</xdr:row>
      <xdr:rowOff>99205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6204676"/>
          <a:ext cx="889000" cy="40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6931</xdr:rowOff>
    </xdr:from>
    <xdr:to>
      <xdr:col>50</xdr:col>
      <xdr:colOff>165100</xdr:colOff>
      <xdr:row>35</xdr:row>
      <xdr:rowOff>108531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00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125058</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27095" y="578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32476</xdr:rowOff>
    </xdr:from>
    <xdr:to>
      <xdr:col>45</xdr:col>
      <xdr:colOff>177800</xdr:colOff>
      <xdr:row>37</xdr:row>
      <xdr:rowOff>103342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20467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3992</xdr:rowOff>
    </xdr:from>
    <xdr:to>
      <xdr:col>46</xdr:col>
      <xdr:colOff>38100</xdr:colOff>
      <xdr:row>32</xdr:row>
      <xdr:rowOff>105592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54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122119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526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103342</xdr:rowOff>
    </xdr:from>
    <xdr:to>
      <xdr:col>41</xdr:col>
      <xdr:colOff>50800</xdr:colOff>
      <xdr:row>38</xdr:row>
      <xdr:rowOff>5044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4469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135273</xdr:rowOff>
    </xdr:from>
    <xdr:to>
      <xdr:col>41</xdr:col>
      <xdr:colOff>101600</xdr:colOff>
      <xdr:row>32</xdr:row>
      <xdr:rowOff>65423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54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81950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522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79647</xdr:rowOff>
    </xdr:from>
    <xdr:to>
      <xdr:col>36</xdr:col>
      <xdr:colOff>165100</xdr:colOff>
      <xdr:row>35</xdr:row>
      <xdr:rowOff>9797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590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26324</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568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73442</xdr:rowOff>
    </xdr:from>
    <xdr:to>
      <xdr:col>55</xdr:col>
      <xdr:colOff>50800</xdr:colOff>
      <xdr:row>37</xdr:row>
      <xdr:rowOff>3592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24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159819</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16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48405</xdr:rowOff>
    </xdr:from>
    <xdr:to>
      <xdr:col>50</xdr:col>
      <xdr:colOff>165100</xdr:colOff>
      <xdr:row>38</xdr:row>
      <xdr:rowOff>150005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5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38</xdr:row>
      <xdr:rowOff>141132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27095" y="665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153126</xdr:rowOff>
    </xdr:from>
    <xdr:to>
      <xdr:col>46</xdr:col>
      <xdr:colOff>38100</xdr:colOff>
      <xdr:row>36</xdr:row>
      <xdr:rowOff>83276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15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74403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24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52542</xdr:rowOff>
    </xdr:from>
    <xdr:to>
      <xdr:col>41</xdr:col>
      <xdr:colOff>101600</xdr:colOff>
      <xdr:row>37</xdr:row>
      <xdr:rowOff>154142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3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145269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48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125694</xdr:rowOff>
    </xdr:from>
    <xdr:to>
      <xdr:col>36</xdr:col>
      <xdr:colOff>165100</xdr:colOff>
      <xdr:row>38</xdr:row>
      <xdr:rowOff>55844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46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46971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56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111777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1039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168927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14198</xdr:rowOff>
    </xdr:from>
    <xdr:to>
      <xdr:col>54</xdr:col>
      <xdr:colOff>189865</xdr:colOff>
      <xdr:row>55</xdr:row>
      <xdr:rowOff>23068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586698"/>
          <a:ext cx="1270" cy="866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26895</xdr:rowOff>
    </xdr:from>
    <xdr:ext cx="599010"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945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23068</xdr:rowOff>
    </xdr:from>
    <xdr:to>
      <xdr:col>55</xdr:col>
      <xdr:colOff>88900</xdr:colOff>
      <xdr:row>55</xdr:row>
      <xdr:rowOff>23068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94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132325</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36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14198</xdr:rowOff>
    </xdr:from>
    <xdr:to>
      <xdr:col>55</xdr:col>
      <xdr:colOff>88900</xdr:colOff>
      <xdr:row>50</xdr:row>
      <xdr:rowOff>14198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58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14198</xdr:rowOff>
    </xdr:from>
    <xdr:to>
      <xdr:col>55</xdr:col>
      <xdr:colOff>0</xdr:colOff>
      <xdr:row>54</xdr:row>
      <xdr:rowOff>50317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8586698"/>
          <a:ext cx="838200" cy="7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79305</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8823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100878</xdr:rowOff>
    </xdr:from>
    <xdr:to>
      <xdr:col>55</xdr:col>
      <xdr:colOff>50800</xdr:colOff>
      <xdr:row>52</xdr:row>
      <xdr:rowOff>31028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884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50317</xdr:rowOff>
    </xdr:from>
    <xdr:to>
      <xdr:col>50</xdr:col>
      <xdr:colOff>114300</xdr:colOff>
      <xdr:row>55</xdr:row>
      <xdr:rowOff>122875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308617"/>
          <a:ext cx="889000" cy="24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55433</xdr:rowOff>
    </xdr:from>
    <xdr:to>
      <xdr:col>50</xdr:col>
      <xdr:colOff>165100</xdr:colOff>
      <xdr:row>56</xdr:row>
      <xdr:rowOff>157033</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65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56</xdr:row>
      <xdr:rowOff>148160</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27095" y="974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46203</xdr:rowOff>
    </xdr:from>
    <xdr:to>
      <xdr:col>45</xdr:col>
      <xdr:colOff>177800</xdr:colOff>
      <xdr:row>55</xdr:row>
      <xdr:rowOff>122875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8790153"/>
          <a:ext cx="889000" cy="76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54381</xdr:rowOff>
    </xdr:from>
    <xdr:to>
      <xdr:col>46</xdr:col>
      <xdr:colOff>38100</xdr:colOff>
      <xdr:row>53</xdr:row>
      <xdr:rowOff>155981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14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1058</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50795" y="891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46203</xdr:rowOff>
    </xdr:from>
    <xdr:to>
      <xdr:col>41</xdr:col>
      <xdr:colOff>50800</xdr:colOff>
      <xdr:row>52</xdr:row>
      <xdr:rowOff>70572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8790153"/>
          <a:ext cx="889000" cy="19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55616</xdr:rowOff>
    </xdr:from>
    <xdr:to>
      <xdr:col>41</xdr:col>
      <xdr:colOff>101600</xdr:colOff>
      <xdr:row>54</xdr:row>
      <xdr:rowOff>157216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31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148343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940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117338</xdr:rowOff>
    </xdr:from>
    <xdr:to>
      <xdr:col>36</xdr:col>
      <xdr:colOff>165100</xdr:colOff>
      <xdr:row>59</xdr:row>
      <xdr:rowOff>47488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1006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38615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672795" y="1015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134848</xdr:rowOff>
    </xdr:from>
    <xdr:to>
      <xdr:col>55</xdr:col>
      <xdr:colOff>50800</xdr:colOff>
      <xdr:row>50</xdr:row>
      <xdr:rowOff>64998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85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87875</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848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170967</xdr:rowOff>
    </xdr:from>
    <xdr:to>
      <xdr:col>50</xdr:col>
      <xdr:colOff>165100</xdr:colOff>
      <xdr:row>54</xdr:row>
      <xdr:rowOff>101117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25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117644</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27095" y="903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72075</xdr:rowOff>
    </xdr:from>
    <xdr:to>
      <xdr:col>46</xdr:col>
      <xdr:colOff>38100</xdr:colOff>
      <xdr:row>56</xdr:row>
      <xdr:rowOff>2225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50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164802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166853</xdr:rowOff>
    </xdr:from>
    <xdr:to>
      <xdr:col>41</xdr:col>
      <xdr:colOff>101600</xdr:colOff>
      <xdr:row>51</xdr:row>
      <xdr:rowOff>97003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873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113530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851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19772</xdr:rowOff>
    </xdr:from>
    <xdr:to>
      <xdr:col>36</xdr:col>
      <xdr:colOff>165100</xdr:colOff>
      <xdr:row>52</xdr:row>
      <xdr:rowOff>121372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89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137899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72795" y="871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111777</xdr:rowOff>
    </xdr:from>
    <xdr:ext cx="531299"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65634</xdr:rowOff>
    </xdr:from>
    <xdr:to>
      <xdr:col>54</xdr:col>
      <xdr:colOff>189865</xdr:colOff>
      <xdr:row>78</xdr:row>
      <xdr:rowOff>121021</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38584"/>
          <a:ext cx="1270" cy="125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124848</xdr:rowOff>
    </xdr:from>
    <xdr:ext cx="534377"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49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121021</xdr:rowOff>
    </xdr:from>
    <xdr:to>
      <xdr:col>55</xdr:col>
      <xdr:colOff>88900</xdr:colOff>
      <xdr:row>78</xdr:row>
      <xdr:rowOff>121021</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4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12311</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65634</xdr:rowOff>
    </xdr:from>
    <xdr:to>
      <xdr:col>55</xdr:col>
      <xdr:colOff>88900</xdr:colOff>
      <xdr:row>71</xdr:row>
      <xdr:rowOff>65634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65634</xdr:rowOff>
    </xdr:from>
    <xdr:to>
      <xdr:col>55</xdr:col>
      <xdr:colOff>0</xdr:colOff>
      <xdr:row>72</xdr:row>
      <xdr:rowOff>157563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2238584"/>
          <a:ext cx="838200" cy="26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16480</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703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38053</xdr:rowOff>
    </xdr:from>
    <xdr:to>
      <xdr:col>55</xdr:col>
      <xdr:colOff>50800</xdr:colOff>
      <xdr:row>74</xdr:row>
      <xdr:rowOff>139653</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272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157563</xdr:rowOff>
    </xdr:from>
    <xdr:to>
      <xdr:col>50</xdr:col>
      <xdr:colOff>114300</xdr:colOff>
      <xdr:row>73</xdr:row>
      <xdr:rowOff>19979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2501963"/>
          <a:ext cx="889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138800</xdr:rowOff>
    </xdr:from>
    <xdr:to>
      <xdr:col>50</xdr:col>
      <xdr:colOff>165100</xdr:colOff>
      <xdr:row>75</xdr:row>
      <xdr:rowOff>68950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8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60077</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59411" y="129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50807</xdr:rowOff>
    </xdr:from>
    <xdr:to>
      <xdr:col>45</xdr:col>
      <xdr:colOff>177800</xdr:colOff>
      <xdr:row>73</xdr:row>
      <xdr:rowOff>19979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2223757"/>
          <a:ext cx="889000" cy="31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3339</xdr:rowOff>
    </xdr:from>
    <xdr:to>
      <xdr:col>46</xdr:col>
      <xdr:colOff>38100</xdr:colOff>
      <xdr:row>72</xdr:row>
      <xdr:rowOff>104939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121466</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50807</xdr:rowOff>
    </xdr:from>
    <xdr:to>
      <xdr:col>41</xdr:col>
      <xdr:colOff>50800</xdr:colOff>
      <xdr:row>71</xdr:row>
      <xdr:rowOff>114260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2223757"/>
          <a:ext cx="889000" cy="6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105621</xdr:rowOff>
    </xdr:from>
    <xdr:to>
      <xdr:col>41</xdr:col>
      <xdr:colOff>101600</xdr:colOff>
      <xdr:row>73</xdr:row>
      <xdr:rowOff>35771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4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26898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5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127632</xdr:rowOff>
    </xdr:from>
    <xdr:to>
      <xdr:col>36</xdr:col>
      <xdr:colOff>165100</xdr:colOff>
      <xdr:row>74</xdr:row>
      <xdr:rowOff>57782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64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48909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73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14834</xdr:rowOff>
    </xdr:from>
    <xdr:to>
      <xdr:col>55</xdr:col>
      <xdr:colOff>50800</xdr:colOff>
      <xdr:row>71</xdr:row>
      <xdr:rowOff>116434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18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139311</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14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106763</xdr:rowOff>
    </xdr:from>
    <xdr:to>
      <xdr:col>50</xdr:col>
      <xdr:colOff>165100</xdr:colOff>
      <xdr:row>73</xdr:row>
      <xdr:rowOff>36913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45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53440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59411" y="1222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140629</xdr:rowOff>
    </xdr:from>
    <xdr:to>
      <xdr:col>46</xdr:col>
      <xdr:colOff>38100</xdr:colOff>
      <xdr:row>73</xdr:row>
      <xdr:rowOff>70779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48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61906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57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7</xdr:rowOff>
    </xdr:from>
    <xdr:to>
      <xdr:col>41</xdr:col>
      <xdr:colOff>101600</xdr:colOff>
      <xdr:row>71</xdr:row>
      <xdr:rowOff>101607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17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118134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194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63460</xdr:rowOff>
    </xdr:from>
    <xdr:to>
      <xdr:col>36</xdr:col>
      <xdr:colOff>165100</xdr:colOff>
      <xdr:row>71</xdr:row>
      <xdr:rowOff>165060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2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10137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01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110516</xdr:rowOff>
    </xdr:from>
    <xdr:to>
      <xdr:col>54</xdr:col>
      <xdr:colOff>189865</xdr:colOff>
      <xdr:row>94</xdr:row>
      <xdr:rowOff>35610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41016"/>
          <a:ext cx="1270" cy="61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39437</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15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35610</xdr:rowOff>
    </xdr:from>
    <xdr:to>
      <xdr:col>55</xdr:col>
      <xdr:colOff>88900</xdr:colOff>
      <xdr:row>94</xdr:row>
      <xdr:rowOff>35610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15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57193</xdr:rowOff>
    </xdr:from>
    <xdr:ext cx="534377"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1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110516</xdr:rowOff>
    </xdr:from>
    <xdr:to>
      <xdr:col>55</xdr:col>
      <xdr:colOff>88900</xdr:colOff>
      <xdr:row>90</xdr:row>
      <xdr:rowOff>110516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35610</xdr:rowOff>
    </xdr:from>
    <xdr:to>
      <xdr:col>55</xdr:col>
      <xdr:colOff>0</xdr:colOff>
      <xdr:row>95</xdr:row>
      <xdr:rowOff>41439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151910"/>
          <a:ext cx="838200" cy="17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20338</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5622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168911</xdr:rowOff>
    </xdr:from>
    <xdr:to>
      <xdr:col>55</xdr:col>
      <xdr:colOff>50800</xdr:colOff>
      <xdr:row>92</xdr:row>
      <xdr:rowOff>99061</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57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41439</xdr:rowOff>
    </xdr:from>
    <xdr:to>
      <xdr:col>50</xdr:col>
      <xdr:colOff>114300</xdr:colOff>
      <xdr:row>95</xdr:row>
      <xdr:rowOff>136843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329189"/>
          <a:ext cx="889000" cy="9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17272</xdr:rowOff>
    </xdr:from>
    <xdr:to>
      <xdr:col>50</xdr:col>
      <xdr:colOff>165100</xdr:colOff>
      <xdr:row>94</xdr:row>
      <xdr:rowOff>118872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1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135399</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59411" y="1590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136843</xdr:rowOff>
    </xdr:from>
    <xdr:to>
      <xdr:col>45</xdr:col>
      <xdr:colOff>177800</xdr:colOff>
      <xdr:row>95</xdr:row>
      <xdr:rowOff>152730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424593"/>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90805</xdr:rowOff>
    </xdr:from>
    <xdr:to>
      <xdr:col>46</xdr:col>
      <xdr:colOff>38100</xdr:colOff>
      <xdr:row>97</xdr:row>
      <xdr:rowOff>20955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12082</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6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152730</xdr:rowOff>
    </xdr:from>
    <xdr:to>
      <xdr:col>41</xdr:col>
      <xdr:colOff>50800</xdr:colOff>
      <xdr:row>96</xdr:row>
      <xdr:rowOff>132042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440480"/>
          <a:ext cx="889000" cy="15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170968</xdr:rowOff>
    </xdr:from>
    <xdr:to>
      <xdr:col>41</xdr:col>
      <xdr:colOff>101600</xdr:colOff>
      <xdr:row>96</xdr:row>
      <xdr:rowOff>101118</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45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92245</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5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87871</xdr:rowOff>
    </xdr:from>
    <xdr:to>
      <xdr:col>36</xdr:col>
      <xdr:colOff>165100</xdr:colOff>
      <xdr:row>98</xdr:row>
      <xdr:rowOff>18021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71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9148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81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156260</xdr:rowOff>
    </xdr:from>
    <xdr:to>
      <xdr:col>55</xdr:col>
      <xdr:colOff>50800</xdr:colOff>
      <xdr:row>94</xdr:row>
      <xdr:rowOff>86410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1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71187</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01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162089</xdr:rowOff>
    </xdr:from>
    <xdr:to>
      <xdr:col>50</xdr:col>
      <xdr:colOff>165100</xdr:colOff>
      <xdr:row>95</xdr:row>
      <xdr:rowOff>92239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2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83366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59411" y="163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86043</xdr:rowOff>
    </xdr:from>
    <xdr:to>
      <xdr:col>46</xdr:col>
      <xdr:colOff>38100</xdr:colOff>
      <xdr:row>96</xdr:row>
      <xdr:rowOff>16193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3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32720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101930</xdr:rowOff>
    </xdr:from>
    <xdr:to>
      <xdr:col>41</xdr:col>
      <xdr:colOff>101600</xdr:colOff>
      <xdr:row>96</xdr:row>
      <xdr:rowOff>32080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3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48607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1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81242</xdr:rowOff>
    </xdr:from>
    <xdr:to>
      <xdr:col>36</xdr:col>
      <xdr:colOff>165100</xdr:colOff>
      <xdr:row>97</xdr:row>
      <xdr:rowOff>11392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5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27919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151663</xdr:rowOff>
    </xdr:from>
    <xdr:to>
      <xdr:col>85</xdr:col>
      <xdr:colOff>126364</xdr:colOff>
      <xdr:row>36</xdr:row>
      <xdr:rowOff>135356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123713"/>
          <a:ext cx="1269" cy="1183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139183</xdr:rowOff>
    </xdr:from>
    <xdr:ext cx="469744"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3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135356</xdr:rowOff>
    </xdr:from>
    <xdr:to>
      <xdr:col>86</xdr:col>
      <xdr:colOff>25400</xdr:colOff>
      <xdr:row>36</xdr:row>
      <xdr:rowOff>135356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307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98340</xdr:rowOff>
    </xdr:from>
    <xdr:ext cx="534377"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489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151663</xdr:rowOff>
    </xdr:from>
    <xdr:to>
      <xdr:col>86</xdr:col>
      <xdr:colOff>25400</xdr:colOff>
      <xdr:row>29</xdr:row>
      <xdr:rowOff>151663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12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135356</xdr:rowOff>
    </xdr:from>
    <xdr:to>
      <xdr:col>85</xdr:col>
      <xdr:colOff>127000</xdr:colOff>
      <xdr:row>36</xdr:row>
      <xdr:rowOff>141910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307556"/>
          <a:ext cx="8382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78858</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5393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55981</xdr:rowOff>
    </xdr:from>
    <xdr:to>
      <xdr:col>85</xdr:col>
      <xdr:colOff>177800</xdr:colOff>
      <xdr:row>32</xdr:row>
      <xdr:rowOff>157581</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554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141910</xdr:rowOff>
    </xdr:from>
    <xdr:to>
      <xdr:col>81</xdr:col>
      <xdr:colOff>50800</xdr:colOff>
      <xdr:row>37</xdr:row>
      <xdr:rowOff>163399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314110"/>
          <a:ext cx="8890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7442</xdr:rowOff>
    </xdr:from>
    <xdr:to>
      <xdr:col>81</xdr:col>
      <xdr:colOff>101600</xdr:colOff>
      <xdr:row>34</xdr:row>
      <xdr:rowOff>109042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58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125569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01411" y="561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147701</xdr:rowOff>
    </xdr:from>
    <xdr:to>
      <xdr:col>76</xdr:col>
      <xdr:colOff>114300</xdr:colOff>
      <xdr:row>37</xdr:row>
      <xdr:rowOff>163399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491351"/>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16053</xdr:rowOff>
    </xdr:from>
    <xdr:to>
      <xdr:col>76</xdr:col>
      <xdr:colOff>165100</xdr:colOff>
      <xdr:row>37</xdr:row>
      <xdr:rowOff>117653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35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134180</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613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65481</xdr:rowOff>
    </xdr:from>
    <xdr:to>
      <xdr:col>71</xdr:col>
      <xdr:colOff>177800</xdr:colOff>
      <xdr:row>37</xdr:row>
      <xdr:rowOff>147701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237681"/>
          <a:ext cx="889000" cy="2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147422</xdr:rowOff>
    </xdr:from>
    <xdr:to>
      <xdr:col>72</xdr:col>
      <xdr:colOff>38100</xdr:colOff>
      <xdr:row>37</xdr:row>
      <xdr:rowOff>77572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31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94099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609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93396</xdr:rowOff>
    </xdr:from>
    <xdr:to>
      <xdr:col>67</xdr:col>
      <xdr:colOff>101600</xdr:colOff>
      <xdr:row>37</xdr:row>
      <xdr:rowOff>23546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26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14673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5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84556</xdr:rowOff>
    </xdr:from>
    <xdr:to>
      <xdr:col>85</xdr:col>
      <xdr:colOff>177800</xdr:colOff>
      <xdr:row>37</xdr:row>
      <xdr:rowOff>14706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2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170933</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1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91110</xdr:rowOff>
    </xdr:from>
    <xdr:to>
      <xdr:col>81</xdr:col>
      <xdr:colOff>101600</xdr:colOff>
      <xdr:row>37</xdr:row>
      <xdr:rowOff>21260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2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12387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33728" y="635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112598</xdr:rowOff>
    </xdr:from>
    <xdr:to>
      <xdr:col>76</xdr:col>
      <xdr:colOff>165100</xdr:colOff>
      <xdr:row>38</xdr:row>
      <xdr:rowOff>42748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4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33876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54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96901</xdr:rowOff>
    </xdr:from>
    <xdr:to>
      <xdr:col>72</xdr:col>
      <xdr:colOff>38100</xdr:colOff>
      <xdr:row>38</xdr:row>
      <xdr:rowOff>27051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18178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53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14681</xdr:rowOff>
    </xdr:from>
    <xdr:to>
      <xdr:col>67</xdr:col>
      <xdr:colOff>101600</xdr:colOff>
      <xdr:row>36</xdr:row>
      <xdr:rowOff>116281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1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132808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596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7493</xdr:rowOff>
    </xdr:from>
    <xdr:to>
      <xdr:col>85</xdr:col>
      <xdr:colOff>126364</xdr:colOff>
      <xdr:row>77</xdr:row>
      <xdr:rowOff>130175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523343"/>
          <a:ext cx="1269" cy="808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134002</xdr:rowOff>
    </xdr:from>
    <xdr:ext cx="534377"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130175</xdr:rowOff>
    </xdr:from>
    <xdr:to>
      <xdr:col>86</xdr:col>
      <xdr:colOff>25400</xdr:colOff>
      <xdr:row>77</xdr:row>
      <xdr:rowOff>130175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3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125620</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229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7493</xdr:rowOff>
    </xdr:from>
    <xdr:to>
      <xdr:col>86</xdr:col>
      <xdr:colOff>25400</xdr:colOff>
      <xdr:row>73</xdr:row>
      <xdr:rowOff>7493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523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148234</xdr:rowOff>
    </xdr:from>
    <xdr:to>
      <xdr:col>85</xdr:col>
      <xdr:colOff>127000</xdr:colOff>
      <xdr:row>73</xdr:row>
      <xdr:rowOff>7493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5481300" y="12492634"/>
          <a:ext cx="8382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112323</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9710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133896</xdr:rowOff>
    </xdr:from>
    <xdr:to>
      <xdr:col>85</xdr:col>
      <xdr:colOff>177800</xdr:colOff>
      <xdr:row>76</xdr:row>
      <xdr:rowOff>64046</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9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131623</xdr:rowOff>
    </xdr:from>
    <xdr:to>
      <xdr:col>81</xdr:col>
      <xdr:colOff>50800</xdr:colOff>
      <xdr:row>72</xdr:row>
      <xdr:rowOff>148234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2133123"/>
          <a:ext cx="889000" cy="35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130353</xdr:rowOff>
    </xdr:from>
    <xdr:to>
      <xdr:col>81</xdr:col>
      <xdr:colOff>101600</xdr:colOff>
      <xdr:row>75</xdr:row>
      <xdr:rowOff>60503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8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75</xdr:row>
      <xdr:rowOff>51630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69095" y="1291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131623</xdr:rowOff>
    </xdr:from>
    <xdr:to>
      <xdr:col>76</xdr:col>
      <xdr:colOff>114300</xdr:colOff>
      <xdr:row>74</xdr:row>
      <xdr:rowOff>138138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2133123"/>
          <a:ext cx="889000" cy="69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136030</xdr:rowOff>
    </xdr:from>
    <xdr:to>
      <xdr:col>76</xdr:col>
      <xdr:colOff>165100</xdr:colOff>
      <xdr:row>73</xdr:row>
      <xdr:rowOff>66180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4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57307</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57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56985</xdr:rowOff>
    </xdr:from>
    <xdr:to>
      <xdr:col>71</xdr:col>
      <xdr:colOff>177800</xdr:colOff>
      <xdr:row>74</xdr:row>
      <xdr:rowOff>138138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814300" y="12229935"/>
          <a:ext cx="889000" cy="59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98996</xdr:rowOff>
    </xdr:from>
    <xdr:to>
      <xdr:col>72</xdr:col>
      <xdr:colOff>38100</xdr:colOff>
      <xdr:row>76</xdr:row>
      <xdr:rowOff>29146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95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20274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305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93853</xdr:rowOff>
    </xdr:from>
    <xdr:to>
      <xdr:col>67</xdr:col>
      <xdr:colOff>101600</xdr:colOff>
      <xdr:row>76</xdr:row>
      <xdr:rowOff>24003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95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15130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304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128143</xdr:rowOff>
    </xdr:from>
    <xdr:to>
      <xdr:col>85</xdr:col>
      <xdr:colOff>177800</xdr:colOff>
      <xdr:row>73</xdr:row>
      <xdr:rowOff>58293</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4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81170</xdr:rowOff>
    </xdr:from>
    <xdr:ext cx="599010"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42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97434</xdr:rowOff>
    </xdr:from>
    <xdr:to>
      <xdr:col>81</xdr:col>
      <xdr:colOff>101600</xdr:colOff>
      <xdr:row>73</xdr:row>
      <xdr:rowOff>27584</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4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71</xdr:row>
      <xdr:rowOff>44111</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169095" y="1221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80823</xdr:rowOff>
    </xdr:from>
    <xdr:to>
      <xdr:col>76</xdr:col>
      <xdr:colOff>165100</xdr:colOff>
      <xdr:row>71</xdr:row>
      <xdr:rowOff>10973</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0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27500</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18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87338</xdr:rowOff>
    </xdr:from>
    <xdr:to>
      <xdr:col>72</xdr:col>
      <xdr:colOff>38100</xdr:colOff>
      <xdr:row>75</xdr:row>
      <xdr:rowOff>17488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7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34015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54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6185</xdr:rowOff>
    </xdr:from>
    <xdr:to>
      <xdr:col>67</xdr:col>
      <xdr:colOff>101600</xdr:colOff>
      <xdr:row>71</xdr:row>
      <xdr:rowOff>107785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21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124312</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1954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128106</xdr:rowOff>
    </xdr:from>
    <xdr:ext cx="46717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978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93218</xdr:rowOff>
    </xdr:from>
    <xdr:to>
      <xdr:col>85</xdr:col>
      <xdr:colOff>126364</xdr:colOff>
      <xdr:row>98</xdr:row>
      <xdr:rowOff>61540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6552418"/>
          <a:ext cx="1269" cy="31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65367</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86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61540</xdr:rowOff>
    </xdr:from>
    <xdr:to>
      <xdr:col>86</xdr:col>
      <xdr:colOff>25400</xdr:colOff>
      <xdr:row>98</xdr:row>
      <xdr:rowOff>61540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8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39895</xdr:rowOff>
    </xdr:from>
    <xdr:ext cx="469744"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63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93218</xdr:rowOff>
    </xdr:from>
    <xdr:to>
      <xdr:col>86</xdr:col>
      <xdr:colOff>25400</xdr:colOff>
      <xdr:row>96</xdr:row>
      <xdr:rowOff>93218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5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28992</xdr:rowOff>
    </xdr:from>
    <xdr:to>
      <xdr:col>85</xdr:col>
      <xdr:colOff>127000</xdr:colOff>
      <xdr:row>96</xdr:row>
      <xdr:rowOff>93218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145292"/>
          <a:ext cx="838200" cy="40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32275</xdr:rowOff>
    </xdr:from>
    <xdr:ext cx="469744"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62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53848</xdr:rowOff>
    </xdr:from>
    <xdr:to>
      <xdr:col>85</xdr:col>
      <xdr:colOff>177800</xdr:colOff>
      <xdr:row>97</xdr:row>
      <xdr:rowOff>155448</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68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28992</xdr:rowOff>
    </xdr:from>
    <xdr:to>
      <xdr:col>81</xdr:col>
      <xdr:colOff>50800</xdr:colOff>
      <xdr:row>95</xdr:row>
      <xdr:rowOff>3519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145292"/>
          <a:ext cx="889000" cy="14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48949</xdr:rowOff>
    </xdr:from>
    <xdr:to>
      <xdr:col>81</xdr:col>
      <xdr:colOff>101600</xdr:colOff>
      <xdr:row>96</xdr:row>
      <xdr:rowOff>150549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50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141676</xdr:rowOff>
    </xdr:from>
    <xdr:ext cx="469744"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33728" y="1660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110199</xdr:rowOff>
    </xdr:from>
    <xdr:to>
      <xdr:col>76</xdr:col>
      <xdr:colOff>114300</xdr:colOff>
      <xdr:row>95</xdr:row>
      <xdr:rowOff>3519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5369249"/>
          <a:ext cx="889000" cy="92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67563</xdr:rowOff>
    </xdr:from>
    <xdr:to>
      <xdr:col>76</xdr:col>
      <xdr:colOff>165100</xdr:colOff>
      <xdr:row>96</xdr:row>
      <xdr:rowOff>169163</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52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160290</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57428" y="1661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110199</xdr:rowOff>
    </xdr:from>
    <xdr:to>
      <xdr:col>71</xdr:col>
      <xdr:colOff>177800</xdr:colOff>
      <xdr:row>90</xdr:row>
      <xdr:rowOff>92782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5369249"/>
          <a:ext cx="889000" cy="15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21844</xdr:rowOff>
    </xdr:from>
    <xdr:to>
      <xdr:col>72</xdr:col>
      <xdr:colOff>38100</xdr:colOff>
      <xdr:row>94</xdr:row>
      <xdr:rowOff>123444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13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114571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2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4536</xdr:rowOff>
    </xdr:from>
    <xdr:to>
      <xdr:col>67</xdr:col>
      <xdr:colOff>101600</xdr:colOff>
      <xdr:row>94</xdr:row>
      <xdr:rowOff>106136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12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97263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21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42418</xdr:rowOff>
    </xdr:from>
    <xdr:to>
      <xdr:col>85</xdr:col>
      <xdr:colOff>177800</xdr:colOff>
      <xdr:row>96</xdr:row>
      <xdr:rowOff>144018</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5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166895</xdr:rowOff>
    </xdr:from>
    <xdr:ext cx="469744"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4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149642</xdr:rowOff>
    </xdr:from>
    <xdr:to>
      <xdr:col>81</xdr:col>
      <xdr:colOff>101600</xdr:colOff>
      <xdr:row>94</xdr:row>
      <xdr:rowOff>79792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0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96319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01411" y="1586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124169</xdr:rowOff>
    </xdr:from>
    <xdr:to>
      <xdr:col>76</xdr:col>
      <xdr:colOff>165100</xdr:colOff>
      <xdr:row>95</xdr:row>
      <xdr:rowOff>54319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2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70846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01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59399</xdr:rowOff>
    </xdr:from>
    <xdr:to>
      <xdr:col>72</xdr:col>
      <xdr:colOff>38100</xdr:colOff>
      <xdr:row>89</xdr:row>
      <xdr:rowOff>160999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531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6076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509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41982</xdr:rowOff>
    </xdr:from>
    <xdr:to>
      <xdr:col>67</xdr:col>
      <xdr:colOff>101600</xdr:colOff>
      <xdr:row>90</xdr:row>
      <xdr:rowOff>143582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547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160109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524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24130</xdr:rowOff>
    </xdr:from>
    <xdr:to>
      <xdr:col>116</xdr:col>
      <xdr:colOff>62864</xdr:colOff>
      <xdr:row>39</xdr:row>
      <xdr:rowOff>33020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339080"/>
          <a:ext cx="1269"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36847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23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33020</xdr:rowOff>
    </xdr:from>
    <xdr:to>
      <xdr:col>116</xdr:col>
      <xdr:colOff>152400</xdr:colOff>
      <xdr:row>39</xdr:row>
      <xdr:rowOff>33020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1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142257</xdr:rowOff>
    </xdr:from>
    <xdr:ext cx="469744"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1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24130</xdr:rowOff>
    </xdr:from>
    <xdr:to>
      <xdr:col>116</xdr:col>
      <xdr:colOff>152400</xdr:colOff>
      <xdr:row>31</xdr:row>
      <xdr:rowOff>24130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33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33020</xdr:rowOff>
    </xdr:from>
    <xdr:to>
      <xdr:col>116</xdr:col>
      <xdr:colOff>63500</xdr:colOff>
      <xdr:row>39</xdr:row>
      <xdr:rowOff>43180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1323300" y="671957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29227</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58585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6350</xdr:rowOff>
    </xdr:from>
    <xdr:to>
      <xdr:col>116</xdr:col>
      <xdr:colOff>114300</xdr:colOff>
      <xdr:row>35</xdr:row>
      <xdr:rowOff>107950</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43180</xdr:rowOff>
    </xdr:from>
    <xdr:to>
      <xdr:col>111</xdr:col>
      <xdr:colOff>177800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0434300" y="6729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130810</xdr:rowOff>
    </xdr:from>
    <xdr:to>
      <xdr:col>112</xdr:col>
      <xdr:colOff>38100</xdr:colOff>
      <xdr:row>38</xdr:row>
      <xdr:rowOff>60960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77487</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213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19050</xdr:rowOff>
    </xdr:from>
    <xdr:to>
      <xdr:col>107</xdr:col>
      <xdr:colOff>50800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70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132080</xdr:rowOff>
    </xdr:from>
    <xdr:to>
      <xdr:col>107</xdr:col>
      <xdr:colOff>101600</xdr:colOff>
      <xdr:row>38</xdr:row>
      <xdr:rowOff>62230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78757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45720</xdr:rowOff>
    </xdr:from>
    <xdr:to>
      <xdr:col>102</xdr:col>
      <xdr:colOff>114300</xdr:colOff>
      <xdr:row>39</xdr:row>
      <xdr:rowOff>19050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560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140970</xdr:rowOff>
    </xdr:from>
    <xdr:to>
      <xdr:col>102</xdr:col>
      <xdr:colOff>165100</xdr:colOff>
      <xdr:row>38</xdr:row>
      <xdr:rowOff>71120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87647</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6017" y="625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166370</xdr:rowOff>
    </xdr:from>
    <xdr:to>
      <xdr:col>98</xdr:col>
      <xdr:colOff>38100</xdr:colOff>
      <xdr:row>38</xdr:row>
      <xdr:rowOff>96520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87647</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7017" y="6602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153670</xdr:rowOff>
    </xdr:from>
    <xdr:to>
      <xdr:col>116</xdr:col>
      <xdr:colOff>114300</xdr:colOff>
      <xdr:row>39</xdr:row>
      <xdr:rowOff>83820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68597</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8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163830</xdr:rowOff>
    </xdr:from>
    <xdr:to>
      <xdr:col>112</xdr:col>
      <xdr:colOff>38100</xdr:colOff>
      <xdr:row>39</xdr:row>
      <xdr:rowOff>93980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85107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85950" y="6771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139700</xdr:rowOff>
    </xdr:from>
    <xdr:to>
      <xdr:col>102</xdr:col>
      <xdr:colOff>165100</xdr:colOff>
      <xdr:row>39</xdr:row>
      <xdr:rowOff>69850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60977</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88333" y="6747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166370</xdr:rowOff>
    </xdr:from>
    <xdr:to>
      <xdr:col>98</xdr:col>
      <xdr:colOff>38100</xdr:colOff>
      <xdr:row>38</xdr:row>
      <xdr:rowOff>96520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113047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51003</xdr:rowOff>
    </xdr:from>
    <xdr:to>
      <xdr:col>116</xdr:col>
      <xdr:colOff>62864</xdr:colOff>
      <xdr:row>58</xdr:row>
      <xdr:rowOff>167722</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9480753"/>
          <a:ext cx="1269" cy="631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xdr:rowOff>
    </xdr:from>
    <xdr:ext cx="469744"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11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167722</xdr:rowOff>
    </xdr:from>
    <xdr:to>
      <xdr:col>116</xdr:col>
      <xdr:colOff>152400</xdr:colOff>
      <xdr:row>58</xdr:row>
      <xdr:rowOff>167722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11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169130</xdr:rowOff>
    </xdr:from>
    <xdr:ext cx="534377"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92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51003</xdr:rowOff>
    </xdr:from>
    <xdr:to>
      <xdr:col>116</xdr:col>
      <xdr:colOff>152400</xdr:colOff>
      <xdr:row>55</xdr:row>
      <xdr:rowOff>51003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948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65653</xdr:rowOff>
    </xdr:from>
    <xdr:to>
      <xdr:col>116</xdr:col>
      <xdr:colOff>63500</xdr:colOff>
      <xdr:row>55</xdr:row>
      <xdr:rowOff>51003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9323953"/>
          <a:ext cx="838200" cy="15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11015</xdr:rowOff>
    </xdr:from>
    <xdr:ext cx="534377"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78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32588</xdr:rowOff>
    </xdr:from>
    <xdr:to>
      <xdr:col>116</xdr:col>
      <xdr:colOff>114300</xdr:colOff>
      <xdr:row>57</xdr:row>
      <xdr:rowOff>134188</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980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23400</xdr:rowOff>
    </xdr:from>
    <xdr:to>
      <xdr:col>111</xdr:col>
      <xdr:colOff>177800</xdr:colOff>
      <xdr:row>54</xdr:row>
      <xdr:rowOff>65653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9110250"/>
          <a:ext cx="889000" cy="2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170796</xdr:rowOff>
    </xdr:from>
    <xdr:to>
      <xdr:col>112</xdr:col>
      <xdr:colOff>38100</xdr:colOff>
      <xdr:row>57</xdr:row>
      <xdr:rowOff>100946</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9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92073</xdr:rowOff>
    </xdr:from>
    <xdr:ext cx="534377"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43411" y="986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130651</xdr:rowOff>
    </xdr:from>
    <xdr:to>
      <xdr:col>107</xdr:col>
      <xdr:colOff>50800</xdr:colOff>
      <xdr:row>53</xdr:row>
      <xdr:rowOff>23400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545300" y="8874601"/>
          <a:ext cx="889000" cy="23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112084</xdr:rowOff>
    </xdr:from>
    <xdr:to>
      <xdr:col>107</xdr:col>
      <xdr:colOff>101600</xdr:colOff>
      <xdr:row>56</xdr:row>
      <xdr:rowOff>42234</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954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33361</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67111" y="96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154845</xdr:rowOff>
    </xdr:from>
    <xdr:to>
      <xdr:col>102</xdr:col>
      <xdr:colOff>114300</xdr:colOff>
      <xdr:row>51</xdr:row>
      <xdr:rowOff>130651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8727345"/>
          <a:ext cx="889000" cy="1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108217</xdr:rowOff>
    </xdr:from>
    <xdr:to>
      <xdr:col>102</xdr:col>
      <xdr:colOff>165100</xdr:colOff>
      <xdr:row>56</xdr:row>
      <xdr:rowOff>38367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953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29494</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278111" y="963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110598</xdr:rowOff>
    </xdr:from>
    <xdr:to>
      <xdr:col>98</xdr:col>
      <xdr:colOff>38100</xdr:colOff>
      <xdr:row>54</xdr:row>
      <xdr:rowOff>40748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919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31875</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389111" y="92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203</xdr:rowOff>
    </xdr:from>
    <xdr:to>
      <xdr:col>116</xdr:col>
      <xdr:colOff>114300</xdr:colOff>
      <xdr:row>55</xdr:row>
      <xdr:rowOff>101803</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94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124680</xdr:rowOff>
    </xdr:from>
    <xdr:ext cx="534377"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93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14853</xdr:rowOff>
    </xdr:from>
    <xdr:to>
      <xdr:col>112</xdr:col>
      <xdr:colOff>38100</xdr:colOff>
      <xdr:row>54</xdr:row>
      <xdr:rowOff>116453</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92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132980</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43411" y="90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144050</xdr:rowOff>
    </xdr:from>
    <xdr:to>
      <xdr:col>107</xdr:col>
      <xdr:colOff>101600</xdr:colOff>
      <xdr:row>53</xdr:row>
      <xdr:rowOff>74200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90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90727</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67111" y="883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79851</xdr:rowOff>
    </xdr:from>
    <xdr:to>
      <xdr:col>102</xdr:col>
      <xdr:colOff>165100</xdr:colOff>
      <xdr:row>52</xdr:row>
      <xdr:rowOff>10001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882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26528</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278111" y="859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104045</xdr:rowOff>
    </xdr:from>
    <xdr:to>
      <xdr:col>98</xdr:col>
      <xdr:colOff>38100</xdr:colOff>
      <xdr:row>51</xdr:row>
      <xdr:rowOff>34195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86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50722</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389111" y="845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131318</xdr:rowOff>
    </xdr:from>
    <xdr:to>
      <xdr:col>116</xdr:col>
      <xdr:colOff>62864</xdr:colOff>
      <xdr:row>71</xdr:row>
      <xdr:rowOff>156464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2159595" y="12132818"/>
          <a:ext cx="1269" cy="19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160291</xdr:rowOff>
    </xdr:from>
    <xdr:ext cx="469744" cy="259045"/>
    <xdr:sp macro="" textlink="">
      <xdr:nvSpPr>
        <xdr:cNvPr id="832" name="繰出金最小値テキスト">
          <a:extLst>
            <a:ext uri="{FF2B5EF4-FFF2-40B4-BE49-F238E27FC236}">
              <a16:creationId xmlns:a16="http://schemas.microsoft.com/office/drawing/2014/main" id="{00000000-0008-0000-0600-000040030000}"/>
            </a:ext>
          </a:extLst>
        </xdr:cNvPr>
        <xdr:cNvSpPr txBox="1"/>
      </xdr:nvSpPr>
      <xdr:spPr>
        <a:xfrm>
          <a:off x="22212300" y="1233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156464</xdr:rowOff>
    </xdr:from>
    <xdr:to>
      <xdr:col>116</xdr:col>
      <xdr:colOff>152400</xdr:colOff>
      <xdr:row>71</xdr:row>
      <xdr:rowOff>156464</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32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77995</xdr:rowOff>
    </xdr:from>
    <xdr:ext cx="469744" cy="259045"/>
    <xdr:sp macro="" textlink="">
      <xdr:nvSpPr>
        <xdr:cNvPr id="834" name="繰出金最大値テキスト">
          <a:extLst>
            <a:ext uri="{FF2B5EF4-FFF2-40B4-BE49-F238E27FC236}">
              <a16:creationId xmlns:a16="http://schemas.microsoft.com/office/drawing/2014/main" id="{00000000-0008-0000-0600-000042030000}"/>
            </a:ext>
          </a:extLst>
        </xdr:cNvPr>
        <xdr:cNvSpPr txBox="1"/>
      </xdr:nvSpPr>
      <xdr:spPr>
        <a:xfrm>
          <a:off x="22212300" y="1190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131318</xdr:rowOff>
    </xdr:from>
    <xdr:to>
      <xdr:col>116</xdr:col>
      <xdr:colOff>152400</xdr:colOff>
      <xdr:row>70</xdr:row>
      <xdr:rowOff>131318</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213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65024</xdr:rowOff>
    </xdr:from>
    <xdr:to>
      <xdr:col>116</xdr:col>
      <xdr:colOff>63500</xdr:colOff>
      <xdr:row>72</xdr:row>
      <xdr:rowOff>48260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1323300" y="12237974"/>
          <a:ext cx="8382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33545</xdr:rowOff>
    </xdr:from>
    <xdr:ext cx="469744" cy="259045"/>
    <xdr:sp macro="" textlink="">
      <xdr:nvSpPr>
        <xdr:cNvPr id="837" name="繰出金平均値テキスト">
          <a:extLst>
            <a:ext uri="{FF2B5EF4-FFF2-40B4-BE49-F238E27FC236}">
              <a16:creationId xmlns:a16="http://schemas.microsoft.com/office/drawing/2014/main" id="{00000000-0008-0000-0600-000045030000}"/>
            </a:ext>
          </a:extLst>
        </xdr:cNvPr>
        <xdr:cNvSpPr txBox="1"/>
      </xdr:nvSpPr>
      <xdr:spPr>
        <a:xfrm>
          <a:off x="22212300" y="12035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2222</xdr:rowOff>
    </xdr:from>
    <xdr:to>
      <xdr:col>116</xdr:col>
      <xdr:colOff>114300</xdr:colOff>
      <xdr:row>71</xdr:row>
      <xdr:rowOff>103822</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2110700" y="121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48260</xdr:rowOff>
    </xdr:from>
    <xdr:to>
      <xdr:col>111</xdr:col>
      <xdr:colOff>177800</xdr:colOff>
      <xdr:row>77</xdr:row>
      <xdr:rowOff>153988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0434300" y="12392660"/>
          <a:ext cx="889000" cy="96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42990</xdr:rowOff>
    </xdr:from>
    <xdr:to>
      <xdr:col>112</xdr:col>
      <xdr:colOff>38100</xdr:colOff>
      <xdr:row>71</xdr:row>
      <xdr:rowOff>144590</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1272500" y="1221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69</xdr:row>
      <xdr:rowOff>161117</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075728" y="119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153988</xdr:rowOff>
    </xdr:from>
    <xdr:to>
      <xdr:col>107</xdr:col>
      <xdr:colOff>50800</xdr:colOff>
      <xdr:row>77</xdr:row>
      <xdr:rowOff>170562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19545300" y="13355638"/>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155766</xdr:rowOff>
    </xdr:from>
    <xdr:to>
      <xdr:col>107</xdr:col>
      <xdr:colOff>101600</xdr:colOff>
      <xdr:row>78</xdr:row>
      <xdr:rowOff>85916</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0383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77043</xdr:rowOff>
    </xdr:from>
    <xdr:ext cx="378565"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245017" y="13450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160846</xdr:rowOff>
    </xdr:from>
    <xdr:to>
      <xdr:col>102</xdr:col>
      <xdr:colOff>114300</xdr:colOff>
      <xdr:row>77</xdr:row>
      <xdr:rowOff>170562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656300" y="13362496"/>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7365</xdr:rowOff>
    </xdr:from>
    <xdr:to>
      <xdr:col>102</xdr:col>
      <xdr:colOff>165100</xdr:colOff>
      <xdr:row>78</xdr:row>
      <xdr:rowOff>108965</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9494500" y="1338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100092</xdr:rowOff>
    </xdr:from>
    <xdr:ext cx="378565"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56017" y="13473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154432</xdr:rowOff>
    </xdr:from>
    <xdr:to>
      <xdr:col>98</xdr:col>
      <xdr:colOff>38100</xdr:colOff>
      <xdr:row>77</xdr:row>
      <xdr:rowOff>84582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8605500" y="131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101109</xdr:rowOff>
    </xdr:from>
    <xdr:ext cx="469744"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421428" y="129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14224</xdr:rowOff>
    </xdr:from>
    <xdr:to>
      <xdr:col>116</xdr:col>
      <xdr:colOff>114300</xdr:colOff>
      <xdr:row>71</xdr:row>
      <xdr:rowOff>115824</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2110700" y="121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164101</xdr:rowOff>
    </xdr:from>
    <xdr:ext cx="469744" cy="259045"/>
    <xdr:sp macro="" textlink="">
      <xdr:nvSpPr>
        <xdr:cNvPr id="856" name="繰出金該当値テキスト">
          <a:extLst>
            <a:ext uri="{FF2B5EF4-FFF2-40B4-BE49-F238E27FC236}">
              <a16:creationId xmlns:a16="http://schemas.microsoft.com/office/drawing/2014/main" id="{00000000-0008-0000-0600-000058030000}"/>
            </a:ext>
          </a:extLst>
        </xdr:cNvPr>
        <xdr:cNvSpPr txBox="1"/>
      </xdr:nvSpPr>
      <xdr:spPr>
        <a:xfrm>
          <a:off x="22212300" y="1216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168910</xdr:rowOff>
    </xdr:from>
    <xdr:to>
      <xdr:col>112</xdr:col>
      <xdr:colOff>38100</xdr:colOff>
      <xdr:row>72</xdr:row>
      <xdr:rowOff>99060</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1272500" y="1234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90187</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75728" y="1243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103188</xdr:rowOff>
    </xdr:from>
    <xdr:to>
      <xdr:col>107</xdr:col>
      <xdr:colOff>101600</xdr:colOff>
      <xdr:row>78</xdr:row>
      <xdr:rowOff>33338</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0383500" y="133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49865</xdr:rowOff>
    </xdr:from>
    <xdr:ext cx="469744"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99428" y="1308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119762</xdr:rowOff>
    </xdr:from>
    <xdr:to>
      <xdr:col>102</xdr:col>
      <xdr:colOff>165100</xdr:colOff>
      <xdr:row>78</xdr:row>
      <xdr:rowOff>49912</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9494500" y="133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66439</xdr:rowOff>
    </xdr:from>
    <xdr:ext cx="469744"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10428" y="1309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110046</xdr:rowOff>
    </xdr:from>
    <xdr:to>
      <xdr:col>98</xdr:col>
      <xdr:colOff>38100</xdr:colOff>
      <xdr:row>78</xdr:row>
      <xdr:rowOff>40196</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8605500" y="13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31323</xdr:rowOff>
    </xdr:from>
    <xdr:ext cx="469744"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21428" y="134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土が東西に長く、離島、中山間地域を抱える本県は、行政サービスを実施する上で効率的に実施することが困難な面があることから、住民一人あたりのコストが高くなる傾向にあり、国が基準を定めている教員や警察官をはじめとした職員数及び人件費・物件費等の内部管理経費が多くならざるを得ない状況にあります。これまで、教員・警察官等を除いた一般行政部門を中心とする職員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月時点では平成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年度からの累計で</a:t>
          </a:r>
          <a:r>
            <a:rPr kumimoji="1" lang="en-US" altLang="ja-JP" sz="1300">
              <a:latin typeface="ＭＳ Ｐゴシック" panose="020B0600070205080204" pitchFamily="50" charset="-128"/>
              <a:ea typeface="ＭＳ Ｐゴシック" panose="020B0600070205080204" pitchFamily="50" charset="-128"/>
            </a:rPr>
            <a:t>1,146</a:t>
          </a:r>
          <a:r>
            <a:rPr kumimoji="1" lang="ja-JP" altLang="en-US" sz="1300">
              <a:latin typeface="ＭＳ Ｐゴシック" panose="020B0600070205080204" pitchFamily="50" charset="-128"/>
              <a:ea typeface="ＭＳ Ｐゴシック" panose="020B0600070205080204" pitchFamily="50" charset="-128"/>
            </a:rPr>
            <a:t>人の定員削減を実施しました。今後は、令和元年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月に策定した中期財政運営方針に基づき定員管理を行い、島根創生をはじめとする行政課題に適切に対応するため、正規職員について現行人員の維持と年齢構成の平準化を図ります。併せて、再任用短時間</a:t>
          </a:r>
          <a:r>
            <a:rPr kumimoji="1" lang="ja-JP" altLang="en-US" sz="1300">
              <a:solidFill>
                <a:schemeClr val="tx1"/>
              </a:solidFill>
              <a:latin typeface="ＭＳ Ｐゴシック" panose="020B0600070205080204" pitchFamily="50" charset="-128"/>
              <a:ea typeface="ＭＳ Ｐゴシック" panose="020B0600070205080204" pitchFamily="50" charset="-128"/>
            </a:rPr>
            <a:t>勤務職員及び会計年度任用職員については、毎年度、業務の効率化を図りながら、担うべき業務量に応じて適切な配置を行うこととしています。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維持修繕費については、今後の老朽化施設の大規模修繕や更新の時期が迎えることを見据え、計画的な長寿命化対策を進めています。普通建設事業費については、国土強靱化対策の本格化により増加してい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また、公債費については、財政健全化のため県債の新規発行の抑制や執行節減により生じた財源を活用した繰上償還（</a:t>
          </a:r>
          <a:r>
            <a:rPr kumimoji="1" lang="en-US" altLang="ja-JP" sz="1300">
              <a:solidFill>
                <a:schemeClr val="tx1"/>
              </a:solidFill>
              <a:latin typeface="ＭＳ Ｐゴシック" panose="020B0600070205080204" pitchFamily="50" charset="-128"/>
              <a:ea typeface="ＭＳ Ｐゴシック" panose="020B0600070205080204" pitchFamily="50" charset="-128"/>
            </a:rPr>
            <a:t>H27</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R1</a:t>
          </a:r>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en-US" altLang="ja-JP" sz="1300">
              <a:solidFill>
                <a:schemeClr val="tx1"/>
              </a:solidFill>
              <a:latin typeface="ＭＳ Ｐゴシック" panose="020B0600070205080204" pitchFamily="50" charset="-128"/>
              <a:ea typeface="ＭＳ Ｐゴシック" panose="020B0600070205080204" pitchFamily="50" charset="-128"/>
            </a:rPr>
            <a:t>279</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億円程度）を進めてきた結果、減少傾向となっています。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今後とも、行政の効率化・最適化やスクラップ・アンド・ビルドの徹底により、コストの縮減に努めます。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679,324
670,468
6,708.27
487,188,668
464,501,474
9,478,650
274,324,920
926,197,502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35</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33492"/>
          <a:ext cx="1270" cy="81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1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146558</xdr:rowOff>
    </xdr:from>
    <xdr:to>
      <xdr:col>24</xdr:col>
      <xdr:colOff>152400</xdr:colOff>
      <xdr:row>35</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14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141986</xdr:rowOff>
    </xdr:from>
    <xdr:to>
      <xdr:col>24</xdr:col>
      <xdr:colOff>63500</xdr:colOff>
      <xdr:row>35</xdr:row>
      <xdr:rowOff>123698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99836"/>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104919</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591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82042</xdr:rowOff>
    </xdr:from>
    <xdr:to>
      <xdr:col>24</xdr:col>
      <xdr:colOff>114300</xdr:colOff>
      <xdr:row>34</xdr:row>
      <xdr:rowOff>12192</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123698</xdr:rowOff>
    </xdr:from>
    <xdr:to>
      <xdr:col>19</xdr:col>
      <xdr:colOff>177800</xdr:colOff>
      <xdr:row>35</xdr:row>
      <xdr:rowOff>160274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244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120904</xdr:rowOff>
    </xdr:from>
    <xdr:to>
      <xdr:col>20</xdr:col>
      <xdr:colOff>38100</xdr:colOff>
      <xdr:row>35</xdr:row>
      <xdr:rowOff>51054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5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67581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49728"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123698</xdr:rowOff>
    </xdr:from>
    <xdr:to>
      <xdr:col>15</xdr:col>
      <xdr:colOff>50800</xdr:colOff>
      <xdr:row>35</xdr:row>
      <xdr:rowOff>160274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244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31750</xdr:rowOff>
    </xdr:from>
    <xdr:to>
      <xdr:col>15</xdr:col>
      <xdr:colOff>101600</xdr:colOff>
      <xdr:row>35</xdr:row>
      <xdr:rowOff>133350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149877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123698</xdr:rowOff>
    </xdr:from>
    <xdr:to>
      <xdr:col>10</xdr:col>
      <xdr:colOff>114300</xdr:colOff>
      <xdr:row>36</xdr:row>
      <xdr:rowOff>157988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2444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139192</xdr:rowOff>
    </xdr:from>
    <xdr:to>
      <xdr:col>10</xdr:col>
      <xdr:colOff>165100</xdr:colOff>
      <xdr:row>35</xdr:row>
      <xdr:rowOff>69342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85869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2032</xdr:rowOff>
    </xdr:from>
    <xdr:to>
      <xdr:col>6</xdr:col>
      <xdr:colOff>38100</xdr:colOff>
      <xdr:row>38</xdr:row>
      <xdr:rowOff>103632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51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94759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60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91186</xdr:rowOff>
    </xdr:from>
    <xdr:to>
      <xdr:col>24</xdr:col>
      <xdr:colOff>114300</xdr:colOff>
      <xdr:row>34</xdr:row>
      <xdr:rowOff>21336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69613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2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72898</xdr:rowOff>
    </xdr:from>
    <xdr:to>
      <xdr:col>20</xdr:col>
      <xdr:colOff>38100</xdr:colOff>
      <xdr:row>36</xdr:row>
      <xdr:rowOff>3048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165625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109474</xdr:rowOff>
    </xdr:from>
    <xdr:to>
      <xdr:col>15</xdr:col>
      <xdr:colOff>101600</xdr:colOff>
      <xdr:row>36</xdr:row>
      <xdr:rowOff>39624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30751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72898</xdr:rowOff>
    </xdr:from>
    <xdr:to>
      <xdr:col>10</xdr:col>
      <xdr:colOff>165100</xdr:colOff>
      <xdr:row>36</xdr:row>
      <xdr:rowOff>3048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107188</xdr:rowOff>
    </xdr:from>
    <xdr:to>
      <xdr:col>6</xdr:col>
      <xdr:colOff>38100</xdr:colOff>
      <xdr:row>37</xdr:row>
      <xdr:rowOff>37338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53865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5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22276</xdr:rowOff>
    </xdr:from>
    <xdr:to>
      <xdr:col>24</xdr:col>
      <xdr:colOff>62865</xdr:colOff>
      <xdr:row>59</xdr:row>
      <xdr:rowOff>21895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9109126"/>
          <a:ext cx="1270" cy="1028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25722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4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21895</xdr:rowOff>
    </xdr:from>
    <xdr:to>
      <xdr:col>24</xdr:col>
      <xdr:colOff>152400</xdr:colOff>
      <xdr:row>59</xdr:row>
      <xdr:rowOff>21895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3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140403</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88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22276</xdr:rowOff>
    </xdr:from>
    <xdr:to>
      <xdr:col>24</xdr:col>
      <xdr:colOff>152400</xdr:colOff>
      <xdr:row>53</xdr:row>
      <xdr:rowOff>22276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10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162864</xdr:rowOff>
    </xdr:from>
    <xdr:to>
      <xdr:col>24</xdr:col>
      <xdr:colOff>63500</xdr:colOff>
      <xdr:row>56</xdr:row>
      <xdr:rowOff>70739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592614"/>
          <a:ext cx="838200" cy="7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5681</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06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27254</xdr:rowOff>
    </xdr:from>
    <xdr:to>
      <xdr:col>24</xdr:col>
      <xdr:colOff>114300</xdr:colOff>
      <xdr:row>56</xdr:row>
      <xdr:rowOff>128854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2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162864</xdr:rowOff>
    </xdr:from>
    <xdr:to>
      <xdr:col>19</xdr:col>
      <xdr:colOff>177800</xdr:colOff>
      <xdr:row>56</xdr:row>
      <xdr:rowOff>47422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592614"/>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94844</xdr:rowOff>
    </xdr:from>
    <xdr:to>
      <xdr:col>20</xdr:col>
      <xdr:colOff>38100</xdr:colOff>
      <xdr:row>57</xdr:row>
      <xdr:rowOff>24994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69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16121</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78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39574</xdr:rowOff>
    </xdr:from>
    <xdr:to>
      <xdr:col>15</xdr:col>
      <xdr:colOff>50800</xdr:colOff>
      <xdr:row>56</xdr:row>
      <xdr:rowOff>47422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8783524"/>
          <a:ext cx="889000" cy="86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34874</xdr:rowOff>
    </xdr:from>
    <xdr:to>
      <xdr:col>15</xdr:col>
      <xdr:colOff>101600</xdr:colOff>
      <xdr:row>57</xdr:row>
      <xdr:rowOff>136474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0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127601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90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39574</xdr:rowOff>
    </xdr:from>
    <xdr:to>
      <xdr:col>10</xdr:col>
      <xdr:colOff>114300</xdr:colOff>
      <xdr:row>53</xdr:row>
      <xdr:rowOff>158674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8783524"/>
          <a:ext cx="889000" cy="4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30607</xdr:rowOff>
    </xdr:from>
    <xdr:to>
      <xdr:col>10</xdr:col>
      <xdr:colOff>165100</xdr:colOff>
      <xdr:row>54</xdr:row>
      <xdr:rowOff>132207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2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123334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3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24435</xdr:rowOff>
    </xdr:from>
    <xdr:to>
      <xdr:col>6</xdr:col>
      <xdr:colOff>38100</xdr:colOff>
      <xdr:row>56</xdr:row>
      <xdr:rowOff>126035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6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117162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7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19939</xdr:rowOff>
    </xdr:from>
    <xdr:to>
      <xdr:col>24</xdr:col>
      <xdr:colOff>114300</xdr:colOff>
      <xdr:row>56</xdr:row>
      <xdr:rowOff>121539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6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42816</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4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112064</xdr:rowOff>
    </xdr:from>
    <xdr:to>
      <xdr:col>20</xdr:col>
      <xdr:colOff>38100</xdr:colOff>
      <xdr:row>56</xdr:row>
      <xdr:rowOff>42214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58741</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168072</xdr:rowOff>
    </xdr:from>
    <xdr:to>
      <xdr:col>15</xdr:col>
      <xdr:colOff>101600</xdr:colOff>
      <xdr:row>56</xdr:row>
      <xdr:rowOff>98222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59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114749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37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160224</xdr:rowOff>
    </xdr:from>
    <xdr:to>
      <xdr:col>10</xdr:col>
      <xdr:colOff>165100</xdr:colOff>
      <xdr:row>51</xdr:row>
      <xdr:rowOff>90374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87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106901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850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107874</xdr:rowOff>
    </xdr:from>
    <xdr:to>
      <xdr:col>6</xdr:col>
      <xdr:colOff>38100</xdr:colOff>
      <xdr:row>54</xdr:row>
      <xdr:rowOff>38024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19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54551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896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14732</xdr:rowOff>
    </xdr:from>
    <xdr:to>
      <xdr:col>24</xdr:col>
      <xdr:colOff>62865</xdr:colOff>
      <xdr:row>76</xdr:row>
      <xdr:rowOff>90018</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187682"/>
          <a:ext cx="1270" cy="93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93845</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1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90018</xdr:rowOff>
    </xdr:from>
    <xdr:to>
      <xdr:col>24</xdr:col>
      <xdr:colOff>152400</xdr:colOff>
      <xdr:row>76</xdr:row>
      <xdr:rowOff>90018</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12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132859</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196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14732</xdr:rowOff>
    </xdr:from>
    <xdr:to>
      <xdr:col>24</xdr:col>
      <xdr:colOff>152400</xdr:colOff>
      <xdr:row>71</xdr:row>
      <xdr:rowOff>14732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18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90018</xdr:rowOff>
    </xdr:from>
    <xdr:to>
      <xdr:col>24</xdr:col>
      <xdr:colOff>63500</xdr:colOff>
      <xdr:row>78</xdr:row>
      <xdr:rowOff>74854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3797300" y="13120218"/>
          <a:ext cx="838200" cy="32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1211</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51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149784</xdr:rowOff>
    </xdr:from>
    <xdr:to>
      <xdr:col>24</xdr:col>
      <xdr:colOff>114300</xdr:colOff>
      <xdr:row>74</xdr:row>
      <xdr:rowOff>79934</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66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130251</xdr:rowOff>
    </xdr:from>
    <xdr:to>
      <xdr:col>19</xdr:col>
      <xdr:colOff>177800</xdr:colOff>
      <xdr:row>78</xdr:row>
      <xdr:rowOff>74854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2908300" y="13331901"/>
          <a:ext cx="889000" cy="1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99034</xdr:rowOff>
    </xdr:from>
    <xdr:to>
      <xdr:col>20</xdr:col>
      <xdr:colOff>38100</xdr:colOff>
      <xdr:row>76</xdr:row>
      <xdr:rowOff>29184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9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45711</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73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130251</xdr:rowOff>
    </xdr:from>
    <xdr:to>
      <xdr:col>15</xdr:col>
      <xdr:colOff>50800</xdr:colOff>
      <xdr:row>77</xdr:row>
      <xdr:rowOff>142900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3331901"/>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56286</xdr:rowOff>
    </xdr:from>
    <xdr:to>
      <xdr:col>15</xdr:col>
      <xdr:colOff>101600</xdr:colOff>
      <xdr:row>75</xdr:row>
      <xdr:rowOff>157886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291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2963</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269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34162</xdr:rowOff>
    </xdr:from>
    <xdr:to>
      <xdr:col>10</xdr:col>
      <xdr:colOff>114300</xdr:colOff>
      <xdr:row>77</xdr:row>
      <xdr:rowOff>142900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1130300" y="13235812"/>
          <a:ext cx="889000" cy="10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105740</xdr:rowOff>
    </xdr:from>
    <xdr:to>
      <xdr:col>10</xdr:col>
      <xdr:colOff>165100</xdr:colOff>
      <xdr:row>76</xdr:row>
      <xdr:rowOff>35889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2964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52417</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27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9880</xdr:rowOff>
    </xdr:from>
    <xdr:to>
      <xdr:col>6</xdr:col>
      <xdr:colOff>38100</xdr:colOff>
      <xdr:row>77</xdr:row>
      <xdr:rowOff>111480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2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102607</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330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39218</xdr:rowOff>
    </xdr:from>
    <xdr:to>
      <xdr:col>24</xdr:col>
      <xdr:colOff>114300</xdr:colOff>
      <xdr:row>76</xdr:row>
      <xdr:rowOff>140818</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30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125595</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9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24054</xdr:rowOff>
    </xdr:from>
    <xdr:to>
      <xdr:col>20</xdr:col>
      <xdr:colOff>38100</xdr:colOff>
      <xdr:row>78</xdr:row>
      <xdr:rowOff>125654</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33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116781</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348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79451</xdr:rowOff>
    </xdr:from>
    <xdr:to>
      <xdr:col>15</xdr:col>
      <xdr:colOff>101600</xdr:colOff>
      <xdr:row>78</xdr:row>
      <xdr:rowOff>9601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32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728</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33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92100</xdr:rowOff>
    </xdr:from>
    <xdr:to>
      <xdr:col>10</xdr:col>
      <xdr:colOff>165100</xdr:colOff>
      <xdr:row>78</xdr:row>
      <xdr:rowOff>22250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2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13377</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33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154812</xdr:rowOff>
    </xdr:from>
    <xdr:to>
      <xdr:col>6</xdr:col>
      <xdr:colOff>38100</xdr:colOff>
      <xdr:row>77</xdr:row>
      <xdr:rowOff>84962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18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101490</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29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159589</xdr:rowOff>
    </xdr:from>
    <xdr:to>
      <xdr:col>24</xdr:col>
      <xdr:colOff>62865</xdr:colOff>
      <xdr:row>98</xdr:row>
      <xdr:rowOff>79578</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761539"/>
          <a:ext cx="127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83405</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88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79578</xdr:rowOff>
    </xdr:from>
    <xdr:to>
      <xdr:col>24</xdr:col>
      <xdr:colOff>152400</xdr:colOff>
      <xdr:row>98</xdr:row>
      <xdr:rowOff>79578</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881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106266</xdr:rowOff>
    </xdr:from>
    <xdr:ext cx="534377"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53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159589</xdr:rowOff>
    </xdr:from>
    <xdr:to>
      <xdr:col>24</xdr:col>
      <xdr:colOff>152400</xdr:colOff>
      <xdr:row>91</xdr:row>
      <xdr:rowOff>159589</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76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69062</xdr:rowOff>
    </xdr:from>
    <xdr:to>
      <xdr:col>24</xdr:col>
      <xdr:colOff>63500</xdr:colOff>
      <xdr:row>91</xdr:row>
      <xdr:rowOff>159589</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3797300" y="15671012"/>
          <a:ext cx="838200" cy="9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130878</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247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152451</xdr:rowOff>
    </xdr:from>
    <xdr:to>
      <xdr:col>24</xdr:col>
      <xdr:colOff>114300</xdr:colOff>
      <xdr:row>95</xdr:row>
      <xdr:rowOff>82601</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69062</xdr:rowOff>
    </xdr:from>
    <xdr:to>
      <xdr:col>19</xdr:col>
      <xdr:colOff>177800</xdr:colOff>
      <xdr:row>93</xdr:row>
      <xdr:rowOff>132614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5671012"/>
          <a:ext cx="889000" cy="40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136220</xdr:rowOff>
    </xdr:from>
    <xdr:to>
      <xdr:col>20</xdr:col>
      <xdr:colOff>38100</xdr:colOff>
      <xdr:row>95</xdr:row>
      <xdr:rowOff>66370</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25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57497</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17411" y="1634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94895</xdr:rowOff>
    </xdr:from>
    <xdr:to>
      <xdr:col>15</xdr:col>
      <xdr:colOff>50800</xdr:colOff>
      <xdr:row>93</xdr:row>
      <xdr:rowOff>132614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2019300" y="15696845"/>
          <a:ext cx="889000" cy="38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97129</xdr:rowOff>
    </xdr:from>
    <xdr:to>
      <xdr:col>15</xdr:col>
      <xdr:colOff>101600</xdr:colOff>
      <xdr:row>95</xdr:row>
      <xdr:rowOff>27279</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21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18406</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30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18999</xdr:rowOff>
    </xdr:from>
    <xdr:to>
      <xdr:col>10</xdr:col>
      <xdr:colOff>114300</xdr:colOff>
      <xdr:row>91</xdr:row>
      <xdr:rowOff>94895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1130300" y="15449499"/>
          <a:ext cx="889000" cy="2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83643</xdr:rowOff>
    </xdr:from>
    <xdr:to>
      <xdr:col>10</xdr:col>
      <xdr:colOff>165100</xdr:colOff>
      <xdr:row>95</xdr:row>
      <xdr:rowOff>13793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19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4920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29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51409</xdr:rowOff>
    </xdr:from>
    <xdr:to>
      <xdr:col>6</xdr:col>
      <xdr:colOff>38100</xdr:colOff>
      <xdr:row>98</xdr:row>
      <xdr:rowOff>153009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85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144136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94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108789</xdr:rowOff>
    </xdr:from>
    <xdr:to>
      <xdr:col>24</xdr:col>
      <xdr:colOff>114300</xdr:colOff>
      <xdr:row>92</xdr:row>
      <xdr:rowOff>38939</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571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61816</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566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18262</xdr:rowOff>
    </xdr:from>
    <xdr:to>
      <xdr:col>20</xdr:col>
      <xdr:colOff>38100</xdr:colOff>
      <xdr:row>91</xdr:row>
      <xdr:rowOff>119862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56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89</xdr:row>
      <xdr:rowOff>136389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17411" y="1539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81814</xdr:rowOff>
    </xdr:from>
    <xdr:to>
      <xdr:col>15</xdr:col>
      <xdr:colOff>101600</xdr:colOff>
      <xdr:row>94</xdr:row>
      <xdr:rowOff>11964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02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28491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58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44095</xdr:rowOff>
    </xdr:from>
    <xdr:to>
      <xdr:col>10</xdr:col>
      <xdr:colOff>165100</xdr:colOff>
      <xdr:row>91</xdr:row>
      <xdr:rowOff>145695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56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162222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542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139649</xdr:rowOff>
    </xdr:from>
    <xdr:to>
      <xdr:col>6</xdr:col>
      <xdr:colOff>38100</xdr:colOff>
      <xdr:row>90</xdr:row>
      <xdr:rowOff>69799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539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88</xdr:row>
      <xdr:rowOff>86326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51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労働費グラフ枠">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61062</xdr:rowOff>
    </xdr:from>
    <xdr:to>
      <xdr:col>54</xdr:col>
      <xdr:colOff>189865</xdr:colOff>
      <xdr:row>37</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flipV="1">
          <a:off x="10475595" y="5718912"/>
          <a:ext cx="1270" cy="65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29227</xdr:rowOff>
    </xdr:from>
    <xdr:ext cx="469744" cy="259045"/>
    <xdr:sp macro="" textlink="">
      <xdr:nvSpPr>
        <xdr:cNvPr id="275" name="労働費最小値テキスト">
          <a:extLst>
            <a:ext uri="{FF2B5EF4-FFF2-40B4-BE49-F238E27FC236}">
              <a16:creationId xmlns:a16="http://schemas.microsoft.com/office/drawing/2014/main" id="{00000000-0008-0000-0700-000013010000}"/>
            </a:ext>
          </a:extLst>
        </xdr:cNvPr>
        <xdr:cNvSpPr txBox="1"/>
      </xdr:nvSpPr>
      <xdr:spPr>
        <a:xfrm>
          <a:off x="10528300"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25400</xdr:rowOff>
    </xdr:from>
    <xdr:to>
      <xdr:col>55</xdr:col>
      <xdr:colOff>88900</xdr:colOff>
      <xdr:row>37</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10388600" y="636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7739</xdr:rowOff>
    </xdr:from>
    <xdr:ext cx="469744" cy="259045"/>
    <xdr:sp macro="" textlink="">
      <xdr:nvSpPr>
        <xdr:cNvPr id="277" name="労働費最大値テキスト">
          <a:extLst>
            <a:ext uri="{FF2B5EF4-FFF2-40B4-BE49-F238E27FC236}">
              <a16:creationId xmlns:a16="http://schemas.microsoft.com/office/drawing/2014/main" id="{00000000-0008-0000-0700-000015010000}"/>
            </a:ext>
          </a:extLst>
        </xdr:cNvPr>
        <xdr:cNvSpPr txBox="1"/>
      </xdr:nvSpPr>
      <xdr:spPr>
        <a:xfrm>
          <a:off x="10528300" y="549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61062</xdr:rowOff>
    </xdr:from>
    <xdr:to>
      <xdr:col>55</xdr:col>
      <xdr:colOff>88900</xdr:colOff>
      <xdr:row>33</xdr:row>
      <xdr:rowOff>61062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571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77521</xdr:rowOff>
    </xdr:from>
    <xdr:to>
      <xdr:col>55</xdr:col>
      <xdr:colOff>0</xdr:colOff>
      <xdr:row>34</xdr:row>
      <xdr:rowOff>86665</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9639300" y="590682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122191</xdr:rowOff>
    </xdr:from>
    <xdr:ext cx="469744" cy="259045"/>
    <xdr:sp macro="" textlink="">
      <xdr:nvSpPr>
        <xdr:cNvPr id="280" name="労働費平均値テキスト">
          <a:extLst>
            <a:ext uri="{FF2B5EF4-FFF2-40B4-BE49-F238E27FC236}">
              <a16:creationId xmlns:a16="http://schemas.microsoft.com/office/drawing/2014/main" id="{00000000-0008-0000-0700-000018010000}"/>
            </a:ext>
          </a:extLst>
        </xdr:cNvPr>
        <xdr:cNvSpPr txBox="1"/>
      </xdr:nvSpPr>
      <xdr:spPr>
        <a:xfrm>
          <a:off x="10528300" y="5951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143764</xdr:rowOff>
    </xdr:from>
    <xdr:to>
      <xdr:col>55</xdr:col>
      <xdr:colOff>50800</xdr:colOff>
      <xdr:row>35</xdr:row>
      <xdr:rowOff>73914</xdr:rowOff>
    </xdr:to>
    <xdr:sp macro="" textlink="">
      <xdr:nvSpPr>
        <xdr:cNvPr id="281" name="フローチャート: 判断 280">
          <a:extLst>
            <a:ext uri="{FF2B5EF4-FFF2-40B4-BE49-F238E27FC236}">
              <a16:creationId xmlns:a16="http://schemas.microsoft.com/office/drawing/2014/main" id="{00000000-0008-0000-0700-000019010000}"/>
            </a:ext>
          </a:extLst>
        </xdr:cNvPr>
        <xdr:cNvSpPr/>
      </xdr:nvSpPr>
      <xdr:spPr>
        <a:xfrm>
          <a:off x="104267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77521</xdr:rowOff>
    </xdr:from>
    <xdr:to>
      <xdr:col>50</xdr:col>
      <xdr:colOff>114300</xdr:colOff>
      <xdr:row>34</xdr:row>
      <xdr:rowOff>140614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8750300" y="5906821"/>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111303</xdr:rowOff>
    </xdr:from>
    <xdr:to>
      <xdr:col>50</xdr:col>
      <xdr:colOff>165100</xdr:colOff>
      <xdr:row>35</xdr:row>
      <xdr:rowOff>41453</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9588500" y="59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32580</xdr:rowOff>
    </xdr:from>
    <xdr:ext cx="469744"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9391728" y="603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22199</xdr:rowOff>
    </xdr:from>
    <xdr:to>
      <xdr:col>45</xdr:col>
      <xdr:colOff>177800</xdr:colOff>
      <xdr:row>34</xdr:row>
      <xdr:rowOff>140614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7861300" y="5680049"/>
          <a:ext cx="889000" cy="28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170281</xdr:rowOff>
    </xdr:from>
    <xdr:to>
      <xdr:col>46</xdr:col>
      <xdr:colOff>38100</xdr:colOff>
      <xdr:row>35</xdr:row>
      <xdr:rowOff>100431</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8699500" y="59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91558</xdr:rowOff>
    </xdr:from>
    <xdr:ext cx="469744"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8515428" y="60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33172</xdr:rowOff>
    </xdr:from>
    <xdr:to>
      <xdr:col>41</xdr:col>
      <xdr:colOff>50800</xdr:colOff>
      <xdr:row>33</xdr:row>
      <xdr:rowOff>22199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972300" y="5348122"/>
          <a:ext cx="889000" cy="3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120447</xdr:rowOff>
    </xdr:from>
    <xdr:to>
      <xdr:col>41</xdr:col>
      <xdr:colOff>101600</xdr:colOff>
      <xdr:row>34</xdr:row>
      <xdr:rowOff>50597</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7810500" y="577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41724</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7626428" y="587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4318</xdr:rowOff>
    </xdr:from>
    <xdr:to>
      <xdr:col>36</xdr:col>
      <xdr:colOff>165100</xdr:colOff>
      <xdr:row>33</xdr:row>
      <xdr:rowOff>105918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6921500" y="566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97045</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737428" y="57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35865</xdr:rowOff>
    </xdr:from>
    <xdr:to>
      <xdr:col>55</xdr:col>
      <xdr:colOff>50800</xdr:colOff>
      <xdr:row>34</xdr:row>
      <xdr:rowOff>137465</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10426700" y="58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58742</xdr:rowOff>
    </xdr:from>
    <xdr:ext cx="469744" cy="259045"/>
    <xdr:sp macro="" textlink="">
      <xdr:nvSpPr>
        <xdr:cNvPr id="299" name="労働費該当値テキスト">
          <a:extLst>
            <a:ext uri="{FF2B5EF4-FFF2-40B4-BE49-F238E27FC236}">
              <a16:creationId xmlns:a16="http://schemas.microsoft.com/office/drawing/2014/main" id="{00000000-0008-0000-0700-00002B010000}"/>
            </a:ext>
          </a:extLst>
        </xdr:cNvPr>
        <xdr:cNvSpPr txBox="1"/>
      </xdr:nvSpPr>
      <xdr:spPr>
        <a:xfrm>
          <a:off x="10528300" y="57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26721</xdr:rowOff>
    </xdr:from>
    <xdr:to>
      <xdr:col>50</xdr:col>
      <xdr:colOff>165100</xdr:colOff>
      <xdr:row>34</xdr:row>
      <xdr:rowOff>128321</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9588500" y="58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32</xdr:row>
      <xdr:rowOff>144848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391728" y="56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89814</xdr:rowOff>
    </xdr:from>
    <xdr:to>
      <xdr:col>46</xdr:col>
      <xdr:colOff>38100</xdr:colOff>
      <xdr:row>35</xdr:row>
      <xdr:rowOff>19964</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8699500" y="59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36491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56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142849</xdr:rowOff>
    </xdr:from>
    <xdr:to>
      <xdr:col>41</xdr:col>
      <xdr:colOff>101600</xdr:colOff>
      <xdr:row>33</xdr:row>
      <xdr:rowOff>72999</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7810500" y="562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89526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540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153822</xdr:rowOff>
    </xdr:from>
    <xdr:to>
      <xdr:col>36</xdr:col>
      <xdr:colOff>165100</xdr:colOff>
      <xdr:row>31</xdr:row>
      <xdr:rowOff>83972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6921500" y="529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100499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07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9" name="農林水産業費グラフ枠">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10795</xdr:rowOff>
    </xdr:from>
    <xdr:to>
      <xdr:col>54</xdr:col>
      <xdr:colOff>189865</xdr:colOff>
      <xdr:row>53</xdr:row>
      <xdr:rowOff>162941</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flipV="1">
          <a:off x="10475595" y="8754745"/>
          <a:ext cx="1270" cy="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166768</xdr:rowOff>
    </xdr:from>
    <xdr:ext cx="534377" cy="259045"/>
    <xdr:sp macro="" textlink="">
      <xdr:nvSpPr>
        <xdr:cNvPr id="331" name="農林水産業費最小値テキスト">
          <a:extLst>
            <a:ext uri="{FF2B5EF4-FFF2-40B4-BE49-F238E27FC236}">
              <a16:creationId xmlns:a16="http://schemas.microsoft.com/office/drawing/2014/main" id="{00000000-0008-0000-0700-00004B010000}"/>
            </a:ext>
          </a:extLst>
        </xdr:cNvPr>
        <xdr:cNvSpPr txBox="1"/>
      </xdr:nvSpPr>
      <xdr:spPr>
        <a:xfrm>
          <a:off x="10528300" y="92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162941</xdr:rowOff>
    </xdr:from>
    <xdr:to>
      <xdr:col>55</xdr:col>
      <xdr:colOff>88900</xdr:colOff>
      <xdr:row>53</xdr:row>
      <xdr:rowOff>162941</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10388600" y="9249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128922</xdr:rowOff>
    </xdr:from>
    <xdr:ext cx="534377" cy="259045"/>
    <xdr:sp macro="" textlink="">
      <xdr:nvSpPr>
        <xdr:cNvPr id="333" name="農林水産業費最大値テキスト">
          <a:extLst>
            <a:ext uri="{FF2B5EF4-FFF2-40B4-BE49-F238E27FC236}">
              <a16:creationId xmlns:a16="http://schemas.microsoft.com/office/drawing/2014/main" id="{00000000-0008-0000-0700-00004D010000}"/>
            </a:ext>
          </a:extLst>
        </xdr:cNvPr>
        <xdr:cNvSpPr txBox="1"/>
      </xdr:nvSpPr>
      <xdr:spPr>
        <a:xfrm>
          <a:off x="10528300" y="852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10795</xdr:rowOff>
    </xdr:from>
    <xdr:to>
      <xdr:col>55</xdr:col>
      <xdr:colOff>88900</xdr:colOff>
      <xdr:row>51</xdr:row>
      <xdr:rowOff>10795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875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10795</xdr:rowOff>
    </xdr:from>
    <xdr:to>
      <xdr:col>55</xdr:col>
      <xdr:colOff>0</xdr:colOff>
      <xdr:row>53</xdr:row>
      <xdr:rowOff>10541</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9639300" y="8754745"/>
          <a:ext cx="8382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46753</xdr:rowOff>
    </xdr:from>
    <xdr:ext cx="534377" cy="259045"/>
    <xdr:sp macro="" textlink="">
      <xdr:nvSpPr>
        <xdr:cNvPr id="336" name="農林水産業費平均値テキスト">
          <a:extLst>
            <a:ext uri="{FF2B5EF4-FFF2-40B4-BE49-F238E27FC236}">
              <a16:creationId xmlns:a16="http://schemas.microsoft.com/office/drawing/2014/main" id="{00000000-0008-0000-0700-000050010000}"/>
            </a:ext>
          </a:extLst>
        </xdr:cNvPr>
        <xdr:cNvSpPr txBox="1"/>
      </xdr:nvSpPr>
      <xdr:spPr>
        <a:xfrm>
          <a:off x="10528300" y="8962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68326</xdr:rowOff>
    </xdr:from>
    <xdr:to>
      <xdr:col>55</xdr:col>
      <xdr:colOff>50800</xdr:colOff>
      <xdr:row>52</xdr:row>
      <xdr:rowOff>169926</xdr:rowOff>
    </xdr:to>
    <xdr:sp macro="" textlink="">
      <xdr:nvSpPr>
        <xdr:cNvPr id="337" name="フローチャート: 判断 336">
          <a:extLst>
            <a:ext uri="{FF2B5EF4-FFF2-40B4-BE49-F238E27FC236}">
              <a16:creationId xmlns:a16="http://schemas.microsoft.com/office/drawing/2014/main" id="{00000000-0008-0000-0700-000051010000}"/>
            </a:ext>
          </a:extLst>
        </xdr:cNvPr>
        <xdr:cNvSpPr/>
      </xdr:nvSpPr>
      <xdr:spPr>
        <a:xfrm>
          <a:off x="10426700" y="898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10541</xdr:rowOff>
    </xdr:from>
    <xdr:to>
      <xdr:col>50</xdr:col>
      <xdr:colOff>114300</xdr:colOff>
      <xdr:row>54</xdr:row>
      <xdr:rowOff>138176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8750300" y="9097391"/>
          <a:ext cx="889000" cy="29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57658</xdr:rowOff>
    </xdr:from>
    <xdr:to>
      <xdr:col>50</xdr:col>
      <xdr:colOff>165100</xdr:colOff>
      <xdr:row>56</xdr:row>
      <xdr:rowOff>159258</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9588500" y="965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150385</xdr:rowOff>
    </xdr:from>
    <xdr:ext cx="534377"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9359411" y="975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62230</xdr:rowOff>
    </xdr:from>
    <xdr:to>
      <xdr:col>45</xdr:col>
      <xdr:colOff>177800</xdr:colOff>
      <xdr:row>54</xdr:row>
      <xdr:rowOff>138176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7861300" y="9320530"/>
          <a:ext cx="8890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156083</xdr:rowOff>
    </xdr:from>
    <xdr:to>
      <xdr:col>46</xdr:col>
      <xdr:colOff>38100</xdr:colOff>
      <xdr:row>55</xdr:row>
      <xdr:rowOff>86233</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8699500" y="941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77360</xdr:rowOff>
    </xdr:from>
    <xdr:ext cx="534377"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8483111" y="950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62230</xdr:rowOff>
    </xdr:from>
    <xdr:to>
      <xdr:col>41</xdr:col>
      <xdr:colOff>50800</xdr:colOff>
      <xdr:row>55</xdr:row>
      <xdr:rowOff>49530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6972300" y="9320530"/>
          <a:ext cx="889000"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151892</xdr:rowOff>
    </xdr:from>
    <xdr:to>
      <xdr:col>41</xdr:col>
      <xdr:colOff>101600</xdr:colOff>
      <xdr:row>59</xdr:row>
      <xdr:rowOff>82042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7810500" y="100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73169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7594111" y="1018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126619</xdr:rowOff>
    </xdr:from>
    <xdr:to>
      <xdr:col>36</xdr:col>
      <xdr:colOff>165100</xdr:colOff>
      <xdr:row>57</xdr:row>
      <xdr:rowOff>56769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6921500" y="972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47896</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705111" y="98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131445</xdr:rowOff>
    </xdr:from>
    <xdr:to>
      <xdr:col>55</xdr:col>
      <xdr:colOff>50800</xdr:colOff>
      <xdr:row>51</xdr:row>
      <xdr:rowOff>61595</xdr:rowOff>
    </xdr:to>
    <xdr:sp macro="" textlink="">
      <xdr:nvSpPr>
        <xdr:cNvPr id="354" name="楕円 353">
          <a:extLst>
            <a:ext uri="{FF2B5EF4-FFF2-40B4-BE49-F238E27FC236}">
              <a16:creationId xmlns:a16="http://schemas.microsoft.com/office/drawing/2014/main" id="{00000000-0008-0000-0700-000062010000}"/>
            </a:ext>
          </a:extLst>
        </xdr:cNvPr>
        <xdr:cNvSpPr/>
      </xdr:nvSpPr>
      <xdr:spPr>
        <a:xfrm>
          <a:off x="10426700" y="870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84472</xdr:rowOff>
    </xdr:from>
    <xdr:ext cx="534377" cy="259045"/>
    <xdr:sp macro="" textlink="">
      <xdr:nvSpPr>
        <xdr:cNvPr id="355" name="農林水産業費該当値テキスト">
          <a:extLst>
            <a:ext uri="{FF2B5EF4-FFF2-40B4-BE49-F238E27FC236}">
              <a16:creationId xmlns:a16="http://schemas.microsoft.com/office/drawing/2014/main" id="{00000000-0008-0000-0700-000063010000}"/>
            </a:ext>
          </a:extLst>
        </xdr:cNvPr>
        <xdr:cNvSpPr txBox="1"/>
      </xdr:nvSpPr>
      <xdr:spPr>
        <a:xfrm>
          <a:off x="10528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131191</xdr:rowOff>
    </xdr:from>
    <xdr:to>
      <xdr:col>50</xdr:col>
      <xdr:colOff>165100</xdr:colOff>
      <xdr:row>53</xdr:row>
      <xdr:rowOff>61341</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9588500" y="904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77868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59411" y="882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87376</xdr:rowOff>
    </xdr:from>
    <xdr:to>
      <xdr:col>46</xdr:col>
      <xdr:colOff>38100</xdr:colOff>
      <xdr:row>55</xdr:row>
      <xdr:rowOff>17526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8699500" y="934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34053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12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11430</xdr:rowOff>
    </xdr:from>
    <xdr:to>
      <xdr:col>41</xdr:col>
      <xdr:colOff>101600</xdr:colOff>
      <xdr:row>54</xdr:row>
      <xdr:rowOff>113030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7810500" y="926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129557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04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170180</xdr:rowOff>
    </xdr:from>
    <xdr:to>
      <xdr:col>36</xdr:col>
      <xdr:colOff>165100</xdr:colOff>
      <xdr:row>55</xdr:row>
      <xdr:rowOff>100330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6921500" y="94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116857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20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4" name="正方形/長方形 363">
          <a:extLst>
            <a:ext uri="{FF2B5EF4-FFF2-40B4-BE49-F238E27FC236}">
              <a16:creationId xmlns:a16="http://schemas.microsoft.com/office/drawing/2014/main" id="{00000000-0008-0000-0700-00006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1" name="直線コネクタ 370">
          <a:extLst>
            <a:ext uri="{FF2B5EF4-FFF2-40B4-BE49-F238E27FC236}">
              <a16:creationId xmlns:a16="http://schemas.microsoft.com/office/drawing/2014/main" id="{00000000-0008-0000-0700-00007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3" name="商工費グラフ枠">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169601</xdr:rowOff>
    </xdr:from>
    <xdr:to>
      <xdr:col>54</xdr:col>
      <xdr:colOff>189865</xdr:colOff>
      <xdr:row>79</xdr:row>
      <xdr:rowOff>35505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flipV="1">
          <a:off x="10475595" y="12856901"/>
          <a:ext cx="1270" cy="723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39332</xdr:rowOff>
    </xdr:from>
    <xdr:ext cx="534377" cy="259045"/>
    <xdr:sp macro="" textlink="">
      <xdr:nvSpPr>
        <xdr:cNvPr id="385" name="商工費最小値テキスト">
          <a:extLst>
            <a:ext uri="{FF2B5EF4-FFF2-40B4-BE49-F238E27FC236}">
              <a16:creationId xmlns:a16="http://schemas.microsoft.com/office/drawing/2014/main" id="{00000000-0008-0000-0700-000081010000}"/>
            </a:ext>
          </a:extLst>
        </xdr:cNvPr>
        <xdr:cNvSpPr txBox="1"/>
      </xdr:nvSpPr>
      <xdr:spPr>
        <a:xfrm>
          <a:off x="10528300" y="135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35505</xdr:rowOff>
    </xdr:from>
    <xdr:to>
      <xdr:col>55</xdr:col>
      <xdr:colOff>88900</xdr:colOff>
      <xdr:row>79</xdr:row>
      <xdr:rowOff>35505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10388600" y="1358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116278</xdr:rowOff>
    </xdr:from>
    <xdr:ext cx="534377" cy="259045"/>
    <xdr:sp macro="" textlink="">
      <xdr:nvSpPr>
        <xdr:cNvPr id="387" name="商工費最大値テキスト">
          <a:extLst>
            <a:ext uri="{FF2B5EF4-FFF2-40B4-BE49-F238E27FC236}">
              <a16:creationId xmlns:a16="http://schemas.microsoft.com/office/drawing/2014/main" id="{00000000-0008-0000-0700-000083010000}"/>
            </a:ext>
          </a:extLst>
        </xdr:cNvPr>
        <xdr:cNvSpPr txBox="1"/>
      </xdr:nvSpPr>
      <xdr:spPr>
        <a:xfrm>
          <a:off x="10528300" y="1263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169601</xdr:rowOff>
    </xdr:from>
    <xdr:to>
      <xdr:col>55</xdr:col>
      <xdr:colOff>88900</xdr:colOff>
      <xdr:row>74</xdr:row>
      <xdr:rowOff>169601</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10388600" y="1285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5123</xdr:rowOff>
    </xdr:from>
    <xdr:to>
      <xdr:col>55</xdr:col>
      <xdr:colOff>0</xdr:colOff>
      <xdr:row>74</xdr:row>
      <xdr:rowOff>169601</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9639300" y="12692423"/>
          <a:ext cx="838200" cy="16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128477</xdr:rowOff>
    </xdr:from>
    <xdr:ext cx="534377" cy="259045"/>
    <xdr:sp macro="" textlink="">
      <xdr:nvSpPr>
        <xdr:cNvPr id="390" name="商工費平均値テキスト">
          <a:extLst>
            <a:ext uri="{FF2B5EF4-FFF2-40B4-BE49-F238E27FC236}">
              <a16:creationId xmlns:a16="http://schemas.microsoft.com/office/drawing/2014/main" id="{00000000-0008-0000-0700-000086010000}"/>
            </a:ext>
          </a:extLst>
        </xdr:cNvPr>
        <xdr:cNvSpPr txBox="1"/>
      </xdr:nvSpPr>
      <xdr:spPr>
        <a:xfrm>
          <a:off x="10528300" y="13158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150050</xdr:rowOff>
    </xdr:from>
    <xdr:to>
      <xdr:col>55</xdr:col>
      <xdr:colOff>50800</xdr:colOff>
      <xdr:row>77</xdr:row>
      <xdr:rowOff>80200</xdr:rowOff>
    </xdr:to>
    <xdr:sp macro="" textlink="">
      <xdr:nvSpPr>
        <xdr:cNvPr id="391" name="フローチャート: 判断 390">
          <a:extLst>
            <a:ext uri="{FF2B5EF4-FFF2-40B4-BE49-F238E27FC236}">
              <a16:creationId xmlns:a16="http://schemas.microsoft.com/office/drawing/2014/main" id="{00000000-0008-0000-0700-000087010000}"/>
            </a:ext>
          </a:extLst>
        </xdr:cNvPr>
        <xdr:cNvSpPr/>
      </xdr:nvSpPr>
      <xdr:spPr>
        <a:xfrm>
          <a:off x="10426700" y="131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114257</xdr:rowOff>
    </xdr:from>
    <xdr:to>
      <xdr:col>50</xdr:col>
      <xdr:colOff>114300</xdr:colOff>
      <xdr:row>74</xdr:row>
      <xdr:rowOff>5123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8750300" y="12458657"/>
          <a:ext cx="889000" cy="23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129180</xdr:rowOff>
    </xdr:from>
    <xdr:to>
      <xdr:col>50</xdr:col>
      <xdr:colOff>165100</xdr:colOff>
      <xdr:row>77</xdr:row>
      <xdr:rowOff>59330</xdr:rowOff>
    </xdr:to>
    <xdr:sp macro="" textlink="">
      <xdr:nvSpPr>
        <xdr:cNvPr id="393" name="フローチャート: 判断 392">
          <a:extLst>
            <a:ext uri="{FF2B5EF4-FFF2-40B4-BE49-F238E27FC236}">
              <a16:creationId xmlns:a16="http://schemas.microsoft.com/office/drawing/2014/main" id="{00000000-0008-0000-0700-000089010000}"/>
            </a:ext>
          </a:extLst>
        </xdr:cNvPr>
        <xdr:cNvSpPr/>
      </xdr:nvSpPr>
      <xdr:spPr>
        <a:xfrm>
          <a:off x="9588500" y="131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50457</xdr:rowOff>
    </xdr:from>
    <xdr:ext cx="534377"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9359411" y="1325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138214</xdr:rowOff>
    </xdr:from>
    <xdr:to>
      <xdr:col>45</xdr:col>
      <xdr:colOff>177800</xdr:colOff>
      <xdr:row>72</xdr:row>
      <xdr:rowOff>114257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7861300" y="12139714"/>
          <a:ext cx="889000" cy="31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52781</xdr:rowOff>
    </xdr:from>
    <xdr:to>
      <xdr:col>46</xdr:col>
      <xdr:colOff>38100</xdr:colOff>
      <xdr:row>75</xdr:row>
      <xdr:rowOff>154381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8699500" y="1291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145508</xdr:rowOff>
    </xdr:from>
    <xdr:ext cx="534377"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8483111" y="1300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33972</xdr:rowOff>
    </xdr:from>
    <xdr:to>
      <xdr:col>41</xdr:col>
      <xdr:colOff>50800</xdr:colOff>
      <xdr:row>70</xdr:row>
      <xdr:rowOff>138214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972300" y="12035472"/>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85654</xdr:rowOff>
    </xdr:from>
    <xdr:to>
      <xdr:col>41</xdr:col>
      <xdr:colOff>101600</xdr:colOff>
      <xdr:row>76</xdr:row>
      <xdr:rowOff>15804</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7810500" y="1294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6931</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7594111" y="130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136083</xdr:rowOff>
    </xdr:from>
    <xdr:to>
      <xdr:col>36</xdr:col>
      <xdr:colOff>165100</xdr:colOff>
      <xdr:row>74</xdr:row>
      <xdr:rowOff>66233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6921500" y="1265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57360</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705111" y="1274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118801</xdr:rowOff>
    </xdr:from>
    <xdr:to>
      <xdr:col>55</xdr:col>
      <xdr:colOff>50800</xdr:colOff>
      <xdr:row>75</xdr:row>
      <xdr:rowOff>48951</xdr:rowOff>
    </xdr:to>
    <xdr:sp macro="" textlink="">
      <xdr:nvSpPr>
        <xdr:cNvPr id="408" name="楕円 407">
          <a:extLst>
            <a:ext uri="{FF2B5EF4-FFF2-40B4-BE49-F238E27FC236}">
              <a16:creationId xmlns:a16="http://schemas.microsoft.com/office/drawing/2014/main" id="{00000000-0008-0000-0700-000098010000}"/>
            </a:ext>
          </a:extLst>
        </xdr:cNvPr>
        <xdr:cNvSpPr/>
      </xdr:nvSpPr>
      <xdr:spPr>
        <a:xfrm>
          <a:off x="10426700" y="128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71828</xdr:rowOff>
    </xdr:from>
    <xdr:ext cx="534377" cy="259045"/>
    <xdr:sp macro="" textlink="">
      <xdr:nvSpPr>
        <xdr:cNvPr id="409" name="商工費該当値テキスト">
          <a:extLst>
            <a:ext uri="{FF2B5EF4-FFF2-40B4-BE49-F238E27FC236}">
              <a16:creationId xmlns:a16="http://schemas.microsoft.com/office/drawing/2014/main" id="{00000000-0008-0000-0700-000099010000}"/>
            </a:ext>
          </a:extLst>
        </xdr:cNvPr>
        <xdr:cNvSpPr txBox="1"/>
      </xdr:nvSpPr>
      <xdr:spPr>
        <a:xfrm>
          <a:off x="10528300" y="1275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125773</xdr:rowOff>
    </xdr:from>
    <xdr:to>
      <xdr:col>50</xdr:col>
      <xdr:colOff>165100</xdr:colOff>
      <xdr:row>74</xdr:row>
      <xdr:rowOff>55923</xdr:rowOff>
    </xdr:to>
    <xdr:sp macro="" textlink="">
      <xdr:nvSpPr>
        <xdr:cNvPr id="410" name="楕円 409">
          <a:extLst>
            <a:ext uri="{FF2B5EF4-FFF2-40B4-BE49-F238E27FC236}">
              <a16:creationId xmlns:a16="http://schemas.microsoft.com/office/drawing/2014/main" id="{00000000-0008-0000-0700-00009A010000}"/>
            </a:ext>
          </a:extLst>
        </xdr:cNvPr>
        <xdr:cNvSpPr/>
      </xdr:nvSpPr>
      <xdr:spPr>
        <a:xfrm>
          <a:off x="9588500" y="126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72450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59411" y="124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63457</xdr:rowOff>
    </xdr:from>
    <xdr:to>
      <xdr:col>46</xdr:col>
      <xdr:colOff>38100</xdr:colOff>
      <xdr:row>72</xdr:row>
      <xdr:rowOff>165057</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8699500" y="1240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10134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18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87414</xdr:rowOff>
    </xdr:from>
    <xdr:to>
      <xdr:col>41</xdr:col>
      <xdr:colOff>101600</xdr:colOff>
      <xdr:row>71</xdr:row>
      <xdr:rowOff>17564</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7810500" y="1208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34091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186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154622</xdr:rowOff>
    </xdr:from>
    <xdr:to>
      <xdr:col>36</xdr:col>
      <xdr:colOff>165100</xdr:colOff>
      <xdr:row>70</xdr:row>
      <xdr:rowOff>84772</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6921500" y="1198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101299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175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8" name="正方形/長方形 417">
          <a:extLst>
            <a:ext uri="{FF2B5EF4-FFF2-40B4-BE49-F238E27FC236}">
              <a16:creationId xmlns:a16="http://schemas.microsoft.com/office/drawing/2014/main" id="{00000000-0008-0000-0700-0000A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9" name="正方形/長方形 418">
          <a:extLst>
            <a:ext uri="{FF2B5EF4-FFF2-40B4-BE49-F238E27FC236}">
              <a16:creationId xmlns:a16="http://schemas.microsoft.com/office/drawing/2014/main" id="{00000000-0008-0000-0700-0000A3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5" name="直線コネクタ 424">
          <a:extLst>
            <a:ext uri="{FF2B5EF4-FFF2-40B4-BE49-F238E27FC236}">
              <a16:creationId xmlns:a16="http://schemas.microsoft.com/office/drawing/2014/main" id="{00000000-0008-0000-0700-0000A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9" name="土木費グラフ枠">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164198</xdr:rowOff>
    </xdr:from>
    <xdr:to>
      <xdr:col>54</xdr:col>
      <xdr:colOff>189865</xdr:colOff>
      <xdr:row>95</xdr:row>
      <xdr:rowOff>75082</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flipV="1">
          <a:off x="10475595" y="15423248"/>
          <a:ext cx="1270" cy="939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78909</xdr:rowOff>
    </xdr:from>
    <xdr:ext cx="534377" cy="259045"/>
    <xdr:sp macro="" textlink="">
      <xdr:nvSpPr>
        <xdr:cNvPr id="441" name="土木費最小値テキスト">
          <a:extLst>
            <a:ext uri="{FF2B5EF4-FFF2-40B4-BE49-F238E27FC236}">
              <a16:creationId xmlns:a16="http://schemas.microsoft.com/office/drawing/2014/main" id="{00000000-0008-0000-0700-0000B9010000}"/>
            </a:ext>
          </a:extLst>
        </xdr:cNvPr>
        <xdr:cNvSpPr txBox="1"/>
      </xdr:nvSpPr>
      <xdr:spPr>
        <a:xfrm>
          <a:off x="10528300" y="163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75082</xdr:rowOff>
    </xdr:from>
    <xdr:to>
      <xdr:col>55</xdr:col>
      <xdr:colOff>88900</xdr:colOff>
      <xdr:row>95</xdr:row>
      <xdr:rowOff>75082</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10388600" y="1636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110875</xdr:rowOff>
    </xdr:from>
    <xdr:ext cx="599010" cy="259045"/>
    <xdr:sp macro="" textlink="">
      <xdr:nvSpPr>
        <xdr:cNvPr id="443" name="土木費最大値テキスト">
          <a:extLst>
            <a:ext uri="{FF2B5EF4-FFF2-40B4-BE49-F238E27FC236}">
              <a16:creationId xmlns:a16="http://schemas.microsoft.com/office/drawing/2014/main" id="{00000000-0008-0000-0700-0000BB010000}"/>
            </a:ext>
          </a:extLst>
        </xdr:cNvPr>
        <xdr:cNvSpPr txBox="1"/>
      </xdr:nvSpPr>
      <xdr:spPr>
        <a:xfrm>
          <a:off x="10528300" y="1519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164198</xdr:rowOff>
    </xdr:from>
    <xdr:to>
      <xdr:col>55</xdr:col>
      <xdr:colOff>88900</xdr:colOff>
      <xdr:row>89</xdr:row>
      <xdr:rowOff>164198</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10388600" y="1542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164198</xdr:rowOff>
    </xdr:from>
    <xdr:to>
      <xdr:col>55</xdr:col>
      <xdr:colOff>0</xdr:colOff>
      <xdr:row>92</xdr:row>
      <xdr:rowOff>156159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flipV="1">
          <a:off x="9639300" y="15423248"/>
          <a:ext cx="838200" cy="50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47896</xdr:rowOff>
    </xdr:from>
    <xdr:ext cx="599010" cy="259045"/>
    <xdr:sp macro="" textlink="">
      <xdr:nvSpPr>
        <xdr:cNvPr id="446" name="土木費平均値テキスト">
          <a:extLst>
            <a:ext uri="{FF2B5EF4-FFF2-40B4-BE49-F238E27FC236}">
              <a16:creationId xmlns:a16="http://schemas.microsoft.com/office/drawing/2014/main" id="{00000000-0008-0000-0700-0000BE010000}"/>
            </a:ext>
          </a:extLst>
        </xdr:cNvPr>
        <xdr:cNvSpPr txBox="1"/>
      </xdr:nvSpPr>
      <xdr:spPr>
        <a:xfrm>
          <a:off x="10528300" y="15821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69469</xdr:rowOff>
    </xdr:from>
    <xdr:to>
      <xdr:col>55</xdr:col>
      <xdr:colOff>50800</xdr:colOff>
      <xdr:row>92</xdr:row>
      <xdr:rowOff>171069</xdr:rowOff>
    </xdr:to>
    <xdr:sp macro="" textlink="">
      <xdr:nvSpPr>
        <xdr:cNvPr id="447" name="フローチャート: 判断 446">
          <a:extLst>
            <a:ext uri="{FF2B5EF4-FFF2-40B4-BE49-F238E27FC236}">
              <a16:creationId xmlns:a16="http://schemas.microsoft.com/office/drawing/2014/main" id="{00000000-0008-0000-0700-0000BF010000}"/>
            </a:ext>
          </a:extLst>
        </xdr:cNvPr>
        <xdr:cNvSpPr/>
      </xdr:nvSpPr>
      <xdr:spPr>
        <a:xfrm>
          <a:off x="10426700" y="15842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156159</xdr:rowOff>
    </xdr:from>
    <xdr:to>
      <xdr:col>50</xdr:col>
      <xdr:colOff>114300</xdr:colOff>
      <xdr:row>93</xdr:row>
      <xdr:rowOff>144235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8750300" y="15929559"/>
          <a:ext cx="889000" cy="1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38836</xdr:rowOff>
    </xdr:from>
    <xdr:to>
      <xdr:col>50</xdr:col>
      <xdr:colOff>165100</xdr:colOff>
      <xdr:row>95</xdr:row>
      <xdr:rowOff>140436</xdr:rowOff>
    </xdr:to>
    <xdr:sp macro="" textlink="">
      <xdr:nvSpPr>
        <xdr:cNvPr id="449" name="フローチャート: 判断 448">
          <a:extLst>
            <a:ext uri="{FF2B5EF4-FFF2-40B4-BE49-F238E27FC236}">
              <a16:creationId xmlns:a16="http://schemas.microsoft.com/office/drawing/2014/main" id="{00000000-0008-0000-0700-0000C1010000}"/>
            </a:ext>
          </a:extLst>
        </xdr:cNvPr>
        <xdr:cNvSpPr/>
      </xdr:nvSpPr>
      <xdr:spPr>
        <a:xfrm>
          <a:off x="9588500" y="1632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131563</xdr:rowOff>
    </xdr:from>
    <xdr:ext cx="534377"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9359411" y="1641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101219</xdr:rowOff>
    </xdr:from>
    <xdr:to>
      <xdr:col>45</xdr:col>
      <xdr:colOff>177800</xdr:colOff>
      <xdr:row>93</xdr:row>
      <xdr:rowOff>144235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7861300" y="15874619"/>
          <a:ext cx="889000" cy="2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37503</xdr:rowOff>
    </xdr:from>
    <xdr:to>
      <xdr:col>46</xdr:col>
      <xdr:colOff>38100</xdr:colOff>
      <xdr:row>94</xdr:row>
      <xdr:rowOff>139103</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8699500" y="161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130230</xdr:rowOff>
    </xdr:from>
    <xdr:ext cx="599010"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8450795" y="1624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101219</xdr:rowOff>
    </xdr:from>
    <xdr:to>
      <xdr:col>41</xdr:col>
      <xdr:colOff>50800</xdr:colOff>
      <xdr:row>93</xdr:row>
      <xdr:rowOff>78473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6972300" y="15874619"/>
          <a:ext cx="889000" cy="1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170892</xdr:rowOff>
    </xdr:from>
    <xdr:to>
      <xdr:col>41</xdr:col>
      <xdr:colOff>101600</xdr:colOff>
      <xdr:row>94</xdr:row>
      <xdr:rowOff>101042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7810500" y="1611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92169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7561795" y="1620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168872</xdr:rowOff>
    </xdr:from>
    <xdr:to>
      <xdr:col>36</xdr:col>
      <xdr:colOff>165100</xdr:colOff>
      <xdr:row>98</xdr:row>
      <xdr:rowOff>99022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6921500" y="167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90149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705111" y="1689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113398</xdr:rowOff>
    </xdr:from>
    <xdr:to>
      <xdr:col>55</xdr:col>
      <xdr:colOff>50800</xdr:colOff>
      <xdr:row>90</xdr:row>
      <xdr:rowOff>43548</xdr:rowOff>
    </xdr:to>
    <xdr:sp macro="" textlink="">
      <xdr:nvSpPr>
        <xdr:cNvPr id="464" name="楕円 463">
          <a:extLst>
            <a:ext uri="{FF2B5EF4-FFF2-40B4-BE49-F238E27FC236}">
              <a16:creationId xmlns:a16="http://schemas.microsoft.com/office/drawing/2014/main" id="{00000000-0008-0000-0700-0000D0010000}"/>
            </a:ext>
          </a:extLst>
        </xdr:cNvPr>
        <xdr:cNvSpPr/>
      </xdr:nvSpPr>
      <xdr:spPr>
        <a:xfrm>
          <a:off x="10426700" y="1537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66425</xdr:rowOff>
    </xdr:from>
    <xdr:ext cx="599010" cy="259045"/>
    <xdr:sp macro="" textlink="">
      <xdr:nvSpPr>
        <xdr:cNvPr id="465" name="土木費該当値テキスト">
          <a:extLst>
            <a:ext uri="{FF2B5EF4-FFF2-40B4-BE49-F238E27FC236}">
              <a16:creationId xmlns:a16="http://schemas.microsoft.com/office/drawing/2014/main" id="{00000000-0008-0000-0700-0000D1010000}"/>
            </a:ext>
          </a:extLst>
        </xdr:cNvPr>
        <xdr:cNvSpPr txBox="1"/>
      </xdr:nvSpPr>
      <xdr:spPr>
        <a:xfrm>
          <a:off x="10528300" y="1532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105359</xdr:rowOff>
    </xdr:from>
    <xdr:to>
      <xdr:col>50</xdr:col>
      <xdr:colOff>165100</xdr:colOff>
      <xdr:row>93</xdr:row>
      <xdr:rowOff>35509</xdr:rowOff>
    </xdr:to>
    <xdr:sp macro="" textlink="">
      <xdr:nvSpPr>
        <xdr:cNvPr id="466" name="楕円 465">
          <a:extLst>
            <a:ext uri="{FF2B5EF4-FFF2-40B4-BE49-F238E27FC236}">
              <a16:creationId xmlns:a16="http://schemas.microsoft.com/office/drawing/2014/main" id="{00000000-0008-0000-0700-0000D2010000}"/>
            </a:ext>
          </a:extLst>
        </xdr:cNvPr>
        <xdr:cNvSpPr/>
      </xdr:nvSpPr>
      <xdr:spPr>
        <a:xfrm>
          <a:off x="9588500" y="1587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91</xdr:row>
      <xdr:rowOff>52036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27095" y="1565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93435</xdr:rowOff>
    </xdr:from>
    <xdr:to>
      <xdr:col>46</xdr:col>
      <xdr:colOff>38100</xdr:colOff>
      <xdr:row>94</xdr:row>
      <xdr:rowOff>23585</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8699500" y="160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40112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50795" y="1581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50419</xdr:rowOff>
    </xdr:from>
    <xdr:to>
      <xdr:col>41</xdr:col>
      <xdr:colOff>101600</xdr:colOff>
      <xdr:row>92</xdr:row>
      <xdr:rowOff>152019</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7810500" y="158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168546</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559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27673</xdr:rowOff>
    </xdr:from>
    <xdr:to>
      <xdr:col>36</xdr:col>
      <xdr:colOff>165100</xdr:colOff>
      <xdr:row>93</xdr:row>
      <xdr:rowOff>129273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6921500" y="159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145800</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574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7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700-0000DB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6" name="正方形/長方形 475">
          <a:extLst>
            <a:ext uri="{FF2B5EF4-FFF2-40B4-BE49-F238E27FC236}">
              <a16:creationId xmlns:a16="http://schemas.microsoft.com/office/drawing/2014/main" id="{00000000-0008-0000-0700-0000DC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警察費グラフ枠">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96593</xdr:rowOff>
    </xdr:from>
    <xdr:to>
      <xdr:col>85</xdr:col>
      <xdr:colOff>126364</xdr:colOff>
      <xdr:row>39</xdr:row>
      <xdr:rowOff>165173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flipV="1">
          <a:off x="16317595" y="6268793"/>
          <a:ext cx="1269" cy="582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169000</xdr:rowOff>
    </xdr:from>
    <xdr:ext cx="534377" cy="259045"/>
    <xdr:sp macro="" textlink="">
      <xdr:nvSpPr>
        <xdr:cNvPr id="499" name="警察費最小値テキスト">
          <a:extLst>
            <a:ext uri="{FF2B5EF4-FFF2-40B4-BE49-F238E27FC236}">
              <a16:creationId xmlns:a16="http://schemas.microsoft.com/office/drawing/2014/main" id="{00000000-0008-0000-0700-0000F3010000}"/>
            </a:ext>
          </a:extLst>
        </xdr:cNvPr>
        <xdr:cNvSpPr txBox="1"/>
      </xdr:nvSpPr>
      <xdr:spPr>
        <a:xfrm>
          <a:off x="16370300" y="685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165173</xdr:rowOff>
    </xdr:from>
    <xdr:to>
      <xdr:col>86</xdr:col>
      <xdr:colOff>25400</xdr:colOff>
      <xdr:row>39</xdr:row>
      <xdr:rowOff>165173</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6230600" y="685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43270</xdr:rowOff>
    </xdr:from>
    <xdr:ext cx="534377" cy="259045"/>
    <xdr:sp macro="" textlink="">
      <xdr:nvSpPr>
        <xdr:cNvPr id="501" name="警察費最大値テキスト">
          <a:extLst>
            <a:ext uri="{FF2B5EF4-FFF2-40B4-BE49-F238E27FC236}">
              <a16:creationId xmlns:a16="http://schemas.microsoft.com/office/drawing/2014/main" id="{00000000-0008-0000-0700-0000F5010000}"/>
            </a:ext>
          </a:extLst>
        </xdr:cNvPr>
        <xdr:cNvSpPr txBox="1"/>
      </xdr:nvSpPr>
      <xdr:spPr>
        <a:xfrm>
          <a:off x="16370300" y="604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96593</xdr:rowOff>
    </xdr:from>
    <xdr:to>
      <xdr:col>86</xdr:col>
      <xdr:colOff>25400</xdr:colOff>
      <xdr:row>36</xdr:row>
      <xdr:rowOff>96593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6230600" y="626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102144</xdr:rowOff>
    </xdr:from>
    <xdr:to>
      <xdr:col>85</xdr:col>
      <xdr:colOff>127000</xdr:colOff>
      <xdr:row>36</xdr:row>
      <xdr:rowOff>129576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5481300" y="62743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22587</xdr:rowOff>
    </xdr:from>
    <xdr:ext cx="534377" cy="259045"/>
    <xdr:sp macro="" textlink="">
      <xdr:nvSpPr>
        <xdr:cNvPr id="504" name="警察費平均値テキスト">
          <a:extLst>
            <a:ext uri="{FF2B5EF4-FFF2-40B4-BE49-F238E27FC236}">
              <a16:creationId xmlns:a16="http://schemas.microsoft.com/office/drawing/2014/main" id="{00000000-0008-0000-0700-0000F8010000}"/>
            </a:ext>
          </a:extLst>
        </xdr:cNvPr>
        <xdr:cNvSpPr txBox="1"/>
      </xdr:nvSpPr>
      <xdr:spPr>
        <a:xfrm>
          <a:off x="16370300" y="636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44160</xdr:rowOff>
    </xdr:from>
    <xdr:to>
      <xdr:col>85</xdr:col>
      <xdr:colOff>177800</xdr:colOff>
      <xdr:row>37</xdr:row>
      <xdr:rowOff>145760</xdr:rowOff>
    </xdr:to>
    <xdr:sp macro="" textlink="">
      <xdr:nvSpPr>
        <xdr:cNvPr id="505" name="フローチャート: 判断 504">
          <a:extLst>
            <a:ext uri="{FF2B5EF4-FFF2-40B4-BE49-F238E27FC236}">
              <a16:creationId xmlns:a16="http://schemas.microsoft.com/office/drawing/2014/main" id="{00000000-0008-0000-0700-0000F9010000}"/>
            </a:ext>
          </a:extLst>
        </xdr:cNvPr>
        <xdr:cNvSpPr/>
      </xdr:nvSpPr>
      <xdr:spPr>
        <a:xfrm>
          <a:off x="16268700" y="638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129576</xdr:rowOff>
    </xdr:from>
    <xdr:to>
      <xdr:col>81</xdr:col>
      <xdr:colOff>50800</xdr:colOff>
      <xdr:row>38</xdr:row>
      <xdr:rowOff>151783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4592300" y="6301776"/>
          <a:ext cx="889000" cy="36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137559</xdr:rowOff>
    </xdr:from>
    <xdr:to>
      <xdr:col>81</xdr:col>
      <xdr:colOff>101600</xdr:colOff>
      <xdr:row>38</xdr:row>
      <xdr:rowOff>67709</xdr:rowOff>
    </xdr:to>
    <xdr:sp macro="" textlink="">
      <xdr:nvSpPr>
        <xdr:cNvPr id="507" name="フローチャート: 判断 506">
          <a:extLst>
            <a:ext uri="{FF2B5EF4-FFF2-40B4-BE49-F238E27FC236}">
              <a16:creationId xmlns:a16="http://schemas.microsoft.com/office/drawing/2014/main" id="{00000000-0008-0000-0700-0000FB010000}"/>
            </a:ext>
          </a:extLst>
        </xdr:cNvPr>
        <xdr:cNvSpPr/>
      </xdr:nvSpPr>
      <xdr:spPr>
        <a:xfrm>
          <a:off x="15430500" y="64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58836</xdr:rowOff>
    </xdr:from>
    <xdr:ext cx="534377"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5201411" y="657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97572</xdr:rowOff>
    </xdr:from>
    <xdr:to>
      <xdr:col>76</xdr:col>
      <xdr:colOff>114300</xdr:colOff>
      <xdr:row>38</xdr:row>
      <xdr:rowOff>151783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3703300" y="6269772"/>
          <a:ext cx="889000" cy="39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9543</xdr:rowOff>
    </xdr:from>
    <xdr:to>
      <xdr:col>76</xdr:col>
      <xdr:colOff>165100</xdr:colOff>
      <xdr:row>39</xdr:row>
      <xdr:rowOff>111143</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4541500" y="66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102270</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4325111" y="678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56098</xdr:rowOff>
    </xdr:from>
    <xdr:to>
      <xdr:col>71</xdr:col>
      <xdr:colOff>177800</xdr:colOff>
      <xdr:row>36</xdr:row>
      <xdr:rowOff>97572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814300" y="5371048"/>
          <a:ext cx="889000" cy="89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79103</xdr:rowOff>
    </xdr:from>
    <xdr:to>
      <xdr:col>72</xdr:col>
      <xdr:colOff>38100</xdr:colOff>
      <xdr:row>38</xdr:row>
      <xdr:rowOff>9253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3652500" y="642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3436111" y="651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94125</xdr:rowOff>
    </xdr:from>
    <xdr:to>
      <xdr:col>67</xdr:col>
      <xdr:colOff>101600</xdr:colOff>
      <xdr:row>39</xdr:row>
      <xdr:rowOff>24275</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2763500" y="66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15402</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2547111" y="67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51344</xdr:rowOff>
    </xdr:from>
    <xdr:to>
      <xdr:col>85</xdr:col>
      <xdr:colOff>177800</xdr:colOff>
      <xdr:row>36</xdr:row>
      <xdr:rowOff>152944</xdr:rowOff>
    </xdr:to>
    <xdr:sp macro="" textlink="">
      <xdr:nvSpPr>
        <xdr:cNvPr id="522" name="楕円 521">
          <a:extLst>
            <a:ext uri="{FF2B5EF4-FFF2-40B4-BE49-F238E27FC236}">
              <a16:creationId xmlns:a16="http://schemas.microsoft.com/office/drawing/2014/main" id="{00000000-0008-0000-0700-00000A020000}"/>
            </a:ext>
          </a:extLst>
        </xdr:cNvPr>
        <xdr:cNvSpPr/>
      </xdr:nvSpPr>
      <xdr:spPr>
        <a:xfrm>
          <a:off x="16268700" y="62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170269</xdr:rowOff>
    </xdr:from>
    <xdr:ext cx="534377" cy="259045"/>
    <xdr:sp macro="" textlink="">
      <xdr:nvSpPr>
        <xdr:cNvPr id="523" name="警察費該当値テキスト">
          <a:extLst>
            <a:ext uri="{FF2B5EF4-FFF2-40B4-BE49-F238E27FC236}">
              <a16:creationId xmlns:a16="http://schemas.microsoft.com/office/drawing/2014/main" id="{00000000-0008-0000-0700-00000B020000}"/>
            </a:ext>
          </a:extLst>
        </xdr:cNvPr>
        <xdr:cNvSpPr txBox="1"/>
      </xdr:nvSpPr>
      <xdr:spPr>
        <a:xfrm>
          <a:off x="16370300" y="617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78776</xdr:rowOff>
    </xdr:from>
    <xdr:to>
      <xdr:col>81</xdr:col>
      <xdr:colOff>101600</xdr:colOff>
      <xdr:row>37</xdr:row>
      <xdr:rowOff>8926</xdr:rowOff>
    </xdr:to>
    <xdr:sp macro="" textlink="">
      <xdr:nvSpPr>
        <xdr:cNvPr id="524" name="楕円 523">
          <a:extLst>
            <a:ext uri="{FF2B5EF4-FFF2-40B4-BE49-F238E27FC236}">
              <a16:creationId xmlns:a16="http://schemas.microsoft.com/office/drawing/2014/main" id="{00000000-0008-0000-0700-00000C020000}"/>
            </a:ext>
          </a:extLst>
        </xdr:cNvPr>
        <xdr:cNvSpPr/>
      </xdr:nvSpPr>
      <xdr:spPr>
        <a:xfrm>
          <a:off x="15430500" y="62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25453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01411" y="60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100983</xdr:rowOff>
    </xdr:from>
    <xdr:to>
      <xdr:col>76</xdr:col>
      <xdr:colOff>165100</xdr:colOff>
      <xdr:row>39</xdr:row>
      <xdr:rowOff>31133</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4541500" y="66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47660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46772</xdr:rowOff>
    </xdr:from>
    <xdr:to>
      <xdr:col>72</xdr:col>
      <xdr:colOff>38100</xdr:colOff>
      <xdr:row>36</xdr:row>
      <xdr:rowOff>148372</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3652500" y="621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164899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5298</xdr:rowOff>
    </xdr:from>
    <xdr:to>
      <xdr:col>67</xdr:col>
      <xdr:colOff>101600</xdr:colOff>
      <xdr:row>31</xdr:row>
      <xdr:rowOff>106898</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2763500" y="53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123425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09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a:extLst>
            <a:ext uri="{FF2B5EF4-FFF2-40B4-BE49-F238E27FC236}">
              <a16:creationId xmlns:a16="http://schemas.microsoft.com/office/drawing/2014/main" id="{00000000-0008-0000-0700-00001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60</xdr:row>
      <xdr:rowOff>111777</xdr:rowOff>
    </xdr:from>
    <xdr:ext cx="595419"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1850581" y="1039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57</xdr:row>
      <xdr:rowOff>54627</xdr:rowOff>
    </xdr:from>
    <xdr:ext cx="595419"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1850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教育費グラフ枠">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68376</xdr:rowOff>
    </xdr:from>
    <xdr:to>
      <xdr:col>85</xdr:col>
      <xdr:colOff>126364</xdr:colOff>
      <xdr:row>58</xdr:row>
      <xdr:rowOff>151244</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flipV="1">
          <a:off x="16317595" y="8983776"/>
          <a:ext cx="1269" cy="1111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155071</xdr:rowOff>
    </xdr:from>
    <xdr:ext cx="599010" cy="259045"/>
    <xdr:sp macro="" textlink="">
      <xdr:nvSpPr>
        <xdr:cNvPr id="551" name="教育費最小値テキスト">
          <a:extLst>
            <a:ext uri="{FF2B5EF4-FFF2-40B4-BE49-F238E27FC236}">
              <a16:creationId xmlns:a16="http://schemas.microsoft.com/office/drawing/2014/main" id="{00000000-0008-0000-0700-000027020000}"/>
            </a:ext>
          </a:extLst>
        </xdr:cNvPr>
        <xdr:cNvSpPr txBox="1"/>
      </xdr:nvSpPr>
      <xdr:spPr>
        <a:xfrm>
          <a:off x="16370300" y="1009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151244</xdr:rowOff>
    </xdr:from>
    <xdr:to>
      <xdr:col>86</xdr:col>
      <xdr:colOff>25400</xdr:colOff>
      <xdr:row>58</xdr:row>
      <xdr:rowOff>151244</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6230600" y="10095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15053</xdr:rowOff>
    </xdr:from>
    <xdr:ext cx="599010" cy="259045"/>
    <xdr:sp macro="" textlink="">
      <xdr:nvSpPr>
        <xdr:cNvPr id="553" name="教育費最大値テキスト">
          <a:extLst>
            <a:ext uri="{FF2B5EF4-FFF2-40B4-BE49-F238E27FC236}">
              <a16:creationId xmlns:a16="http://schemas.microsoft.com/office/drawing/2014/main" id="{00000000-0008-0000-0700-000029020000}"/>
            </a:ext>
          </a:extLst>
        </xdr:cNvPr>
        <xdr:cNvSpPr txBox="1"/>
      </xdr:nvSpPr>
      <xdr:spPr>
        <a:xfrm>
          <a:off x="16370300" y="875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68376</xdr:rowOff>
    </xdr:from>
    <xdr:to>
      <xdr:col>86</xdr:col>
      <xdr:colOff>25400</xdr:colOff>
      <xdr:row>52</xdr:row>
      <xdr:rowOff>68376</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6230600" y="898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126041</xdr:rowOff>
    </xdr:from>
    <xdr:to>
      <xdr:col>85</xdr:col>
      <xdr:colOff>127000</xdr:colOff>
      <xdr:row>53</xdr:row>
      <xdr:rowOff>197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5481300" y="9041441"/>
          <a:ext cx="8382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9034</xdr:rowOff>
    </xdr:from>
    <xdr:ext cx="599010" cy="259045"/>
    <xdr:sp macro="" textlink="">
      <xdr:nvSpPr>
        <xdr:cNvPr id="556" name="教育費平均値テキスト">
          <a:extLst>
            <a:ext uri="{FF2B5EF4-FFF2-40B4-BE49-F238E27FC236}">
              <a16:creationId xmlns:a16="http://schemas.microsoft.com/office/drawing/2014/main" id="{00000000-0008-0000-0700-00002C020000}"/>
            </a:ext>
          </a:extLst>
        </xdr:cNvPr>
        <xdr:cNvSpPr txBox="1"/>
      </xdr:nvSpPr>
      <xdr:spPr>
        <a:xfrm>
          <a:off x="16370300" y="9267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30607</xdr:rowOff>
    </xdr:from>
    <xdr:to>
      <xdr:col>85</xdr:col>
      <xdr:colOff>177800</xdr:colOff>
      <xdr:row>54</xdr:row>
      <xdr:rowOff>132207</xdr:rowOff>
    </xdr:to>
    <xdr:sp macro="" textlink="">
      <xdr:nvSpPr>
        <xdr:cNvPr id="557" name="フローチャート: 判断 556">
          <a:extLst>
            <a:ext uri="{FF2B5EF4-FFF2-40B4-BE49-F238E27FC236}">
              <a16:creationId xmlns:a16="http://schemas.microsoft.com/office/drawing/2014/main" id="{00000000-0008-0000-0700-00002D020000}"/>
            </a:ext>
          </a:extLst>
        </xdr:cNvPr>
        <xdr:cNvSpPr/>
      </xdr:nvSpPr>
      <xdr:spPr>
        <a:xfrm>
          <a:off x="16268700" y="92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153473</xdr:rowOff>
    </xdr:from>
    <xdr:to>
      <xdr:col>81</xdr:col>
      <xdr:colOff>50800</xdr:colOff>
      <xdr:row>52</xdr:row>
      <xdr:rowOff>126041</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4592300" y="8897423"/>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11005</xdr:rowOff>
    </xdr:from>
    <xdr:to>
      <xdr:col>81</xdr:col>
      <xdr:colOff>101600</xdr:colOff>
      <xdr:row>54</xdr:row>
      <xdr:rowOff>112605</xdr:rowOff>
    </xdr:to>
    <xdr:sp macro="" textlink="">
      <xdr:nvSpPr>
        <xdr:cNvPr id="559" name="フローチャート: 判断 558">
          <a:extLst>
            <a:ext uri="{FF2B5EF4-FFF2-40B4-BE49-F238E27FC236}">
              <a16:creationId xmlns:a16="http://schemas.microsoft.com/office/drawing/2014/main" id="{00000000-0008-0000-0700-00002F020000}"/>
            </a:ext>
          </a:extLst>
        </xdr:cNvPr>
        <xdr:cNvSpPr/>
      </xdr:nvSpPr>
      <xdr:spPr>
        <a:xfrm>
          <a:off x="15430500" y="926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103732</xdr:rowOff>
    </xdr:from>
    <xdr:ext cx="599010"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5169095" y="936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153473</xdr:rowOff>
    </xdr:from>
    <xdr:to>
      <xdr:col>76</xdr:col>
      <xdr:colOff>114300</xdr:colOff>
      <xdr:row>52</xdr:row>
      <xdr:rowOff>142386</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3703300" y="8897423"/>
          <a:ext cx="889000" cy="16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131248</xdr:rowOff>
    </xdr:from>
    <xdr:to>
      <xdr:col>76</xdr:col>
      <xdr:colOff>165100</xdr:colOff>
      <xdr:row>52</xdr:row>
      <xdr:rowOff>61398</xdr:rowOff>
    </xdr:to>
    <xdr:sp macro="" textlink="">
      <xdr:nvSpPr>
        <xdr:cNvPr id="562" name="フローチャート: 判断 561">
          <a:extLst>
            <a:ext uri="{FF2B5EF4-FFF2-40B4-BE49-F238E27FC236}">
              <a16:creationId xmlns:a16="http://schemas.microsoft.com/office/drawing/2014/main" id="{00000000-0008-0000-0700-000032020000}"/>
            </a:ext>
          </a:extLst>
        </xdr:cNvPr>
        <xdr:cNvSpPr/>
      </xdr:nvSpPr>
      <xdr:spPr>
        <a:xfrm>
          <a:off x="14541500" y="88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52525</xdr:rowOff>
    </xdr:from>
    <xdr:ext cx="599010"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4292795" y="896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142386</xdr:rowOff>
    </xdr:from>
    <xdr:to>
      <xdr:col>71</xdr:col>
      <xdr:colOff>177800</xdr:colOff>
      <xdr:row>53</xdr:row>
      <xdr:rowOff>121469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2814300" y="9057786"/>
          <a:ext cx="889000" cy="15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114446</xdr:rowOff>
    </xdr:from>
    <xdr:to>
      <xdr:col>72</xdr:col>
      <xdr:colOff>38100</xdr:colOff>
      <xdr:row>53</xdr:row>
      <xdr:rowOff>44596</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3652500" y="902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35723</xdr:rowOff>
    </xdr:from>
    <xdr:ext cx="599010"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3403795" y="912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20206</xdr:rowOff>
    </xdr:from>
    <xdr:to>
      <xdr:col>67</xdr:col>
      <xdr:colOff>101600</xdr:colOff>
      <xdr:row>56</xdr:row>
      <xdr:rowOff>121806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2763500" y="96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112933</xdr:rowOff>
    </xdr:from>
    <xdr:ext cx="599010"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514795" y="971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120847</xdr:rowOff>
    </xdr:from>
    <xdr:to>
      <xdr:col>85</xdr:col>
      <xdr:colOff>177800</xdr:colOff>
      <xdr:row>53</xdr:row>
      <xdr:rowOff>50997</xdr:rowOff>
    </xdr:to>
    <xdr:sp macro="" textlink="">
      <xdr:nvSpPr>
        <xdr:cNvPr id="574" name="楕円 573">
          <a:extLst>
            <a:ext uri="{FF2B5EF4-FFF2-40B4-BE49-F238E27FC236}">
              <a16:creationId xmlns:a16="http://schemas.microsoft.com/office/drawing/2014/main" id="{00000000-0008-0000-0700-00003E020000}"/>
            </a:ext>
          </a:extLst>
        </xdr:cNvPr>
        <xdr:cNvSpPr/>
      </xdr:nvSpPr>
      <xdr:spPr>
        <a:xfrm>
          <a:off x="16268700" y="903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35774</xdr:rowOff>
    </xdr:from>
    <xdr:ext cx="599010" cy="259045"/>
    <xdr:sp macro="" textlink="">
      <xdr:nvSpPr>
        <xdr:cNvPr id="575" name="教育費該当値テキスト">
          <a:extLst>
            <a:ext uri="{FF2B5EF4-FFF2-40B4-BE49-F238E27FC236}">
              <a16:creationId xmlns:a16="http://schemas.microsoft.com/office/drawing/2014/main" id="{00000000-0008-0000-0700-00003F020000}"/>
            </a:ext>
          </a:extLst>
        </xdr:cNvPr>
        <xdr:cNvSpPr txBox="1"/>
      </xdr:nvSpPr>
      <xdr:spPr>
        <a:xfrm>
          <a:off x="16370300" y="89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75241</xdr:rowOff>
    </xdr:from>
    <xdr:to>
      <xdr:col>81</xdr:col>
      <xdr:colOff>101600</xdr:colOff>
      <xdr:row>53</xdr:row>
      <xdr:rowOff>5391</xdr:rowOff>
    </xdr:to>
    <xdr:sp macro="" textlink="">
      <xdr:nvSpPr>
        <xdr:cNvPr id="576" name="楕円 575">
          <a:extLst>
            <a:ext uri="{FF2B5EF4-FFF2-40B4-BE49-F238E27FC236}">
              <a16:creationId xmlns:a16="http://schemas.microsoft.com/office/drawing/2014/main" id="{00000000-0008-0000-0700-000040020000}"/>
            </a:ext>
          </a:extLst>
        </xdr:cNvPr>
        <xdr:cNvSpPr/>
      </xdr:nvSpPr>
      <xdr:spPr>
        <a:xfrm>
          <a:off x="15430500" y="89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51</xdr:row>
      <xdr:rowOff>21918</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69095" y="876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102673</xdr:rowOff>
    </xdr:from>
    <xdr:to>
      <xdr:col>76</xdr:col>
      <xdr:colOff>165100</xdr:colOff>
      <xdr:row>52</xdr:row>
      <xdr:rowOff>32823</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4541500" y="884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49350</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862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91586</xdr:rowOff>
    </xdr:from>
    <xdr:to>
      <xdr:col>72</xdr:col>
      <xdr:colOff>38100</xdr:colOff>
      <xdr:row>53</xdr:row>
      <xdr:rowOff>21736</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3652500" y="900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38263</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878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70669</xdr:rowOff>
    </xdr:from>
    <xdr:to>
      <xdr:col>67</xdr:col>
      <xdr:colOff>101600</xdr:colOff>
      <xdr:row>54</xdr:row>
      <xdr:rowOff>819</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2763500" y="91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17346</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893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7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700-000049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6" name="正方形/長方形 585">
          <a:extLst>
            <a:ext uri="{FF2B5EF4-FFF2-40B4-BE49-F238E27FC236}">
              <a16:creationId xmlns:a16="http://schemas.microsoft.com/office/drawing/2014/main" id="{00000000-0008-0000-0700-00004A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7" name="正方形/長方形 586">
          <a:extLst>
            <a:ext uri="{FF2B5EF4-FFF2-40B4-BE49-F238E27FC236}">
              <a16:creationId xmlns:a16="http://schemas.microsoft.com/office/drawing/2014/main" id="{00000000-0008-0000-0700-00004B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災害復旧費グラフ枠">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151664</xdr:rowOff>
    </xdr:from>
    <xdr:to>
      <xdr:col>85</xdr:col>
      <xdr:colOff>126364</xdr:colOff>
      <xdr:row>76</xdr:row>
      <xdr:rowOff>135356</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flipV="1">
          <a:off x="16317595" y="11981714"/>
          <a:ext cx="1269" cy="11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139183</xdr:rowOff>
    </xdr:from>
    <xdr:ext cx="469744" cy="259045"/>
    <xdr:sp macro="" textlink="">
      <xdr:nvSpPr>
        <xdr:cNvPr id="606" name="災害復旧費最小値テキスト">
          <a:extLst>
            <a:ext uri="{FF2B5EF4-FFF2-40B4-BE49-F238E27FC236}">
              <a16:creationId xmlns:a16="http://schemas.microsoft.com/office/drawing/2014/main" id="{00000000-0008-0000-0700-00005E020000}"/>
            </a:ext>
          </a:extLst>
        </xdr:cNvPr>
        <xdr:cNvSpPr txBox="1"/>
      </xdr:nvSpPr>
      <xdr:spPr>
        <a:xfrm>
          <a:off x="16370300" y="1316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135356</xdr:rowOff>
    </xdr:from>
    <xdr:to>
      <xdr:col>86</xdr:col>
      <xdr:colOff>25400</xdr:colOff>
      <xdr:row>76</xdr:row>
      <xdr:rowOff>135356</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6230600" y="1316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98341</xdr:rowOff>
    </xdr:from>
    <xdr:ext cx="534377" cy="259045"/>
    <xdr:sp macro="" textlink="">
      <xdr:nvSpPr>
        <xdr:cNvPr id="608" name="災害復旧費最大値テキスト">
          <a:extLst>
            <a:ext uri="{FF2B5EF4-FFF2-40B4-BE49-F238E27FC236}">
              <a16:creationId xmlns:a16="http://schemas.microsoft.com/office/drawing/2014/main" id="{00000000-0008-0000-0700-000060020000}"/>
            </a:ext>
          </a:extLst>
        </xdr:cNvPr>
        <xdr:cNvSpPr txBox="1"/>
      </xdr:nvSpPr>
      <xdr:spPr>
        <a:xfrm>
          <a:off x="16370300" y="1175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151664</xdr:rowOff>
    </xdr:from>
    <xdr:to>
      <xdr:col>86</xdr:col>
      <xdr:colOff>25400</xdr:colOff>
      <xdr:row>69</xdr:row>
      <xdr:rowOff>151664</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198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135356</xdr:rowOff>
    </xdr:from>
    <xdr:to>
      <xdr:col>85</xdr:col>
      <xdr:colOff>127000</xdr:colOff>
      <xdr:row>76</xdr:row>
      <xdr:rowOff>141909</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flipV="1">
          <a:off x="15481300" y="13165556"/>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78859</xdr:rowOff>
    </xdr:from>
    <xdr:ext cx="534377" cy="259045"/>
    <xdr:sp macro="" textlink="">
      <xdr:nvSpPr>
        <xdr:cNvPr id="611" name="災害復旧費平均値テキスト">
          <a:extLst>
            <a:ext uri="{FF2B5EF4-FFF2-40B4-BE49-F238E27FC236}">
              <a16:creationId xmlns:a16="http://schemas.microsoft.com/office/drawing/2014/main" id="{00000000-0008-0000-0700-000063020000}"/>
            </a:ext>
          </a:extLst>
        </xdr:cNvPr>
        <xdr:cNvSpPr txBox="1"/>
      </xdr:nvSpPr>
      <xdr:spPr>
        <a:xfrm>
          <a:off x="16370300" y="1225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55982</xdr:rowOff>
    </xdr:from>
    <xdr:to>
      <xdr:col>85</xdr:col>
      <xdr:colOff>177800</xdr:colOff>
      <xdr:row>72</xdr:row>
      <xdr:rowOff>157582</xdr:rowOff>
    </xdr:to>
    <xdr:sp macro="" textlink="">
      <xdr:nvSpPr>
        <xdr:cNvPr id="612" name="フローチャート: 判断 611">
          <a:extLst>
            <a:ext uri="{FF2B5EF4-FFF2-40B4-BE49-F238E27FC236}">
              <a16:creationId xmlns:a16="http://schemas.microsoft.com/office/drawing/2014/main" id="{00000000-0008-0000-0700-000064020000}"/>
            </a:ext>
          </a:extLst>
        </xdr:cNvPr>
        <xdr:cNvSpPr/>
      </xdr:nvSpPr>
      <xdr:spPr>
        <a:xfrm>
          <a:off x="16268700" y="124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141909</xdr:rowOff>
    </xdr:from>
    <xdr:to>
      <xdr:col>81</xdr:col>
      <xdr:colOff>50800</xdr:colOff>
      <xdr:row>77</xdr:row>
      <xdr:rowOff>163398</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flipV="1">
          <a:off x="14592300" y="13172109"/>
          <a:ext cx="8890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7442</xdr:rowOff>
    </xdr:from>
    <xdr:to>
      <xdr:col>81</xdr:col>
      <xdr:colOff>101600</xdr:colOff>
      <xdr:row>74</xdr:row>
      <xdr:rowOff>109042</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5430500" y="1269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125569</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5201411" y="124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147701</xdr:rowOff>
    </xdr:from>
    <xdr:to>
      <xdr:col>76</xdr:col>
      <xdr:colOff>114300</xdr:colOff>
      <xdr:row>77</xdr:row>
      <xdr:rowOff>163398</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3703300" y="13349351"/>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16053</xdr:rowOff>
    </xdr:from>
    <xdr:to>
      <xdr:col>76</xdr:col>
      <xdr:colOff>165100</xdr:colOff>
      <xdr:row>77</xdr:row>
      <xdr:rowOff>117653</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4541500" y="1321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134180</xdr:rowOff>
    </xdr:from>
    <xdr:ext cx="469744"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4357428" y="1299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65481</xdr:rowOff>
    </xdr:from>
    <xdr:to>
      <xdr:col>71</xdr:col>
      <xdr:colOff>177800</xdr:colOff>
      <xdr:row>77</xdr:row>
      <xdr:rowOff>147701</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814300" y="13095681"/>
          <a:ext cx="889000" cy="2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147422</xdr:rowOff>
    </xdr:from>
    <xdr:to>
      <xdr:col>72</xdr:col>
      <xdr:colOff>38100</xdr:colOff>
      <xdr:row>77</xdr:row>
      <xdr:rowOff>77572</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3652500" y="1317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94098</xdr:rowOff>
    </xdr:from>
    <xdr:ext cx="469744"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3468428" y="1295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92633</xdr:rowOff>
    </xdr:from>
    <xdr:to>
      <xdr:col>67</xdr:col>
      <xdr:colOff>101600</xdr:colOff>
      <xdr:row>77</xdr:row>
      <xdr:rowOff>22783</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2763500" y="1312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13910</xdr:rowOff>
    </xdr:from>
    <xdr:ext cx="469744"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579428" y="1321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84556</xdr:rowOff>
    </xdr:from>
    <xdr:to>
      <xdr:col>85</xdr:col>
      <xdr:colOff>177800</xdr:colOff>
      <xdr:row>77</xdr:row>
      <xdr:rowOff>14706</xdr:rowOff>
    </xdr:to>
    <xdr:sp macro="" textlink="">
      <xdr:nvSpPr>
        <xdr:cNvPr id="629" name="楕円 628">
          <a:extLst>
            <a:ext uri="{FF2B5EF4-FFF2-40B4-BE49-F238E27FC236}">
              <a16:creationId xmlns:a16="http://schemas.microsoft.com/office/drawing/2014/main" id="{00000000-0008-0000-0700-000075020000}"/>
            </a:ext>
          </a:extLst>
        </xdr:cNvPr>
        <xdr:cNvSpPr/>
      </xdr:nvSpPr>
      <xdr:spPr>
        <a:xfrm>
          <a:off x="16268700" y="131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170933</xdr:rowOff>
    </xdr:from>
    <xdr:ext cx="469744" cy="259045"/>
    <xdr:sp macro="" textlink="">
      <xdr:nvSpPr>
        <xdr:cNvPr id="630" name="災害復旧費該当値テキスト">
          <a:extLst>
            <a:ext uri="{FF2B5EF4-FFF2-40B4-BE49-F238E27FC236}">
              <a16:creationId xmlns:a16="http://schemas.microsoft.com/office/drawing/2014/main" id="{00000000-0008-0000-0700-000076020000}"/>
            </a:ext>
          </a:extLst>
        </xdr:cNvPr>
        <xdr:cNvSpPr txBox="1"/>
      </xdr:nvSpPr>
      <xdr:spPr>
        <a:xfrm>
          <a:off x="16370300" y="1302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91109</xdr:rowOff>
    </xdr:from>
    <xdr:to>
      <xdr:col>81</xdr:col>
      <xdr:colOff>101600</xdr:colOff>
      <xdr:row>77</xdr:row>
      <xdr:rowOff>21259</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5430500" y="131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12386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33728" y="1321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112598</xdr:rowOff>
    </xdr:from>
    <xdr:to>
      <xdr:col>76</xdr:col>
      <xdr:colOff>165100</xdr:colOff>
      <xdr:row>78</xdr:row>
      <xdr:rowOff>42748</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4541500" y="133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33875</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40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96901</xdr:rowOff>
    </xdr:from>
    <xdr:to>
      <xdr:col>72</xdr:col>
      <xdr:colOff>38100</xdr:colOff>
      <xdr:row>78</xdr:row>
      <xdr:rowOff>27051</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3652500" y="132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18178</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39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14681</xdr:rowOff>
    </xdr:from>
    <xdr:to>
      <xdr:col>67</xdr:col>
      <xdr:colOff>101600</xdr:colOff>
      <xdr:row>76</xdr:row>
      <xdr:rowOff>116281</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2763500" y="1304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132808</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282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7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700-000080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0" name="公債費グラフ枠">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160083</xdr:rowOff>
    </xdr:from>
    <xdr:to>
      <xdr:col>85</xdr:col>
      <xdr:colOff>126364</xdr:colOff>
      <xdr:row>97</xdr:row>
      <xdr:rowOff>125946</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flipV="1">
          <a:off x="16317595" y="15933483"/>
          <a:ext cx="1269" cy="82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129773</xdr:rowOff>
    </xdr:from>
    <xdr:ext cx="534377" cy="259045"/>
    <xdr:sp macro="" textlink="">
      <xdr:nvSpPr>
        <xdr:cNvPr id="662" name="公債費最小値テキスト">
          <a:extLst>
            <a:ext uri="{FF2B5EF4-FFF2-40B4-BE49-F238E27FC236}">
              <a16:creationId xmlns:a16="http://schemas.microsoft.com/office/drawing/2014/main" id="{00000000-0008-0000-0700-000096020000}"/>
            </a:ext>
          </a:extLst>
        </xdr:cNvPr>
        <xdr:cNvSpPr txBox="1"/>
      </xdr:nvSpPr>
      <xdr:spPr>
        <a:xfrm>
          <a:off x="16370300" y="1676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125946</xdr:rowOff>
    </xdr:from>
    <xdr:to>
      <xdr:col>86</xdr:col>
      <xdr:colOff>25400</xdr:colOff>
      <xdr:row>97</xdr:row>
      <xdr:rowOff>125946</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6230600" y="1675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106760</xdr:rowOff>
    </xdr:from>
    <xdr:ext cx="599010" cy="259045"/>
    <xdr:sp macro="" textlink="">
      <xdr:nvSpPr>
        <xdr:cNvPr id="664" name="公債費最大値テキスト">
          <a:extLst>
            <a:ext uri="{FF2B5EF4-FFF2-40B4-BE49-F238E27FC236}">
              <a16:creationId xmlns:a16="http://schemas.microsoft.com/office/drawing/2014/main" id="{00000000-0008-0000-0700-000098020000}"/>
            </a:ext>
          </a:extLst>
        </xdr:cNvPr>
        <xdr:cNvSpPr txBox="1"/>
      </xdr:nvSpPr>
      <xdr:spPr>
        <a:xfrm>
          <a:off x="16370300" y="1570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160083</xdr:rowOff>
    </xdr:from>
    <xdr:to>
      <xdr:col>86</xdr:col>
      <xdr:colOff>25400</xdr:colOff>
      <xdr:row>92</xdr:row>
      <xdr:rowOff>160083</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6230600" y="1593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133490</xdr:rowOff>
    </xdr:from>
    <xdr:to>
      <xdr:col>85</xdr:col>
      <xdr:colOff>127000</xdr:colOff>
      <xdr:row>92</xdr:row>
      <xdr:rowOff>160083</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5481300" y="15906890"/>
          <a:ext cx="8382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103788</xdr:rowOff>
    </xdr:from>
    <xdr:ext cx="599010" cy="259045"/>
    <xdr:sp macro="" textlink="">
      <xdr:nvSpPr>
        <xdr:cNvPr id="667" name="公債費平均値テキスト">
          <a:extLst>
            <a:ext uri="{FF2B5EF4-FFF2-40B4-BE49-F238E27FC236}">
              <a16:creationId xmlns:a16="http://schemas.microsoft.com/office/drawing/2014/main" id="{00000000-0008-0000-0700-00009B020000}"/>
            </a:ext>
          </a:extLst>
        </xdr:cNvPr>
        <xdr:cNvSpPr txBox="1"/>
      </xdr:nvSpPr>
      <xdr:spPr>
        <a:xfrm>
          <a:off x="16370300" y="16391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125361</xdr:rowOff>
    </xdr:from>
    <xdr:to>
      <xdr:col>85</xdr:col>
      <xdr:colOff>177800</xdr:colOff>
      <xdr:row>96</xdr:row>
      <xdr:rowOff>55511</xdr:rowOff>
    </xdr:to>
    <xdr:sp macro="" textlink="">
      <xdr:nvSpPr>
        <xdr:cNvPr id="668" name="フローチャート: 判断 667">
          <a:extLst>
            <a:ext uri="{FF2B5EF4-FFF2-40B4-BE49-F238E27FC236}">
              <a16:creationId xmlns:a16="http://schemas.microsoft.com/office/drawing/2014/main" id="{00000000-0008-0000-0700-00009C020000}"/>
            </a:ext>
          </a:extLst>
        </xdr:cNvPr>
        <xdr:cNvSpPr/>
      </xdr:nvSpPr>
      <xdr:spPr>
        <a:xfrm>
          <a:off x="16268700" y="1641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112916</xdr:rowOff>
    </xdr:from>
    <xdr:to>
      <xdr:col>81</xdr:col>
      <xdr:colOff>50800</xdr:colOff>
      <xdr:row>92</xdr:row>
      <xdr:rowOff>133490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4592300" y="15543416"/>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123456</xdr:rowOff>
    </xdr:from>
    <xdr:to>
      <xdr:col>81</xdr:col>
      <xdr:colOff>101600</xdr:colOff>
      <xdr:row>95</xdr:row>
      <xdr:rowOff>53606</xdr:rowOff>
    </xdr:to>
    <xdr:sp macro="" textlink="">
      <xdr:nvSpPr>
        <xdr:cNvPr id="670" name="フローチャート: 判断 669">
          <a:extLst>
            <a:ext uri="{FF2B5EF4-FFF2-40B4-BE49-F238E27FC236}">
              <a16:creationId xmlns:a16="http://schemas.microsoft.com/office/drawing/2014/main" id="{00000000-0008-0000-0700-00009E020000}"/>
            </a:ext>
          </a:extLst>
        </xdr:cNvPr>
        <xdr:cNvSpPr/>
      </xdr:nvSpPr>
      <xdr:spPr>
        <a:xfrm>
          <a:off x="15430500" y="1623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95</xdr:row>
      <xdr:rowOff>44733</xdr:rowOff>
    </xdr:from>
    <xdr:ext cx="599010"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5169095" y="1633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112916</xdr:rowOff>
    </xdr:from>
    <xdr:to>
      <xdr:col>76</xdr:col>
      <xdr:colOff>114300</xdr:colOff>
      <xdr:row>94</xdr:row>
      <xdr:rowOff>120878</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3703300" y="15543416"/>
          <a:ext cx="889000" cy="69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127381</xdr:rowOff>
    </xdr:from>
    <xdr:to>
      <xdr:col>76</xdr:col>
      <xdr:colOff>165100</xdr:colOff>
      <xdr:row>93</xdr:row>
      <xdr:rowOff>57531</xdr:rowOff>
    </xdr:to>
    <xdr:sp macro="" textlink="">
      <xdr:nvSpPr>
        <xdr:cNvPr id="673" name="フローチャート: 判断 672">
          <a:extLst>
            <a:ext uri="{FF2B5EF4-FFF2-40B4-BE49-F238E27FC236}">
              <a16:creationId xmlns:a16="http://schemas.microsoft.com/office/drawing/2014/main" id="{00000000-0008-0000-0700-0000A1020000}"/>
            </a:ext>
          </a:extLst>
        </xdr:cNvPr>
        <xdr:cNvSpPr/>
      </xdr:nvSpPr>
      <xdr:spPr>
        <a:xfrm>
          <a:off x="14541500" y="1590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48658</xdr:rowOff>
    </xdr:from>
    <xdr:ext cx="599010"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4292795" y="1599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39306</xdr:rowOff>
    </xdr:from>
    <xdr:to>
      <xdr:col>71</xdr:col>
      <xdr:colOff>177800</xdr:colOff>
      <xdr:row>94</xdr:row>
      <xdr:rowOff>120878</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814300" y="15641256"/>
          <a:ext cx="889000" cy="59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91072</xdr:rowOff>
    </xdr:from>
    <xdr:to>
      <xdr:col>72</xdr:col>
      <xdr:colOff>38100</xdr:colOff>
      <xdr:row>96</xdr:row>
      <xdr:rowOff>21222</xdr:rowOff>
    </xdr:to>
    <xdr:sp macro="" textlink="">
      <xdr:nvSpPr>
        <xdr:cNvPr id="676" name="フローチャート: 判断 675">
          <a:extLst>
            <a:ext uri="{FF2B5EF4-FFF2-40B4-BE49-F238E27FC236}">
              <a16:creationId xmlns:a16="http://schemas.microsoft.com/office/drawing/2014/main" id="{00000000-0008-0000-0700-0000A4020000}"/>
            </a:ext>
          </a:extLst>
        </xdr:cNvPr>
        <xdr:cNvSpPr/>
      </xdr:nvSpPr>
      <xdr:spPr>
        <a:xfrm>
          <a:off x="13652500" y="1637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12349</xdr:rowOff>
    </xdr:from>
    <xdr:ext cx="599010"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3403795" y="1647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87224</xdr:rowOff>
    </xdr:from>
    <xdr:to>
      <xdr:col>67</xdr:col>
      <xdr:colOff>101600</xdr:colOff>
      <xdr:row>96</xdr:row>
      <xdr:rowOff>17374</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2763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8501</xdr:rowOff>
    </xdr:from>
    <xdr:ext cx="59901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514795" y="1646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109283</xdr:rowOff>
    </xdr:from>
    <xdr:to>
      <xdr:col>85</xdr:col>
      <xdr:colOff>177800</xdr:colOff>
      <xdr:row>93</xdr:row>
      <xdr:rowOff>39433</xdr:rowOff>
    </xdr:to>
    <xdr:sp macro="" textlink="">
      <xdr:nvSpPr>
        <xdr:cNvPr id="685" name="楕円 684">
          <a:extLst>
            <a:ext uri="{FF2B5EF4-FFF2-40B4-BE49-F238E27FC236}">
              <a16:creationId xmlns:a16="http://schemas.microsoft.com/office/drawing/2014/main" id="{00000000-0008-0000-0700-0000AD020000}"/>
            </a:ext>
          </a:extLst>
        </xdr:cNvPr>
        <xdr:cNvSpPr/>
      </xdr:nvSpPr>
      <xdr:spPr>
        <a:xfrm>
          <a:off x="16268700" y="158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62310</xdr:rowOff>
    </xdr:from>
    <xdr:ext cx="599010" cy="259045"/>
    <xdr:sp macro="" textlink="">
      <xdr:nvSpPr>
        <xdr:cNvPr id="686" name="公債費該当値テキスト">
          <a:extLst>
            <a:ext uri="{FF2B5EF4-FFF2-40B4-BE49-F238E27FC236}">
              <a16:creationId xmlns:a16="http://schemas.microsoft.com/office/drawing/2014/main" id="{00000000-0008-0000-0700-0000AE020000}"/>
            </a:ext>
          </a:extLst>
        </xdr:cNvPr>
        <xdr:cNvSpPr txBox="1"/>
      </xdr:nvSpPr>
      <xdr:spPr>
        <a:xfrm>
          <a:off x="16370300" y="1583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82690</xdr:rowOff>
    </xdr:from>
    <xdr:to>
      <xdr:col>81</xdr:col>
      <xdr:colOff>101600</xdr:colOff>
      <xdr:row>93</xdr:row>
      <xdr:rowOff>12840</xdr:rowOff>
    </xdr:to>
    <xdr:sp macro="" textlink="">
      <xdr:nvSpPr>
        <xdr:cNvPr id="687" name="楕円 686">
          <a:extLst>
            <a:ext uri="{FF2B5EF4-FFF2-40B4-BE49-F238E27FC236}">
              <a16:creationId xmlns:a16="http://schemas.microsoft.com/office/drawing/2014/main" id="{00000000-0008-0000-0700-0000AF020000}"/>
            </a:ext>
          </a:extLst>
        </xdr:cNvPr>
        <xdr:cNvSpPr/>
      </xdr:nvSpPr>
      <xdr:spPr>
        <a:xfrm>
          <a:off x="15430500" y="158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91</xdr:row>
      <xdr:rowOff>29367</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69095" y="1563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62116</xdr:rowOff>
    </xdr:from>
    <xdr:to>
      <xdr:col>76</xdr:col>
      <xdr:colOff>165100</xdr:colOff>
      <xdr:row>90</xdr:row>
      <xdr:rowOff>163716</xdr:rowOff>
    </xdr:to>
    <xdr:sp macro="" textlink="">
      <xdr:nvSpPr>
        <xdr:cNvPr id="689" name="楕円 688">
          <a:extLst>
            <a:ext uri="{FF2B5EF4-FFF2-40B4-BE49-F238E27FC236}">
              <a16:creationId xmlns:a16="http://schemas.microsoft.com/office/drawing/2014/main" id="{00000000-0008-0000-0700-0000B1020000}"/>
            </a:ext>
          </a:extLst>
        </xdr:cNvPr>
        <xdr:cNvSpPr/>
      </xdr:nvSpPr>
      <xdr:spPr>
        <a:xfrm>
          <a:off x="14541500" y="154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8793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526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70078</xdr:rowOff>
    </xdr:from>
    <xdr:to>
      <xdr:col>72</xdr:col>
      <xdr:colOff>38100</xdr:colOff>
      <xdr:row>95</xdr:row>
      <xdr:rowOff>228</xdr:rowOff>
    </xdr:to>
    <xdr:sp macro="" textlink="">
      <xdr:nvSpPr>
        <xdr:cNvPr id="691" name="楕円 690">
          <a:extLst>
            <a:ext uri="{FF2B5EF4-FFF2-40B4-BE49-F238E27FC236}">
              <a16:creationId xmlns:a16="http://schemas.microsoft.com/office/drawing/2014/main" id="{00000000-0008-0000-0700-0000B3020000}"/>
            </a:ext>
          </a:extLst>
        </xdr:cNvPr>
        <xdr:cNvSpPr/>
      </xdr:nvSpPr>
      <xdr:spPr>
        <a:xfrm>
          <a:off x="13652500" y="161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16755</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03795" y="1596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159956</xdr:rowOff>
    </xdr:from>
    <xdr:to>
      <xdr:col>67</xdr:col>
      <xdr:colOff>101600</xdr:colOff>
      <xdr:row>91</xdr:row>
      <xdr:rowOff>90106</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2763500" y="155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106633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14795" y="1536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諸支出金グラフ枠">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43688</xdr:rowOff>
    </xdr:from>
    <xdr:to>
      <xdr:col>116</xdr:col>
      <xdr:colOff>62864</xdr:colOff>
      <xdr:row>38</xdr:row>
      <xdr:rowOff>121412</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22159595" y="6558788"/>
          <a:ext cx="1269" cy="77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28465</xdr:rowOff>
    </xdr:from>
    <xdr:ext cx="249299" cy="259045"/>
    <xdr:sp macro="" textlink="">
      <xdr:nvSpPr>
        <xdr:cNvPr id="715" name="諸支出金最小値テキスト">
          <a:extLst>
            <a:ext uri="{FF2B5EF4-FFF2-40B4-BE49-F238E27FC236}">
              <a16:creationId xmlns:a16="http://schemas.microsoft.com/office/drawing/2014/main" id="{00000000-0008-0000-0700-0000CB020000}"/>
            </a:ext>
          </a:extLst>
        </xdr:cNvPr>
        <xdr:cNvSpPr txBox="1"/>
      </xdr:nvSpPr>
      <xdr:spPr>
        <a:xfrm>
          <a:off x="22212300" y="6715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121412</xdr:rowOff>
    </xdr:from>
    <xdr:to>
      <xdr:col>116</xdr:col>
      <xdr:colOff>152400</xdr:colOff>
      <xdr:row>38</xdr:row>
      <xdr:rowOff>121412</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22072600" y="663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161815</xdr:rowOff>
    </xdr:from>
    <xdr:ext cx="313932" cy="259045"/>
    <xdr:sp macro="" textlink="">
      <xdr:nvSpPr>
        <xdr:cNvPr id="717" name="諸支出金最大値テキスト">
          <a:extLst>
            <a:ext uri="{FF2B5EF4-FFF2-40B4-BE49-F238E27FC236}">
              <a16:creationId xmlns:a16="http://schemas.microsoft.com/office/drawing/2014/main" id="{00000000-0008-0000-0700-0000CD020000}"/>
            </a:ext>
          </a:extLst>
        </xdr:cNvPr>
        <xdr:cNvSpPr txBox="1"/>
      </xdr:nvSpPr>
      <xdr:spPr>
        <a:xfrm>
          <a:off x="22212300" y="6334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43688</xdr:rowOff>
    </xdr:from>
    <xdr:to>
      <xdr:col>116</xdr:col>
      <xdr:colOff>152400</xdr:colOff>
      <xdr:row>38</xdr:row>
      <xdr:rowOff>43688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22072600" y="6558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98552</xdr:rowOff>
    </xdr:from>
    <xdr:to>
      <xdr:col>116</xdr:col>
      <xdr:colOff>63500</xdr:colOff>
      <xdr:row>38</xdr:row>
      <xdr:rowOff>103124</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flipV="1">
          <a:off x="21323300" y="66136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117365</xdr:rowOff>
    </xdr:from>
    <xdr:ext cx="313932" cy="259045"/>
    <xdr:sp macro="" textlink="">
      <xdr:nvSpPr>
        <xdr:cNvPr id="720" name="諸支出金平均値テキスト">
          <a:extLst>
            <a:ext uri="{FF2B5EF4-FFF2-40B4-BE49-F238E27FC236}">
              <a16:creationId xmlns:a16="http://schemas.microsoft.com/office/drawing/2014/main" id="{00000000-0008-0000-0700-0000D0020000}"/>
            </a:ext>
          </a:extLst>
        </xdr:cNvPr>
        <xdr:cNvSpPr txBox="1"/>
      </xdr:nvSpPr>
      <xdr:spPr>
        <a:xfrm>
          <a:off x="22212300" y="64610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21" name="フローチャート: 判断 720">
          <a:extLst>
            <a:ext uri="{FF2B5EF4-FFF2-40B4-BE49-F238E27FC236}">
              <a16:creationId xmlns:a16="http://schemas.microsoft.com/office/drawing/2014/main" id="{00000000-0008-0000-0700-0000D1020000}"/>
            </a:ext>
          </a:extLst>
        </xdr:cNvPr>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103124</xdr:rowOff>
    </xdr:from>
    <xdr:to>
      <xdr:col>111</xdr:col>
      <xdr:colOff>177800</xdr:colOff>
      <xdr:row>38</xdr:row>
      <xdr:rowOff>103124</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20434300" y="66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61468</xdr:rowOff>
    </xdr:from>
    <xdr:to>
      <xdr:col>112</xdr:col>
      <xdr:colOff>38100</xdr:colOff>
      <xdr:row>38</xdr:row>
      <xdr:rowOff>163068</xdr:rowOff>
    </xdr:to>
    <xdr:sp macro="" textlink="">
      <xdr:nvSpPr>
        <xdr:cNvPr id="723" name="フローチャート: 判断 722">
          <a:extLst>
            <a:ext uri="{FF2B5EF4-FFF2-40B4-BE49-F238E27FC236}">
              <a16:creationId xmlns:a16="http://schemas.microsoft.com/office/drawing/2014/main" id="{00000000-0008-0000-0700-0000D3020000}"/>
            </a:ext>
          </a:extLst>
        </xdr:cNvPr>
        <xdr:cNvSpPr/>
      </xdr:nvSpPr>
      <xdr:spPr>
        <a:xfrm>
          <a:off x="21272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154195</xdr:rowOff>
    </xdr:from>
    <xdr:ext cx="249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21185950" y="66692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103124</xdr:rowOff>
    </xdr:from>
    <xdr:to>
      <xdr:col>107</xdr:col>
      <xdr:colOff>50800</xdr:colOff>
      <xdr:row>38</xdr:row>
      <xdr:rowOff>107696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flipV="1">
          <a:off x="19545300" y="6618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26" name="フローチャート: 判断 725">
          <a:extLst>
            <a:ext uri="{FF2B5EF4-FFF2-40B4-BE49-F238E27FC236}">
              <a16:creationId xmlns:a16="http://schemas.microsoft.com/office/drawing/2014/main" id="{00000000-0008-0000-0700-0000D6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154195</xdr:rowOff>
    </xdr:from>
    <xdr:ext cx="249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20309650" y="66692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107696</xdr:rowOff>
    </xdr:from>
    <xdr:to>
      <xdr:col>102</xdr:col>
      <xdr:colOff>114300</xdr:colOff>
      <xdr:row>38</xdr:row>
      <xdr:rowOff>116840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18656300" y="6622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61468</xdr:rowOff>
    </xdr:from>
    <xdr:to>
      <xdr:col>102</xdr:col>
      <xdr:colOff>165100</xdr:colOff>
      <xdr:row>38</xdr:row>
      <xdr:rowOff>163068</xdr:rowOff>
    </xdr:to>
    <xdr:sp macro="" textlink="">
      <xdr:nvSpPr>
        <xdr:cNvPr id="729" name="フローチャート: 判断 728">
          <a:extLst>
            <a:ext uri="{FF2B5EF4-FFF2-40B4-BE49-F238E27FC236}">
              <a16:creationId xmlns:a16="http://schemas.microsoft.com/office/drawing/2014/main" id="{00000000-0008-0000-0700-0000D9020000}"/>
            </a:ext>
          </a:extLst>
        </xdr:cNvPr>
        <xdr:cNvSpPr/>
      </xdr:nvSpPr>
      <xdr:spPr>
        <a:xfrm>
          <a:off x="19494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154195</xdr:rowOff>
    </xdr:from>
    <xdr:ext cx="249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9420650" y="66692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88900</xdr:rowOff>
    </xdr:from>
    <xdr:to>
      <xdr:col>98</xdr:col>
      <xdr:colOff>38100</xdr:colOff>
      <xdr:row>31</xdr:row>
      <xdr:rowOff>19050</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18605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35577</xdr:rowOff>
    </xdr:from>
    <xdr:ext cx="378565"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467017" y="500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38" name="楕円 737">
          <a:extLst>
            <a:ext uri="{FF2B5EF4-FFF2-40B4-BE49-F238E27FC236}">
              <a16:creationId xmlns:a16="http://schemas.microsoft.com/office/drawing/2014/main" id="{00000000-0008-0000-0700-0000E2020000}"/>
            </a:ext>
          </a:extLst>
        </xdr:cNvPr>
        <xdr:cNvSpPr/>
      </xdr:nvSpPr>
      <xdr:spPr>
        <a:xfrm>
          <a:off x="221107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72915</xdr:rowOff>
    </xdr:from>
    <xdr:ext cx="249299" cy="259045"/>
    <xdr:sp macro="" textlink="">
      <xdr:nvSpPr>
        <xdr:cNvPr id="739" name="諸支出金該当値テキスト">
          <a:extLst>
            <a:ext uri="{FF2B5EF4-FFF2-40B4-BE49-F238E27FC236}">
              <a16:creationId xmlns:a16="http://schemas.microsoft.com/office/drawing/2014/main" id="{00000000-0008-0000-0700-0000E3020000}"/>
            </a:ext>
          </a:extLst>
        </xdr:cNvPr>
        <xdr:cNvSpPr txBox="1"/>
      </xdr:nvSpPr>
      <xdr:spPr>
        <a:xfrm>
          <a:off x="22212300" y="6588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52324</xdr:rowOff>
    </xdr:from>
    <xdr:to>
      <xdr:col>112</xdr:col>
      <xdr:colOff>38100</xdr:colOff>
      <xdr:row>38</xdr:row>
      <xdr:rowOff>153924</xdr:rowOff>
    </xdr:to>
    <xdr:sp macro="" textlink="">
      <xdr:nvSpPr>
        <xdr:cNvPr id="740" name="楕円 739">
          <a:extLst>
            <a:ext uri="{FF2B5EF4-FFF2-40B4-BE49-F238E27FC236}">
              <a16:creationId xmlns:a16="http://schemas.microsoft.com/office/drawing/2014/main" id="{00000000-0008-0000-0700-0000E4020000}"/>
            </a:ext>
          </a:extLst>
        </xdr:cNvPr>
        <xdr:cNvSpPr/>
      </xdr:nvSpPr>
      <xdr:spPr>
        <a:xfrm>
          <a:off x="21272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36</xdr:row>
      <xdr:rowOff>170451</xdr:rowOff>
    </xdr:from>
    <xdr:ext cx="249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85950" y="63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52324</xdr:rowOff>
    </xdr:from>
    <xdr:to>
      <xdr:col>107</xdr:col>
      <xdr:colOff>101600</xdr:colOff>
      <xdr:row>38</xdr:row>
      <xdr:rowOff>153924</xdr:rowOff>
    </xdr:to>
    <xdr:sp macro="" textlink="">
      <xdr:nvSpPr>
        <xdr:cNvPr id="742" name="楕円 741">
          <a:extLst>
            <a:ext uri="{FF2B5EF4-FFF2-40B4-BE49-F238E27FC236}">
              <a16:creationId xmlns:a16="http://schemas.microsoft.com/office/drawing/2014/main" id="{00000000-0008-0000-0700-0000E6020000}"/>
            </a:ext>
          </a:extLst>
        </xdr:cNvPr>
        <xdr:cNvSpPr/>
      </xdr:nvSpPr>
      <xdr:spPr>
        <a:xfrm>
          <a:off x="20383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170451</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309650" y="63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56896</xdr:rowOff>
    </xdr:from>
    <xdr:to>
      <xdr:col>102</xdr:col>
      <xdr:colOff>165100</xdr:colOff>
      <xdr:row>38</xdr:row>
      <xdr:rowOff>158496</xdr:rowOff>
    </xdr:to>
    <xdr:sp macro="" textlink="">
      <xdr:nvSpPr>
        <xdr:cNvPr id="744" name="楕円 743">
          <a:extLst>
            <a:ext uri="{FF2B5EF4-FFF2-40B4-BE49-F238E27FC236}">
              <a16:creationId xmlns:a16="http://schemas.microsoft.com/office/drawing/2014/main" id="{00000000-0008-0000-0700-0000E8020000}"/>
            </a:ext>
          </a:extLst>
        </xdr:cNvPr>
        <xdr:cNvSpPr/>
      </xdr:nvSpPr>
      <xdr:spPr>
        <a:xfrm>
          <a:off x="19494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18605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158767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673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a:extLst>
            <a:ext uri="{FF2B5EF4-FFF2-40B4-BE49-F238E27FC236}">
              <a16:creationId xmlns:a16="http://schemas.microsoft.com/office/drawing/2014/main" id="{00000000-0008-0000-0700-0000E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0" name="前年度繰上充用金グラフ枠">
          <a:extLst>
            <a:ext uri="{FF2B5EF4-FFF2-40B4-BE49-F238E27FC236}">
              <a16:creationId xmlns:a16="http://schemas.microsoft.com/office/drawing/2014/main" id="{00000000-0008-0000-0700-0000F8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2" name="前年度繰上充用金最小値テキスト">
          <a:extLst>
            <a:ext uri="{FF2B5EF4-FFF2-40B4-BE49-F238E27FC236}">
              <a16:creationId xmlns:a16="http://schemas.microsoft.com/office/drawing/2014/main" id="{00000000-0008-0000-0700-0000FA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4" name="前年度繰上充用金最大値テキスト">
          <a:extLst>
            <a:ext uri="{FF2B5EF4-FFF2-40B4-BE49-F238E27FC236}">
              <a16:creationId xmlns:a16="http://schemas.microsoft.com/office/drawing/2014/main" id="{00000000-0008-0000-0700-0000FC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7" name="前年度繰上充用金平均値テキスト">
          <a:extLst>
            <a:ext uri="{FF2B5EF4-FFF2-40B4-BE49-F238E27FC236}">
              <a16:creationId xmlns:a16="http://schemas.microsoft.com/office/drawing/2014/main" id="{00000000-0008-0000-0700-0000FF02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6" name="前年度繰上充用金該当値テキスト">
          <a:extLst>
            <a:ext uri="{FF2B5EF4-FFF2-40B4-BE49-F238E27FC236}">
              <a16:creationId xmlns:a16="http://schemas.microsoft.com/office/drawing/2014/main" id="{00000000-0008-0000-0700-00001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県土が東西に長く、離島、中山間地域を抱える本県は、行政サービスを実施する上で効率的に実施することが困難な面があることから、住民一人あたりのコストが高くなる傾向があります。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民生費については、介護保険制度運営支援事業費の増等により、前年度より増加しています。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商工費については、近年、借入先の多様化等による中小企業制度融資の減少により、減少傾向になっています。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農林水産業費及び土木費については、国土強靱化対策による補助公共事業の増等により、前年度より増加しています。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また、公債費については、過去の県債発行抑制の効果による償還額の減少により、前年度より減少しています。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今後とも、行政の効率化・最適化やスクラップ・アンド・ビルドの徹底により、コストの縮減に努めます。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tx1"/>
              </a:solidFill>
              <a:latin typeface="ＭＳ ゴシック" pitchFamily="49" charset="-128"/>
              <a:ea typeface="ＭＳ ゴシック" pitchFamily="49" charset="-128"/>
            </a:rPr>
            <a:t>　財政調整基金残高は、平成</a:t>
          </a:r>
          <a:r>
            <a:rPr kumimoji="1" lang="en-US" altLang="ja-JP" sz="1000">
              <a:solidFill>
                <a:schemeClr val="tx1"/>
              </a:solidFill>
              <a:latin typeface="ＭＳ ゴシック" pitchFamily="49" charset="-128"/>
              <a:ea typeface="ＭＳ ゴシック" pitchFamily="49" charset="-128"/>
            </a:rPr>
            <a:t>27</a:t>
          </a:r>
          <a:r>
            <a:rPr kumimoji="1" lang="ja-JP" altLang="en-US" sz="1000">
              <a:solidFill>
                <a:schemeClr val="tx1"/>
              </a:solidFill>
              <a:latin typeface="ＭＳ ゴシック" pitchFamily="49" charset="-128"/>
              <a:ea typeface="ＭＳ ゴシック" pitchFamily="49" charset="-128"/>
            </a:rPr>
            <a:t>年度末に行った基金管理の見直しに伴い減債基金から財政調整基金へ、平成</a:t>
          </a:r>
          <a:r>
            <a:rPr kumimoji="1" lang="en-US" altLang="ja-JP" sz="1000">
              <a:solidFill>
                <a:schemeClr val="tx1"/>
              </a:solidFill>
              <a:latin typeface="ＭＳ ゴシック" pitchFamily="49" charset="-128"/>
              <a:ea typeface="ＭＳ ゴシック" pitchFamily="49" charset="-128"/>
            </a:rPr>
            <a:t>28</a:t>
          </a:r>
          <a:r>
            <a:rPr kumimoji="1" lang="ja-JP" altLang="en-US" sz="1000">
              <a:solidFill>
                <a:schemeClr val="tx1"/>
              </a:solidFill>
              <a:latin typeface="ＭＳ ゴシック" pitchFamily="49" charset="-128"/>
              <a:ea typeface="ＭＳ ゴシック" pitchFamily="49" charset="-128"/>
            </a:rPr>
            <a:t>年度に</a:t>
          </a:r>
          <a:r>
            <a:rPr kumimoji="1" lang="en-US" altLang="ja-JP" sz="1000">
              <a:solidFill>
                <a:schemeClr val="tx1"/>
              </a:solidFill>
              <a:latin typeface="ＭＳ ゴシック" pitchFamily="49" charset="-128"/>
              <a:ea typeface="ＭＳ ゴシック" pitchFamily="49" charset="-128"/>
            </a:rPr>
            <a:t>50</a:t>
          </a:r>
          <a:r>
            <a:rPr kumimoji="1" lang="ja-JP" altLang="en-US" sz="1000">
              <a:solidFill>
                <a:schemeClr val="tx1"/>
              </a:solidFill>
              <a:latin typeface="ＭＳ ゴシック" pitchFamily="49" charset="-128"/>
              <a:ea typeface="ＭＳ ゴシック" pitchFamily="49" charset="-128"/>
            </a:rPr>
            <a:t>億円を移したことなどにより増加しました。近年は平成</a:t>
          </a:r>
          <a:r>
            <a:rPr kumimoji="1" lang="en-US" altLang="ja-JP" sz="1000">
              <a:solidFill>
                <a:schemeClr val="tx1"/>
              </a:solidFill>
              <a:latin typeface="ＭＳ ゴシック" pitchFamily="49" charset="-128"/>
              <a:ea typeface="ＭＳ ゴシック" pitchFamily="49" charset="-128"/>
            </a:rPr>
            <a:t>29</a:t>
          </a:r>
          <a:r>
            <a:rPr kumimoji="1" lang="ja-JP" altLang="en-US" sz="1000">
              <a:solidFill>
                <a:schemeClr val="tx1"/>
              </a:solidFill>
              <a:latin typeface="ＭＳ ゴシック" pitchFamily="49" charset="-128"/>
              <a:ea typeface="ＭＳ ゴシック" pitchFamily="49" charset="-128"/>
            </a:rPr>
            <a:t>年</a:t>
          </a:r>
          <a:r>
            <a:rPr kumimoji="1" lang="en-US" altLang="ja-JP" sz="1000">
              <a:solidFill>
                <a:schemeClr val="tx1"/>
              </a:solidFill>
              <a:latin typeface="ＭＳ ゴシック" pitchFamily="49" charset="-128"/>
              <a:ea typeface="ＭＳ ゴシック" pitchFamily="49" charset="-128"/>
            </a:rPr>
            <a:t>10</a:t>
          </a:r>
          <a:r>
            <a:rPr kumimoji="1" lang="ja-JP" altLang="en-US" sz="1000">
              <a:solidFill>
                <a:schemeClr val="tx1"/>
              </a:solidFill>
              <a:latin typeface="ＭＳ ゴシック" pitchFamily="49" charset="-128"/>
              <a:ea typeface="ＭＳ ゴシック" pitchFamily="49" charset="-128"/>
            </a:rPr>
            <a:t>月に策定した財政運営指針に基づき、令和元年度末残高は</a:t>
          </a:r>
          <a:r>
            <a:rPr kumimoji="1" lang="en-US" altLang="ja-JP" sz="1000">
              <a:solidFill>
                <a:schemeClr val="tx1"/>
              </a:solidFill>
              <a:latin typeface="ＭＳ ゴシック" pitchFamily="49" charset="-128"/>
              <a:ea typeface="ＭＳ ゴシック" pitchFamily="49" charset="-128"/>
            </a:rPr>
            <a:t>175</a:t>
          </a:r>
          <a:r>
            <a:rPr kumimoji="1" lang="ja-JP" altLang="en-US" sz="1000">
              <a:solidFill>
                <a:schemeClr val="tx1"/>
              </a:solidFill>
              <a:latin typeface="ＭＳ ゴシック" pitchFamily="49" charset="-128"/>
              <a:ea typeface="ＭＳ ゴシック" pitchFamily="49" charset="-128"/>
            </a:rPr>
            <a:t>億円となっており、比率は上昇しています。令和元年</a:t>
          </a:r>
          <a:r>
            <a:rPr kumimoji="1" lang="en-US" altLang="ja-JP" sz="1000">
              <a:solidFill>
                <a:schemeClr val="tx1"/>
              </a:solidFill>
              <a:latin typeface="ＭＳ ゴシック" pitchFamily="49" charset="-128"/>
              <a:ea typeface="ＭＳ ゴシック" pitchFamily="49" charset="-128"/>
            </a:rPr>
            <a:t>11</a:t>
          </a:r>
          <a:r>
            <a:rPr kumimoji="1" lang="ja-JP" altLang="en-US" sz="1000">
              <a:solidFill>
                <a:schemeClr val="tx1"/>
              </a:solidFill>
              <a:latin typeface="ＭＳ ゴシック" pitchFamily="49" charset="-128"/>
              <a:ea typeface="ＭＳ ゴシック" pitchFamily="49" charset="-128"/>
            </a:rPr>
            <a:t>月に策定した中期財政運営方針に基づき、今後の予想し得ない状況変化や令和</a:t>
          </a:r>
          <a:r>
            <a:rPr kumimoji="1" lang="en-US" altLang="ja-JP" sz="1000">
              <a:solidFill>
                <a:schemeClr val="tx1"/>
              </a:solidFill>
              <a:latin typeface="ＭＳ ゴシック" pitchFamily="49" charset="-128"/>
              <a:ea typeface="ＭＳ ゴシック" pitchFamily="49" charset="-128"/>
            </a:rPr>
            <a:t>12</a:t>
          </a:r>
          <a:r>
            <a:rPr kumimoji="1" lang="ja-JP" altLang="en-US" sz="1000">
              <a:solidFill>
                <a:schemeClr val="tx1"/>
              </a:solidFill>
              <a:latin typeface="ＭＳ ゴシック" pitchFamily="49" charset="-128"/>
              <a:ea typeface="ＭＳ ゴシック" pitchFamily="49" charset="-128"/>
            </a:rPr>
            <a:t>年度に開催を予定している国民スポーツ大会の運営費の負担に備えるため令和６年度末に</a:t>
          </a:r>
          <a:r>
            <a:rPr kumimoji="1" lang="en-US" altLang="ja-JP" sz="1000">
              <a:solidFill>
                <a:schemeClr val="tx1"/>
              </a:solidFill>
              <a:latin typeface="ＭＳ ゴシック" pitchFamily="49" charset="-128"/>
              <a:ea typeface="ＭＳ ゴシック" pitchFamily="49" charset="-128"/>
            </a:rPr>
            <a:t>220</a:t>
          </a:r>
          <a:r>
            <a:rPr kumimoji="1" lang="ja-JP" altLang="en-US" sz="1000">
              <a:solidFill>
                <a:schemeClr val="tx1"/>
              </a:solidFill>
              <a:latin typeface="ＭＳ ゴシック" pitchFamily="49" charset="-128"/>
              <a:ea typeface="ＭＳ ゴシック" pitchFamily="49" charset="-128"/>
            </a:rPr>
            <a:t>億円程度を確保することとしています。</a:t>
          </a:r>
          <a:endParaRPr kumimoji="1" lang="en-US" altLang="ja-JP" sz="1000">
            <a:solidFill>
              <a:schemeClr val="tx1"/>
            </a:solidFill>
            <a:latin typeface="ＭＳ ゴシック" pitchFamily="49" charset="-128"/>
            <a:ea typeface="ＭＳ ゴシック" pitchFamily="49" charset="-128"/>
          </a:endParaRPr>
        </a:p>
        <a:p>
          <a:r>
            <a:rPr kumimoji="1" lang="ja-JP" altLang="en-US" sz="1000">
              <a:solidFill>
                <a:schemeClr val="tx1"/>
              </a:solidFill>
              <a:latin typeface="ＭＳ ゴシック" pitchFamily="49" charset="-128"/>
              <a:ea typeface="ＭＳ ゴシック" pitchFamily="49" charset="-128"/>
            </a:rPr>
            <a:t>　実質収支額は、執行節減により２月補正以後に生じた財源を翌年度へ繰越し、繰上償還に活用することとしており、近年の比率は３％前後で推移しています。</a:t>
          </a:r>
          <a:endParaRPr kumimoji="1" lang="en-US" altLang="ja-JP" sz="1000">
            <a:solidFill>
              <a:schemeClr val="tx1"/>
            </a:solidFill>
            <a:latin typeface="ＭＳ ゴシック" pitchFamily="49" charset="-128"/>
            <a:ea typeface="ＭＳ ゴシック" pitchFamily="49" charset="-128"/>
          </a:endParaRPr>
        </a:p>
        <a:p>
          <a:r>
            <a:rPr kumimoji="1" lang="ja-JP" altLang="en-US" sz="1000">
              <a:solidFill>
                <a:schemeClr val="tx1"/>
              </a:solidFill>
              <a:latin typeface="ＭＳ ゴシック" pitchFamily="49" charset="-128"/>
              <a:ea typeface="ＭＳ ゴシック" pitchFamily="49" charset="-128"/>
            </a:rPr>
            <a:t>　実質単年度収支は、単年度収支額が増加したこと、及び繰上償還が前年度から５億円増加したため、比率は上昇しています。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島根県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一般会計については、「財政健全化基本方針（</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）」に基づき、行政の効率化、事務事業の見直し、財源の確保に努めてきた結果、引き続き、実質収支は安定しています。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公営企業会計（法適用、法非適用）については、収益の確保、経費の縮減の結果、全事業において黒字を確保しています。病院事業会計については、</a:t>
          </a:r>
          <a:r>
            <a:rPr kumimoji="1" lang="ja-JP" altLang="en-US" sz="1400">
              <a:solidFill>
                <a:schemeClr val="tx1"/>
              </a:solidFill>
              <a:latin typeface="ＭＳ ゴシック" pitchFamily="49" charset="-128"/>
              <a:ea typeface="ＭＳ ゴシック" pitchFamily="49" charset="-128"/>
            </a:rPr>
            <a:t>比率が低下傾向となっていますが、</a:t>
          </a:r>
          <a:r>
            <a:rPr kumimoji="1" lang="ja-JP" altLang="en-US" sz="1400">
              <a:latin typeface="ＭＳ ゴシック" pitchFamily="49" charset="-128"/>
              <a:ea typeface="ＭＳ ゴシック" pitchFamily="49" charset="-128"/>
            </a:rPr>
            <a:t>地域医療の確保と安定的な経営のため、経営改革を推進していきます。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一般会計や公営企業など全ての会計にわたり、引き続き収支改善のための取組を着実に推進し、更なる改善に努めます。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396" t="s">
        <v>78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7" t="s">
        <v>80</v>
      </c>
      <c r="C3" s="398"/>
      <c r="D3" s="399"/>
      <c r="E3" s="399"/>
      <c r="F3" s="399"/>
      <c r="G3" s="399"/>
      <c r="H3" s="399"/>
      <c r="I3" s="399"/>
      <c r="J3" s="399"/>
      <c r="K3" s="399"/>
      <c r="L3" s="399" t="s">
        <v>81</v>
      </c>
      <c r="M3" s="399"/>
      <c r="N3" s="399"/>
      <c r="O3" s="399"/>
      <c r="P3" s="399"/>
      <c r="Q3" s="399"/>
      <c r="R3" s="403"/>
      <c r="S3" s="403"/>
      <c r="T3" s="403"/>
      <c r="U3" s="403"/>
      <c r="V3" s="404"/>
      <c r="W3" s="410" t="s">
        <v>82</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83</v>
      </c>
      <c r="BO3" s="417"/>
      <c r="BP3" s="417"/>
      <c r="BQ3" s="417"/>
      <c r="BR3" s="417"/>
      <c r="BS3" s="417"/>
      <c r="BT3" s="417"/>
      <c r="BU3" s="418"/>
      <c r="BV3" s="416" t="s">
        <v>84</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85</v>
      </c>
      <c r="CU3" s="417"/>
      <c r="CV3" s="417"/>
      <c r="CW3" s="417"/>
      <c r="CX3" s="417"/>
      <c r="CY3" s="417"/>
      <c r="CZ3" s="417"/>
      <c r="DA3" s="418"/>
      <c r="DB3" s="416" t="s">
        <v>86</v>
      </c>
      <c r="DC3" s="417"/>
      <c r="DD3" s="417"/>
      <c r="DE3" s="417"/>
      <c r="DF3" s="417"/>
      <c r="DG3" s="417"/>
      <c r="DH3" s="417"/>
      <c r="DI3" s="418"/>
      <c r="DJ3" s="158"/>
      <c r="DK3" s="158"/>
      <c r="DL3" s="158"/>
      <c r="DM3" s="158"/>
      <c r="DN3" s="158"/>
      <c r="DO3" s="158"/>
    </row>
    <row r="4" spans="1:119" ht="18.75" customHeight="1" x14ac:dyDescent="0.2">
      <c r="A4" s="159"/>
      <c r="B4" s="400"/>
      <c r="C4" s="401"/>
      <c r="D4" s="402"/>
      <c r="E4" s="402"/>
      <c r="F4" s="402"/>
      <c r="G4" s="402"/>
      <c r="H4" s="402"/>
      <c r="I4" s="402"/>
      <c r="J4" s="402"/>
      <c r="K4" s="402"/>
      <c r="L4" s="402"/>
      <c r="M4" s="402"/>
      <c r="N4" s="402"/>
      <c r="O4" s="402"/>
      <c r="P4" s="402"/>
      <c r="Q4" s="402"/>
      <c r="R4" s="405"/>
      <c r="S4" s="405"/>
      <c r="T4" s="405"/>
      <c r="U4" s="405"/>
      <c r="V4" s="406"/>
      <c r="W4" s="470" t="s">
        <v>87</v>
      </c>
      <c r="X4" s="471"/>
      <c r="Y4" s="472"/>
      <c r="Z4" s="479" t="s">
        <v>1</v>
      </c>
      <c r="AA4" s="457"/>
      <c r="AB4" s="457"/>
      <c r="AC4" s="457"/>
      <c r="AD4" s="457"/>
      <c r="AE4" s="457"/>
      <c r="AF4" s="457"/>
      <c r="AG4" s="457"/>
      <c r="AH4" s="458"/>
      <c r="AI4" s="479" t="s">
        <v>88</v>
      </c>
      <c r="AJ4" s="482"/>
      <c r="AK4" s="482"/>
      <c r="AL4" s="482"/>
      <c r="AM4" s="482"/>
      <c r="AN4" s="482"/>
      <c r="AO4" s="482"/>
      <c r="AP4" s="483"/>
      <c r="AQ4" s="487" t="s">
        <v>89</v>
      </c>
      <c r="AR4" s="488"/>
      <c r="AS4" s="482"/>
      <c r="AT4" s="482"/>
      <c r="AU4" s="482"/>
      <c r="AV4" s="482"/>
      <c r="AW4" s="482"/>
      <c r="AX4" s="482"/>
      <c r="AY4" s="489"/>
      <c r="AZ4" s="440" t="s">
        <v>90</v>
      </c>
      <c r="BA4" s="441"/>
      <c r="BB4" s="441"/>
      <c r="BC4" s="441"/>
      <c r="BD4" s="441"/>
      <c r="BE4" s="441"/>
      <c r="BF4" s="441"/>
      <c r="BG4" s="441"/>
      <c r="BH4" s="441"/>
      <c r="BI4" s="441"/>
      <c r="BJ4" s="441"/>
      <c r="BK4" s="441"/>
      <c r="BL4" s="441"/>
      <c r="BM4" s="442"/>
      <c r="BN4" s="419">
        <v>487188668</v>
      </c>
      <c r="BO4" s="420"/>
      <c r="BP4" s="420"/>
      <c r="BQ4" s="420"/>
      <c r="BR4" s="420"/>
      <c r="BS4" s="420"/>
      <c r="BT4" s="420"/>
      <c r="BU4" s="421"/>
      <c r="BV4" s="419">
        <v>484037569</v>
      </c>
      <c r="BW4" s="420"/>
      <c r="BX4" s="420"/>
      <c r="BY4" s="420"/>
      <c r="BZ4" s="420"/>
      <c r="CA4" s="420"/>
      <c r="CB4" s="420"/>
      <c r="CC4" s="421"/>
      <c r="CD4" s="422" t="s">
        <v>91</v>
      </c>
      <c r="CE4" s="423"/>
      <c r="CF4" s="423"/>
      <c r="CG4" s="423"/>
      <c r="CH4" s="423"/>
      <c r="CI4" s="423"/>
      <c r="CJ4" s="423"/>
      <c r="CK4" s="423"/>
      <c r="CL4" s="423"/>
      <c r="CM4" s="423"/>
      <c r="CN4" s="423"/>
      <c r="CO4" s="423"/>
      <c r="CP4" s="423"/>
      <c r="CQ4" s="423"/>
      <c r="CR4" s="423"/>
      <c r="CS4" s="424"/>
      <c r="CT4" s="425">
        <v>3.5</v>
      </c>
      <c r="CU4" s="426"/>
      <c r="CV4" s="426"/>
      <c r="CW4" s="426"/>
      <c r="CX4" s="426"/>
      <c r="CY4" s="426"/>
      <c r="CZ4" s="426"/>
      <c r="DA4" s="427"/>
      <c r="DB4" s="425">
        <v>2.9</v>
      </c>
      <c r="DC4" s="426"/>
      <c r="DD4" s="426"/>
      <c r="DE4" s="426"/>
      <c r="DF4" s="426"/>
      <c r="DG4" s="426"/>
      <c r="DH4" s="426"/>
      <c r="DI4" s="427"/>
      <c r="DJ4" s="158"/>
      <c r="DK4" s="158"/>
      <c r="DL4" s="158"/>
      <c r="DM4" s="158"/>
      <c r="DN4" s="158"/>
      <c r="DO4" s="158"/>
    </row>
    <row r="5" spans="1:119" ht="18.75" customHeight="1" thickBot="1" x14ac:dyDescent="0.25">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92</v>
      </c>
      <c r="BA5" s="429"/>
      <c r="BB5" s="429"/>
      <c r="BC5" s="429"/>
      <c r="BD5" s="429"/>
      <c r="BE5" s="429"/>
      <c r="BF5" s="429"/>
      <c r="BG5" s="429"/>
      <c r="BH5" s="429"/>
      <c r="BI5" s="429"/>
      <c r="BJ5" s="429"/>
      <c r="BK5" s="429"/>
      <c r="BL5" s="429"/>
      <c r="BM5" s="430"/>
      <c r="BN5" s="431">
        <v>464501474</v>
      </c>
      <c r="BO5" s="432"/>
      <c r="BP5" s="432"/>
      <c r="BQ5" s="432"/>
      <c r="BR5" s="432"/>
      <c r="BS5" s="432"/>
      <c r="BT5" s="432"/>
      <c r="BU5" s="433"/>
      <c r="BV5" s="431">
        <v>463359595</v>
      </c>
      <c r="BW5" s="432"/>
      <c r="BX5" s="432"/>
      <c r="BY5" s="432"/>
      <c r="BZ5" s="432"/>
      <c r="CA5" s="432"/>
      <c r="CB5" s="432"/>
      <c r="CC5" s="433"/>
      <c r="CD5" s="434" t="s">
        <v>93</v>
      </c>
      <c r="CE5" s="435"/>
      <c r="CF5" s="435"/>
      <c r="CG5" s="435"/>
      <c r="CH5" s="435"/>
      <c r="CI5" s="435"/>
      <c r="CJ5" s="435"/>
      <c r="CK5" s="435"/>
      <c r="CL5" s="435"/>
      <c r="CM5" s="435"/>
      <c r="CN5" s="435"/>
      <c r="CO5" s="435"/>
      <c r="CP5" s="435"/>
      <c r="CQ5" s="435"/>
      <c r="CR5" s="435"/>
      <c r="CS5" s="436"/>
      <c r="CT5" s="437">
        <v>90.7</v>
      </c>
      <c r="CU5" s="438"/>
      <c r="CV5" s="438"/>
      <c r="CW5" s="438"/>
      <c r="CX5" s="438"/>
      <c r="CY5" s="438"/>
      <c r="CZ5" s="438"/>
      <c r="DA5" s="439"/>
      <c r="DB5" s="437">
        <v>90.3</v>
      </c>
      <c r="DC5" s="438"/>
      <c r="DD5" s="438"/>
      <c r="DE5" s="438"/>
      <c r="DF5" s="438"/>
      <c r="DG5" s="438"/>
      <c r="DH5" s="438"/>
      <c r="DI5" s="439"/>
      <c r="DJ5" s="158"/>
      <c r="DK5" s="158"/>
      <c r="DL5" s="158"/>
      <c r="DM5" s="158"/>
      <c r="DN5" s="158"/>
      <c r="DO5" s="158"/>
    </row>
    <row r="6" spans="1:119" ht="18.75" customHeight="1" x14ac:dyDescent="0.2">
      <c r="A6" s="159"/>
      <c r="B6" s="416" t="s">
        <v>94</v>
      </c>
      <c r="C6" s="417"/>
      <c r="D6" s="417"/>
      <c r="E6" s="417"/>
      <c r="F6" s="417"/>
      <c r="G6" s="417"/>
      <c r="H6" s="417"/>
      <c r="I6" s="417"/>
      <c r="J6" s="417"/>
      <c r="K6" s="398"/>
      <c r="L6" s="399" t="s">
        <v>95</v>
      </c>
      <c r="M6" s="399"/>
      <c r="N6" s="399"/>
      <c r="O6" s="399"/>
      <c r="P6" s="399"/>
      <c r="Q6" s="399"/>
      <c r="R6" s="403"/>
      <c r="S6" s="403"/>
      <c r="T6" s="403"/>
      <c r="U6" s="403"/>
      <c r="V6" s="404"/>
      <c r="W6" s="473"/>
      <c r="X6" s="474"/>
      <c r="Y6" s="475"/>
      <c r="Z6" s="443" t="s">
        <v>96</v>
      </c>
      <c r="AA6" s="444"/>
      <c r="AB6" s="444"/>
      <c r="AC6" s="444"/>
      <c r="AD6" s="444"/>
      <c r="AE6" s="444"/>
      <c r="AF6" s="444"/>
      <c r="AG6" s="444"/>
      <c r="AH6" s="445"/>
      <c r="AI6" s="446">
        <v>1</v>
      </c>
      <c r="AJ6" s="447"/>
      <c r="AK6" s="447"/>
      <c r="AL6" s="447"/>
      <c r="AM6" s="447"/>
      <c r="AN6" s="447"/>
      <c r="AO6" s="447"/>
      <c r="AP6" s="448"/>
      <c r="AQ6" s="446">
        <v>11160</v>
      </c>
      <c r="AR6" s="447"/>
      <c r="AS6" s="447"/>
      <c r="AT6" s="447"/>
      <c r="AU6" s="447"/>
      <c r="AV6" s="447"/>
      <c r="AW6" s="447"/>
      <c r="AX6" s="447"/>
      <c r="AY6" s="449"/>
      <c r="AZ6" s="428" t="s">
        <v>97</v>
      </c>
      <c r="BA6" s="429"/>
      <c r="BB6" s="429"/>
      <c r="BC6" s="429"/>
      <c r="BD6" s="429"/>
      <c r="BE6" s="429"/>
      <c r="BF6" s="429"/>
      <c r="BG6" s="429"/>
      <c r="BH6" s="429"/>
      <c r="BI6" s="429"/>
      <c r="BJ6" s="429"/>
      <c r="BK6" s="429"/>
      <c r="BL6" s="429"/>
      <c r="BM6" s="430"/>
      <c r="BN6" s="431">
        <v>22687194</v>
      </c>
      <c r="BO6" s="432"/>
      <c r="BP6" s="432"/>
      <c r="BQ6" s="432"/>
      <c r="BR6" s="432"/>
      <c r="BS6" s="432"/>
      <c r="BT6" s="432"/>
      <c r="BU6" s="433"/>
      <c r="BV6" s="431">
        <v>20677974</v>
      </c>
      <c r="BW6" s="432"/>
      <c r="BX6" s="432"/>
      <c r="BY6" s="432"/>
      <c r="BZ6" s="432"/>
      <c r="CA6" s="432"/>
      <c r="CB6" s="432"/>
      <c r="CC6" s="433"/>
      <c r="CD6" s="434" t="s">
        <v>98</v>
      </c>
      <c r="CE6" s="435"/>
      <c r="CF6" s="435"/>
      <c r="CG6" s="435"/>
      <c r="CH6" s="435"/>
      <c r="CI6" s="435"/>
      <c r="CJ6" s="435"/>
      <c r="CK6" s="435"/>
      <c r="CL6" s="435"/>
      <c r="CM6" s="435"/>
      <c r="CN6" s="435"/>
      <c r="CO6" s="435"/>
      <c r="CP6" s="435"/>
      <c r="CQ6" s="435"/>
      <c r="CR6" s="435"/>
      <c r="CS6" s="436"/>
      <c r="CT6" s="453">
        <v>95.9</v>
      </c>
      <c r="CU6" s="454"/>
      <c r="CV6" s="454"/>
      <c r="CW6" s="454"/>
      <c r="CX6" s="454"/>
      <c r="CY6" s="454"/>
      <c r="CZ6" s="454"/>
      <c r="DA6" s="455"/>
      <c r="DB6" s="453">
        <v>97.3</v>
      </c>
      <c r="DC6" s="454"/>
      <c r="DD6" s="454"/>
      <c r="DE6" s="454"/>
      <c r="DF6" s="454"/>
      <c r="DG6" s="454"/>
      <c r="DH6" s="454"/>
      <c r="DI6" s="455"/>
      <c r="DJ6" s="158"/>
      <c r="DK6" s="158"/>
      <c r="DL6" s="158"/>
      <c r="DM6" s="158"/>
      <c r="DN6" s="158"/>
      <c r="DO6" s="158"/>
    </row>
    <row r="7" spans="1:119" ht="18.75" customHeight="1" x14ac:dyDescent="0.2">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99</v>
      </c>
      <c r="AA7" s="444"/>
      <c r="AB7" s="444"/>
      <c r="AC7" s="444"/>
      <c r="AD7" s="444"/>
      <c r="AE7" s="444"/>
      <c r="AF7" s="444"/>
      <c r="AG7" s="444"/>
      <c r="AH7" s="445"/>
      <c r="AI7" s="446">
        <v>1</v>
      </c>
      <c r="AJ7" s="447"/>
      <c r="AK7" s="447"/>
      <c r="AL7" s="447"/>
      <c r="AM7" s="447"/>
      <c r="AN7" s="447"/>
      <c r="AO7" s="447"/>
      <c r="AP7" s="448"/>
      <c r="AQ7" s="446">
        <v>8924</v>
      </c>
      <c r="AR7" s="447"/>
      <c r="AS7" s="447"/>
      <c r="AT7" s="447"/>
      <c r="AU7" s="447"/>
      <c r="AV7" s="447"/>
      <c r="AW7" s="447"/>
      <c r="AX7" s="447"/>
      <c r="AY7" s="449"/>
      <c r="AZ7" s="428" t="s">
        <v>100</v>
      </c>
      <c r="BA7" s="429"/>
      <c r="BB7" s="429"/>
      <c r="BC7" s="429"/>
      <c r="BD7" s="429"/>
      <c r="BE7" s="429"/>
      <c r="BF7" s="429"/>
      <c r="BG7" s="429"/>
      <c r="BH7" s="429"/>
      <c r="BI7" s="429"/>
      <c r="BJ7" s="429"/>
      <c r="BK7" s="429"/>
      <c r="BL7" s="429"/>
      <c r="BM7" s="430"/>
      <c r="BN7" s="431">
        <v>13208544</v>
      </c>
      <c r="BO7" s="432"/>
      <c r="BP7" s="432"/>
      <c r="BQ7" s="432"/>
      <c r="BR7" s="432"/>
      <c r="BS7" s="432"/>
      <c r="BT7" s="432"/>
      <c r="BU7" s="433"/>
      <c r="BV7" s="431">
        <v>12750141</v>
      </c>
      <c r="BW7" s="432"/>
      <c r="BX7" s="432"/>
      <c r="BY7" s="432"/>
      <c r="BZ7" s="432"/>
      <c r="CA7" s="432"/>
      <c r="CB7" s="432"/>
      <c r="CC7" s="433"/>
      <c r="CD7" s="434" t="s">
        <v>101</v>
      </c>
      <c r="CE7" s="435"/>
      <c r="CF7" s="435"/>
      <c r="CG7" s="435"/>
      <c r="CH7" s="435"/>
      <c r="CI7" s="435"/>
      <c r="CJ7" s="435"/>
      <c r="CK7" s="435"/>
      <c r="CL7" s="435"/>
      <c r="CM7" s="435"/>
      <c r="CN7" s="435"/>
      <c r="CO7" s="435"/>
      <c r="CP7" s="435"/>
      <c r="CQ7" s="435"/>
      <c r="CR7" s="435"/>
      <c r="CS7" s="436"/>
      <c r="CT7" s="431">
        <v>274324920</v>
      </c>
      <c r="CU7" s="432"/>
      <c r="CV7" s="432"/>
      <c r="CW7" s="432"/>
      <c r="CX7" s="432"/>
      <c r="CY7" s="432"/>
      <c r="CZ7" s="432"/>
      <c r="DA7" s="433"/>
      <c r="DB7" s="431">
        <v>276920913</v>
      </c>
      <c r="DC7" s="432"/>
      <c r="DD7" s="432"/>
      <c r="DE7" s="432"/>
      <c r="DF7" s="432"/>
      <c r="DG7" s="432"/>
      <c r="DH7" s="432"/>
      <c r="DI7" s="433"/>
      <c r="DJ7" s="158"/>
      <c r="DK7" s="158"/>
      <c r="DL7" s="158"/>
      <c r="DM7" s="158"/>
      <c r="DN7" s="158"/>
      <c r="DO7" s="158"/>
    </row>
    <row r="8" spans="1:119" ht="18.75" customHeight="1" thickBot="1" x14ac:dyDescent="0.25">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102</v>
      </c>
      <c r="AA8" s="444"/>
      <c r="AB8" s="444"/>
      <c r="AC8" s="444"/>
      <c r="AD8" s="444"/>
      <c r="AE8" s="444"/>
      <c r="AF8" s="444"/>
      <c r="AG8" s="444"/>
      <c r="AH8" s="445"/>
      <c r="AI8" s="446">
        <v>1</v>
      </c>
      <c r="AJ8" s="447"/>
      <c r="AK8" s="447"/>
      <c r="AL8" s="447"/>
      <c r="AM8" s="447"/>
      <c r="AN8" s="447"/>
      <c r="AO8" s="447"/>
      <c r="AP8" s="448"/>
      <c r="AQ8" s="446">
        <v>7285</v>
      </c>
      <c r="AR8" s="447"/>
      <c r="AS8" s="447"/>
      <c r="AT8" s="447"/>
      <c r="AU8" s="447"/>
      <c r="AV8" s="447"/>
      <c r="AW8" s="447"/>
      <c r="AX8" s="447"/>
      <c r="AY8" s="449"/>
      <c r="AZ8" s="428" t="s">
        <v>103</v>
      </c>
      <c r="BA8" s="429"/>
      <c r="BB8" s="429"/>
      <c r="BC8" s="429"/>
      <c r="BD8" s="429"/>
      <c r="BE8" s="429"/>
      <c r="BF8" s="429"/>
      <c r="BG8" s="429"/>
      <c r="BH8" s="429"/>
      <c r="BI8" s="429"/>
      <c r="BJ8" s="429"/>
      <c r="BK8" s="429"/>
      <c r="BL8" s="429"/>
      <c r="BM8" s="430"/>
      <c r="BN8" s="431">
        <v>9478650</v>
      </c>
      <c r="BO8" s="432"/>
      <c r="BP8" s="432"/>
      <c r="BQ8" s="432"/>
      <c r="BR8" s="432"/>
      <c r="BS8" s="432"/>
      <c r="BT8" s="432"/>
      <c r="BU8" s="433"/>
      <c r="BV8" s="431">
        <v>7927833</v>
      </c>
      <c r="BW8" s="432"/>
      <c r="BX8" s="432"/>
      <c r="BY8" s="432"/>
      <c r="BZ8" s="432"/>
      <c r="CA8" s="432"/>
      <c r="CB8" s="432"/>
      <c r="CC8" s="433"/>
      <c r="CD8" s="434" t="s">
        <v>104</v>
      </c>
      <c r="CE8" s="435"/>
      <c r="CF8" s="435"/>
      <c r="CG8" s="435"/>
      <c r="CH8" s="435"/>
      <c r="CI8" s="435"/>
      <c r="CJ8" s="435"/>
      <c r="CK8" s="435"/>
      <c r="CL8" s="435"/>
      <c r="CM8" s="435"/>
      <c r="CN8" s="435"/>
      <c r="CO8" s="435"/>
      <c r="CP8" s="435"/>
      <c r="CQ8" s="435"/>
      <c r="CR8" s="435"/>
      <c r="CS8" s="436"/>
      <c r="CT8" s="450">
        <v>0.26202999999999999</v>
      </c>
      <c r="CU8" s="451"/>
      <c r="CV8" s="451"/>
      <c r="CW8" s="451"/>
      <c r="CX8" s="451"/>
      <c r="CY8" s="451"/>
      <c r="CZ8" s="451"/>
      <c r="DA8" s="452"/>
      <c r="DB8" s="450">
        <v>0.26024000000000003</v>
      </c>
      <c r="DC8" s="451"/>
      <c r="DD8" s="451"/>
      <c r="DE8" s="451"/>
      <c r="DF8" s="451"/>
      <c r="DG8" s="451"/>
      <c r="DH8" s="451"/>
      <c r="DI8" s="452"/>
      <c r="DJ8" s="158"/>
      <c r="DK8" s="158"/>
      <c r="DL8" s="158"/>
      <c r="DM8" s="158"/>
      <c r="DN8" s="158"/>
      <c r="DO8" s="158"/>
    </row>
    <row r="9" spans="1:119" ht="18.75" customHeight="1" thickBot="1" x14ac:dyDescent="0.25">
      <c r="A9" s="159"/>
      <c r="B9" s="456" t="s">
        <v>105</v>
      </c>
      <c r="C9" s="457"/>
      <c r="D9" s="457"/>
      <c r="E9" s="457"/>
      <c r="F9" s="457"/>
      <c r="G9" s="457"/>
      <c r="H9" s="457"/>
      <c r="I9" s="457"/>
      <c r="J9" s="457"/>
      <c r="K9" s="458"/>
      <c r="L9" s="464" t="s">
        <v>106</v>
      </c>
      <c r="M9" s="465"/>
      <c r="N9" s="465"/>
      <c r="O9" s="465"/>
      <c r="P9" s="465"/>
      <c r="Q9" s="466"/>
      <c r="R9" s="467">
        <v>694352</v>
      </c>
      <c r="S9" s="468"/>
      <c r="T9" s="468"/>
      <c r="U9" s="468"/>
      <c r="V9" s="469"/>
      <c r="W9" s="473"/>
      <c r="X9" s="474"/>
      <c r="Y9" s="475"/>
      <c r="Z9" s="443" t="s">
        <v>107</v>
      </c>
      <c r="AA9" s="444"/>
      <c r="AB9" s="444"/>
      <c r="AC9" s="444"/>
      <c r="AD9" s="444"/>
      <c r="AE9" s="444"/>
      <c r="AF9" s="444"/>
      <c r="AG9" s="444"/>
      <c r="AH9" s="445"/>
      <c r="AI9" s="446">
        <v>1</v>
      </c>
      <c r="AJ9" s="447"/>
      <c r="AK9" s="447"/>
      <c r="AL9" s="447"/>
      <c r="AM9" s="447"/>
      <c r="AN9" s="447"/>
      <c r="AO9" s="447"/>
      <c r="AP9" s="448"/>
      <c r="AQ9" s="446">
        <v>9400</v>
      </c>
      <c r="AR9" s="447"/>
      <c r="AS9" s="447"/>
      <c r="AT9" s="447"/>
      <c r="AU9" s="447"/>
      <c r="AV9" s="447"/>
      <c r="AW9" s="447"/>
      <c r="AX9" s="447"/>
      <c r="AY9" s="449"/>
      <c r="AZ9" s="428" t="s">
        <v>108</v>
      </c>
      <c r="BA9" s="429"/>
      <c r="BB9" s="429"/>
      <c r="BC9" s="429"/>
      <c r="BD9" s="429"/>
      <c r="BE9" s="429"/>
      <c r="BF9" s="429"/>
      <c r="BG9" s="429"/>
      <c r="BH9" s="429"/>
      <c r="BI9" s="429"/>
      <c r="BJ9" s="429"/>
      <c r="BK9" s="429"/>
      <c r="BL9" s="429"/>
      <c r="BM9" s="430"/>
      <c r="BN9" s="431">
        <v>1550817</v>
      </c>
      <c r="BO9" s="432"/>
      <c r="BP9" s="432"/>
      <c r="BQ9" s="432"/>
      <c r="BR9" s="432"/>
      <c r="BS9" s="432"/>
      <c r="BT9" s="432"/>
      <c r="BU9" s="433"/>
      <c r="BV9" s="431">
        <v>-558150</v>
      </c>
      <c r="BW9" s="432"/>
      <c r="BX9" s="432"/>
      <c r="BY9" s="432"/>
      <c r="BZ9" s="432"/>
      <c r="CA9" s="432"/>
      <c r="CB9" s="432"/>
      <c r="CC9" s="433"/>
      <c r="CD9" s="497" t="s">
        <v>109</v>
      </c>
      <c r="CE9" s="498"/>
      <c r="CF9" s="498"/>
      <c r="CG9" s="498"/>
      <c r="CH9" s="498"/>
      <c r="CI9" s="498"/>
      <c r="CJ9" s="498"/>
      <c r="CK9" s="498"/>
      <c r="CL9" s="498"/>
      <c r="CM9" s="498"/>
      <c r="CN9" s="498"/>
      <c r="CO9" s="498"/>
      <c r="CP9" s="498"/>
      <c r="CQ9" s="498"/>
      <c r="CR9" s="498"/>
      <c r="CS9" s="499"/>
      <c r="CT9" s="437">
        <v>24.6</v>
      </c>
      <c r="CU9" s="438"/>
      <c r="CV9" s="438"/>
      <c r="CW9" s="438"/>
      <c r="CX9" s="438"/>
      <c r="CY9" s="438"/>
      <c r="CZ9" s="438"/>
      <c r="DA9" s="439"/>
      <c r="DB9" s="437">
        <v>24.9</v>
      </c>
      <c r="DC9" s="438"/>
      <c r="DD9" s="438"/>
      <c r="DE9" s="438"/>
      <c r="DF9" s="438"/>
      <c r="DG9" s="438"/>
      <c r="DH9" s="438"/>
      <c r="DI9" s="439"/>
      <c r="DJ9" s="158"/>
      <c r="DK9" s="158"/>
      <c r="DL9" s="158"/>
      <c r="DM9" s="158"/>
      <c r="DN9" s="158"/>
      <c r="DO9" s="158"/>
    </row>
    <row r="10" spans="1:119" ht="18.75" customHeight="1" x14ac:dyDescent="0.2">
      <c r="A10" s="159"/>
      <c r="B10" s="459"/>
      <c r="C10" s="460"/>
      <c r="D10" s="460"/>
      <c r="E10" s="460"/>
      <c r="F10" s="460"/>
      <c r="G10" s="460"/>
      <c r="H10" s="460"/>
      <c r="I10" s="460"/>
      <c r="J10" s="460"/>
      <c r="K10" s="401"/>
      <c r="L10" s="500" t="s">
        <v>110</v>
      </c>
      <c r="M10" s="501"/>
      <c r="N10" s="501"/>
      <c r="O10" s="501"/>
      <c r="P10" s="501"/>
      <c r="Q10" s="502"/>
      <c r="R10" s="446">
        <v>717397</v>
      </c>
      <c r="S10" s="447"/>
      <c r="T10" s="447"/>
      <c r="U10" s="447"/>
      <c r="V10" s="449"/>
      <c r="W10" s="473"/>
      <c r="X10" s="474"/>
      <c r="Y10" s="475"/>
      <c r="Z10" s="443" t="s">
        <v>111</v>
      </c>
      <c r="AA10" s="444"/>
      <c r="AB10" s="444"/>
      <c r="AC10" s="444"/>
      <c r="AD10" s="444"/>
      <c r="AE10" s="444"/>
      <c r="AF10" s="444"/>
      <c r="AG10" s="444"/>
      <c r="AH10" s="445"/>
      <c r="AI10" s="446">
        <v>1</v>
      </c>
      <c r="AJ10" s="447"/>
      <c r="AK10" s="447"/>
      <c r="AL10" s="447"/>
      <c r="AM10" s="447"/>
      <c r="AN10" s="447"/>
      <c r="AO10" s="447"/>
      <c r="AP10" s="448"/>
      <c r="AQ10" s="446">
        <v>8200</v>
      </c>
      <c r="AR10" s="447"/>
      <c r="AS10" s="447"/>
      <c r="AT10" s="447"/>
      <c r="AU10" s="447"/>
      <c r="AV10" s="447"/>
      <c r="AW10" s="447"/>
      <c r="AX10" s="447"/>
      <c r="AY10" s="449"/>
      <c r="AZ10" s="428" t="s">
        <v>112</v>
      </c>
      <c r="BA10" s="429"/>
      <c r="BB10" s="429"/>
      <c r="BC10" s="429"/>
      <c r="BD10" s="429"/>
      <c r="BE10" s="429"/>
      <c r="BF10" s="429"/>
      <c r="BG10" s="429"/>
      <c r="BH10" s="429"/>
      <c r="BI10" s="429"/>
      <c r="BJ10" s="429"/>
      <c r="BK10" s="429"/>
      <c r="BL10" s="429"/>
      <c r="BM10" s="430"/>
      <c r="BN10" s="431">
        <v>985492</v>
      </c>
      <c r="BO10" s="432"/>
      <c r="BP10" s="432"/>
      <c r="BQ10" s="432"/>
      <c r="BR10" s="432"/>
      <c r="BS10" s="432"/>
      <c r="BT10" s="432"/>
      <c r="BU10" s="433"/>
      <c r="BV10" s="431">
        <v>580749</v>
      </c>
      <c r="BW10" s="432"/>
      <c r="BX10" s="432"/>
      <c r="BY10" s="432"/>
      <c r="BZ10" s="432"/>
      <c r="CA10" s="432"/>
      <c r="CB10" s="432"/>
      <c r="CC10" s="433"/>
      <c r="CD10" s="422" t="s">
        <v>113</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1"/>
      <c r="C11" s="462"/>
      <c r="D11" s="462"/>
      <c r="E11" s="462"/>
      <c r="F11" s="462"/>
      <c r="G11" s="462"/>
      <c r="H11" s="462"/>
      <c r="I11" s="462"/>
      <c r="J11" s="462"/>
      <c r="K11" s="463"/>
      <c r="L11" s="491" t="s">
        <v>114</v>
      </c>
      <c r="M11" s="492"/>
      <c r="N11" s="492"/>
      <c r="O11" s="492"/>
      <c r="P11" s="492"/>
      <c r="Q11" s="493"/>
      <c r="R11" s="494" t="s">
        <v>115</v>
      </c>
      <c r="S11" s="495"/>
      <c r="T11" s="495"/>
      <c r="U11" s="495"/>
      <c r="V11" s="496"/>
      <c r="W11" s="476"/>
      <c r="X11" s="477"/>
      <c r="Y11" s="478"/>
      <c r="Z11" s="443" t="s">
        <v>116</v>
      </c>
      <c r="AA11" s="444"/>
      <c r="AB11" s="444"/>
      <c r="AC11" s="444"/>
      <c r="AD11" s="444"/>
      <c r="AE11" s="444"/>
      <c r="AF11" s="444"/>
      <c r="AG11" s="444"/>
      <c r="AH11" s="445"/>
      <c r="AI11" s="446">
        <v>35</v>
      </c>
      <c r="AJ11" s="447"/>
      <c r="AK11" s="447"/>
      <c r="AL11" s="447"/>
      <c r="AM11" s="447"/>
      <c r="AN11" s="447"/>
      <c r="AO11" s="447"/>
      <c r="AP11" s="448"/>
      <c r="AQ11" s="446">
        <v>7600</v>
      </c>
      <c r="AR11" s="447"/>
      <c r="AS11" s="447"/>
      <c r="AT11" s="447"/>
      <c r="AU11" s="447"/>
      <c r="AV11" s="447"/>
      <c r="AW11" s="447"/>
      <c r="AX11" s="447"/>
      <c r="AY11" s="449"/>
      <c r="AZ11" s="428" t="s">
        <v>117</v>
      </c>
      <c r="BA11" s="429"/>
      <c r="BB11" s="429"/>
      <c r="BC11" s="429"/>
      <c r="BD11" s="429"/>
      <c r="BE11" s="429"/>
      <c r="BF11" s="429"/>
      <c r="BG11" s="429"/>
      <c r="BH11" s="429"/>
      <c r="BI11" s="429"/>
      <c r="BJ11" s="429"/>
      <c r="BK11" s="429"/>
      <c r="BL11" s="429"/>
      <c r="BM11" s="430"/>
      <c r="BN11" s="431">
        <v>5232285</v>
      </c>
      <c r="BO11" s="432"/>
      <c r="BP11" s="432"/>
      <c r="BQ11" s="432"/>
      <c r="BR11" s="432"/>
      <c r="BS11" s="432"/>
      <c r="BT11" s="432"/>
      <c r="BU11" s="433"/>
      <c r="BV11" s="431">
        <v>4746677</v>
      </c>
      <c r="BW11" s="432"/>
      <c r="BX11" s="432"/>
      <c r="BY11" s="432"/>
      <c r="BZ11" s="432"/>
      <c r="CA11" s="432"/>
      <c r="CB11" s="432"/>
      <c r="CC11" s="433"/>
      <c r="CD11" s="434" t="s">
        <v>118</v>
      </c>
      <c r="CE11" s="435"/>
      <c r="CF11" s="435"/>
      <c r="CG11" s="435"/>
      <c r="CH11" s="435"/>
      <c r="CI11" s="435"/>
      <c r="CJ11" s="435"/>
      <c r="CK11" s="435"/>
      <c r="CL11" s="435"/>
      <c r="CM11" s="435"/>
      <c r="CN11" s="435"/>
      <c r="CO11" s="435"/>
      <c r="CP11" s="435"/>
      <c r="CQ11" s="435"/>
      <c r="CR11" s="435"/>
      <c r="CS11" s="436"/>
      <c r="CT11" s="503" t="s">
        <v>119</v>
      </c>
      <c r="CU11" s="504"/>
      <c r="CV11" s="504"/>
      <c r="CW11" s="504"/>
      <c r="CX11" s="504"/>
      <c r="CY11" s="504"/>
      <c r="CZ11" s="504"/>
      <c r="DA11" s="505"/>
      <c r="DB11" s="503" t="s">
        <v>120</v>
      </c>
      <c r="DC11" s="504"/>
      <c r="DD11" s="504"/>
      <c r="DE11" s="504"/>
      <c r="DF11" s="504"/>
      <c r="DG11" s="504"/>
      <c r="DH11" s="504"/>
      <c r="DI11" s="505"/>
      <c r="DJ11" s="158"/>
      <c r="DK11" s="158"/>
      <c r="DL11" s="158"/>
      <c r="DM11" s="158"/>
      <c r="DN11" s="158"/>
      <c r="DO11" s="158"/>
    </row>
    <row r="12" spans="1:119" ht="18.75" customHeight="1" x14ac:dyDescent="0.2">
      <c r="A12" s="159"/>
      <c r="B12" s="506" t="s">
        <v>121</v>
      </c>
      <c r="C12" s="507"/>
      <c r="D12" s="507"/>
      <c r="E12" s="507"/>
      <c r="F12" s="507"/>
      <c r="G12" s="507"/>
      <c r="H12" s="507"/>
      <c r="I12" s="507"/>
      <c r="J12" s="507"/>
      <c r="K12" s="508"/>
      <c r="L12" s="515" t="s">
        <v>122</v>
      </c>
      <c r="M12" s="516"/>
      <c r="N12" s="516"/>
      <c r="O12" s="516"/>
      <c r="P12" s="516"/>
      <c r="Q12" s="517"/>
      <c r="R12" s="518">
        <v>679324</v>
      </c>
      <c r="S12" s="519"/>
      <c r="T12" s="519"/>
      <c r="U12" s="519"/>
      <c r="V12" s="520"/>
      <c r="W12" s="470" t="s">
        <v>123</v>
      </c>
      <c r="X12" s="471"/>
      <c r="Y12" s="472"/>
      <c r="Z12" s="479" t="s">
        <v>1</v>
      </c>
      <c r="AA12" s="457"/>
      <c r="AB12" s="457"/>
      <c r="AC12" s="457"/>
      <c r="AD12" s="457"/>
      <c r="AE12" s="457"/>
      <c r="AF12" s="457"/>
      <c r="AG12" s="457"/>
      <c r="AH12" s="458"/>
      <c r="AI12" s="487" t="s">
        <v>124</v>
      </c>
      <c r="AJ12" s="457"/>
      <c r="AK12" s="457"/>
      <c r="AL12" s="457"/>
      <c r="AM12" s="458"/>
      <c r="AN12" s="487" t="s">
        <v>125</v>
      </c>
      <c r="AO12" s="488"/>
      <c r="AP12" s="488"/>
      <c r="AQ12" s="488"/>
      <c r="AR12" s="488"/>
      <c r="AS12" s="521"/>
      <c r="AT12" s="534" t="s">
        <v>126</v>
      </c>
      <c r="AU12" s="535"/>
      <c r="AV12" s="535"/>
      <c r="AW12" s="535"/>
      <c r="AX12" s="535"/>
      <c r="AY12" s="536"/>
      <c r="AZ12" s="428" t="s">
        <v>127</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0</v>
      </c>
      <c r="BW12" s="432"/>
      <c r="BX12" s="432"/>
      <c r="BY12" s="432"/>
      <c r="BZ12" s="432"/>
      <c r="CA12" s="432"/>
      <c r="CB12" s="432"/>
      <c r="CC12" s="433"/>
      <c r="CD12" s="434" t="s">
        <v>128</v>
      </c>
      <c r="CE12" s="435"/>
      <c r="CF12" s="435"/>
      <c r="CG12" s="435"/>
      <c r="CH12" s="435"/>
      <c r="CI12" s="435"/>
      <c r="CJ12" s="435"/>
      <c r="CK12" s="435"/>
      <c r="CL12" s="435"/>
      <c r="CM12" s="435"/>
      <c r="CN12" s="435"/>
      <c r="CO12" s="435"/>
      <c r="CP12" s="435"/>
      <c r="CQ12" s="435"/>
      <c r="CR12" s="435"/>
      <c r="CS12" s="436"/>
      <c r="CT12" s="503" t="s">
        <v>120</v>
      </c>
      <c r="CU12" s="504"/>
      <c r="CV12" s="504"/>
      <c r="CW12" s="504"/>
      <c r="CX12" s="504"/>
      <c r="CY12" s="504"/>
      <c r="CZ12" s="504"/>
      <c r="DA12" s="505"/>
      <c r="DB12" s="503" t="s">
        <v>129</v>
      </c>
      <c r="DC12" s="504"/>
      <c r="DD12" s="504"/>
      <c r="DE12" s="504"/>
      <c r="DF12" s="504"/>
      <c r="DG12" s="504"/>
      <c r="DH12" s="504"/>
      <c r="DI12" s="505"/>
      <c r="DJ12" s="158"/>
      <c r="DK12" s="158"/>
      <c r="DL12" s="158"/>
      <c r="DM12" s="158"/>
      <c r="DN12" s="158"/>
      <c r="DO12" s="158"/>
    </row>
    <row r="13" spans="1:119" ht="18.75" customHeight="1" thickBot="1" x14ac:dyDescent="0.25">
      <c r="A13" s="159"/>
      <c r="B13" s="509"/>
      <c r="C13" s="510"/>
      <c r="D13" s="510"/>
      <c r="E13" s="510"/>
      <c r="F13" s="510"/>
      <c r="G13" s="510"/>
      <c r="H13" s="510"/>
      <c r="I13" s="510"/>
      <c r="J13" s="510"/>
      <c r="K13" s="511"/>
      <c r="L13" s="166"/>
      <c r="M13" s="525" t="s">
        <v>130</v>
      </c>
      <c r="N13" s="526"/>
      <c r="O13" s="526"/>
      <c r="P13" s="526"/>
      <c r="Q13" s="527"/>
      <c r="R13" s="528">
        <v>670468</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131</v>
      </c>
      <c r="BA13" s="532"/>
      <c r="BB13" s="532"/>
      <c r="BC13" s="532"/>
      <c r="BD13" s="532"/>
      <c r="BE13" s="532"/>
      <c r="BF13" s="532"/>
      <c r="BG13" s="532"/>
      <c r="BH13" s="532"/>
      <c r="BI13" s="532"/>
      <c r="BJ13" s="532"/>
      <c r="BK13" s="532"/>
      <c r="BL13" s="532"/>
      <c r="BM13" s="533"/>
      <c r="BN13" s="431">
        <v>7768594</v>
      </c>
      <c r="BO13" s="432"/>
      <c r="BP13" s="432"/>
      <c r="BQ13" s="432"/>
      <c r="BR13" s="432"/>
      <c r="BS13" s="432"/>
      <c r="BT13" s="432"/>
      <c r="BU13" s="433"/>
      <c r="BV13" s="431">
        <v>4769276</v>
      </c>
      <c r="BW13" s="432"/>
      <c r="BX13" s="432"/>
      <c r="BY13" s="432"/>
      <c r="BZ13" s="432"/>
      <c r="CA13" s="432"/>
      <c r="CB13" s="432"/>
      <c r="CC13" s="433"/>
      <c r="CD13" s="434" t="s">
        <v>132</v>
      </c>
      <c r="CE13" s="435"/>
      <c r="CF13" s="435"/>
      <c r="CG13" s="435"/>
      <c r="CH13" s="435"/>
      <c r="CI13" s="435"/>
      <c r="CJ13" s="435"/>
      <c r="CK13" s="435"/>
      <c r="CL13" s="435"/>
      <c r="CM13" s="435"/>
      <c r="CN13" s="435"/>
      <c r="CO13" s="435"/>
      <c r="CP13" s="435"/>
      <c r="CQ13" s="435"/>
      <c r="CR13" s="435"/>
      <c r="CS13" s="436"/>
      <c r="CT13" s="437">
        <v>6.3</v>
      </c>
      <c r="CU13" s="438"/>
      <c r="CV13" s="438"/>
      <c r="CW13" s="438"/>
      <c r="CX13" s="438"/>
      <c r="CY13" s="438"/>
      <c r="CZ13" s="438"/>
      <c r="DA13" s="439"/>
      <c r="DB13" s="437">
        <v>6.1</v>
      </c>
      <c r="DC13" s="438"/>
      <c r="DD13" s="438"/>
      <c r="DE13" s="438"/>
      <c r="DF13" s="438"/>
      <c r="DG13" s="438"/>
      <c r="DH13" s="438"/>
      <c r="DI13" s="439"/>
      <c r="DJ13" s="158"/>
      <c r="DK13" s="158"/>
      <c r="DL13" s="158"/>
      <c r="DM13" s="158"/>
      <c r="DN13" s="158"/>
      <c r="DO13" s="158"/>
    </row>
    <row r="14" spans="1:119" ht="18.75" customHeight="1" thickBot="1" x14ac:dyDescent="0.25">
      <c r="A14" s="159"/>
      <c r="B14" s="509"/>
      <c r="C14" s="510"/>
      <c r="D14" s="510"/>
      <c r="E14" s="510"/>
      <c r="F14" s="510"/>
      <c r="G14" s="510"/>
      <c r="H14" s="510"/>
      <c r="I14" s="510"/>
      <c r="J14" s="510"/>
      <c r="K14" s="511"/>
      <c r="L14" s="543" t="s">
        <v>133</v>
      </c>
      <c r="M14" s="544"/>
      <c r="N14" s="544"/>
      <c r="O14" s="544"/>
      <c r="P14" s="544"/>
      <c r="Q14" s="545"/>
      <c r="R14" s="546">
        <v>686126</v>
      </c>
      <c r="S14" s="547"/>
      <c r="T14" s="547"/>
      <c r="U14" s="547"/>
      <c r="V14" s="548"/>
      <c r="W14" s="473"/>
      <c r="X14" s="474"/>
      <c r="Y14" s="475"/>
      <c r="Z14" s="500" t="s">
        <v>134</v>
      </c>
      <c r="AA14" s="501"/>
      <c r="AB14" s="501"/>
      <c r="AC14" s="501"/>
      <c r="AD14" s="501"/>
      <c r="AE14" s="501"/>
      <c r="AF14" s="501"/>
      <c r="AG14" s="501"/>
      <c r="AH14" s="502"/>
      <c r="AI14" s="446">
        <v>4309</v>
      </c>
      <c r="AJ14" s="447"/>
      <c r="AK14" s="447"/>
      <c r="AL14" s="447"/>
      <c r="AM14" s="448"/>
      <c r="AN14" s="446">
        <v>13935306</v>
      </c>
      <c r="AO14" s="447"/>
      <c r="AP14" s="447"/>
      <c r="AQ14" s="447"/>
      <c r="AR14" s="447"/>
      <c r="AS14" s="448"/>
      <c r="AT14" s="446">
        <v>3234</v>
      </c>
      <c r="AU14" s="447"/>
      <c r="AV14" s="447"/>
      <c r="AW14" s="447"/>
      <c r="AX14" s="447"/>
      <c r="AY14" s="449"/>
      <c r="AZ14" s="440" t="s">
        <v>135</v>
      </c>
      <c r="BA14" s="441"/>
      <c r="BB14" s="441"/>
      <c r="BC14" s="441"/>
      <c r="BD14" s="441"/>
      <c r="BE14" s="441"/>
      <c r="BF14" s="441"/>
      <c r="BG14" s="441"/>
      <c r="BH14" s="441"/>
      <c r="BI14" s="441"/>
      <c r="BJ14" s="441"/>
      <c r="BK14" s="441"/>
      <c r="BL14" s="441"/>
      <c r="BM14" s="442"/>
      <c r="BN14" s="419">
        <v>64563568</v>
      </c>
      <c r="BO14" s="420"/>
      <c r="BP14" s="420"/>
      <c r="BQ14" s="420"/>
      <c r="BR14" s="420"/>
      <c r="BS14" s="420"/>
      <c r="BT14" s="420"/>
      <c r="BU14" s="421"/>
      <c r="BV14" s="419">
        <v>63788961</v>
      </c>
      <c r="BW14" s="420"/>
      <c r="BX14" s="420"/>
      <c r="BY14" s="420"/>
      <c r="BZ14" s="420"/>
      <c r="CA14" s="420"/>
      <c r="CB14" s="420"/>
      <c r="CC14" s="421"/>
      <c r="CD14" s="497" t="s">
        <v>136</v>
      </c>
      <c r="CE14" s="498"/>
      <c r="CF14" s="498"/>
      <c r="CG14" s="498"/>
      <c r="CH14" s="498"/>
      <c r="CI14" s="498"/>
      <c r="CJ14" s="498"/>
      <c r="CK14" s="498"/>
      <c r="CL14" s="498"/>
      <c r="CM14" s="498"/>
      <c r="CN14" s="498"/>
      <c r="CO14" s="498"/>
      <c r="CP14" s="498"/>
      <c r="CQ14" s="498"/>
      <c r="CR14" s="498"/>
      <c r="CS14" s="499"/>
      <c r="CT14" s="540">
        <v>186.4</v>
      </c>
      <c r="CU14" s="541"/>
      <c r="CV14" s="541"/>
      <c r="CW14" s="541"/>
      <c r="CX14" s="541"/>
      <c r="CY14" s="541"/>
      <c r="CZ14" s="541"/>
      <c r="DA14" s="542"/>
      <c r="DB14" s="540">
        <v>179.2</v>
      </c>
      <c r="DC14" s="541"/>
      <c r="DD14" s="541"/>
      <c r="DE14" s="541"/>
      <c r="DF14" s="541"/>
      <c r="DG14" s="541"/>
      <c r="DH14" s="541"/>
      <c r="DI14" s="542"/>
      <c r="DJ14" s="158"/>
      <c r="DK14" s="158"/>
      <c r="DL14" s="158"/>
      <c r="DM14" s="158"/>
      <c r="DN14" s="158"/>
      <c r="DO14" s="158"/>
    </row>
    <row r="15" spans="1:119" ht="18.75" customHeight="1" x14ac:dyDescent="0.2">
      <c r="A15" s="159"/>
      <c r="B15" s="509"/>
      <c r="C15" s="510"/>
      <c r="D15" s="510"/>
      <c r="E15" s="510"/>
      <c r="F15" s="510"/>
      <c r="G15" s="510"/>
      <c r="H15" s="510"/>
      <c r="I15" s="510"/>
      <c r="J15" s="510"/>
      <c r="K15" s="511"/>
      <c r="L15" s="166"/>
      <c r="M15" s="525" t="s">
        <v>137</v>
      </c>
      <c r="N15" s="526"/>
      <c r="O15" s="526"/>
      <c r="P15" s="526"/>
      <c r="Q15" s="527"/>
      <c r="R15" s="546">
        <v>677251</v>
      </c>
      <c r="S15" s="547"/>
      <c r="T15" s="547"/>
      <c r="U15" s="547"/>
      <c r="V15" s="548"/>
      <c r="W15" s="473"/>
      <c r="X15" s="474"/>
      <c r="Y15" s="475"/>
      <c r="Z15" s="500" t="s">
        <v>138</v>
      </c>
      <c r="AA15" s="501"/>
      <c r="AB15" s="501"/>
      <c r="AC15" s="501"/>
      <c r="AD15" s="501"/>
      <c r="AE15" s="501"/>
      <c r="AF15" s="501"/>
      <c r="AG15" s="501"/>
      <c r="AH15" s="502"/>
      <c r="AI15" s="446" t="s">
        <v>139</v>
      </c>
      <c r="AJ15" s="447"/>
      <c r="AK15" s="447"/>
      <c r="AL15" s="447"/>
      <c r="AM15" s="448"/>
      <c r="AN15" s="446" t="s">
        <v>129</v>
      </c>
      <c r="AO15" s="447"/>
      <c r="AP15" s="447"/>
      <c r="AQ15" s="447"/>
      <c r="AR15" s="447"/>
      <c r="AS15" s="448"/>
      <c r="AT15" s="446" t="s">
        <v>140</v>
      </c>
      <c r="AU15" s="447"/>
      <c r="AV15" s="447"/>
      <c r="AW15" s="447"/>
      <c r="AX15" s="447"/>
      <c r="AY15" s="449"/>
      <c r="AZ15" s="428" t="s">
        <v>141</v>
      </c>
      <c r="BA15" s="429"/>
      <c r="BB15" s="429"/>
      <c r="BC15" s="429"/>
      <c r="BD15" s="429"/>
      <c r="BE15" s="429"/>
      <c r="BF15" s="429"/>
      <c r="BG15" s="429"/>
      <c r="BH15" s="429"/>
      <c r="BI15" s="429"/>
      <c r="BJ15" s="429"/>
      <c r="BK15" s="429"/>
      <c r="BL15" s="429"/>
      <c r="BM15" s="430"/>
      <c r="BN15" s="431">
        <v>243967216</v>
      </c>
      <c r="BO15" s="432"/>
      <c r="BP15" s="432"/>
      <c r="BQ15" s="432"/>
      <c r="BR15" s="432"/>
      <c r="BS15" s="432"/>
      <c r="BT15" s="432"/>
      <c r="BU15" s="433"/>
      <c r="BV15" s="431">
        <v>241213266</v>
      </c>
      <c r="BW15" s="432"/>
      <c r="BX15" s="432"/>
      <c r="BY15" s="432"/>
      <c r="BZ15" s="432"/>
      <c r="CA15" s="432"/>
      <c r="CB15" s="432"/>
      <c r="CC15" s="433"/>
      <c r="CD15" s="551" t="s">
        <v>142</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09"/>
      <c r="C16" s="510"/>
      <c r="D16" s="510"/>
      <c r="E16" s="510"/>
      <c r="F16" s="510"/>
      <c r="G16" s="510"/>
      <c r="H16" s="510"/>
      <c r="I16" s="510"/>
      <c r="J16" s="510"/>
      <c r="K16" s="511"/>
      <c r="L16" s="543" t="s">
        <v>143</v>
      </c>
      <c r="M16" s="560"/>
      <c r="N16" s="560"/>
      <c r="O16" s="560"/>
      <c r="P16" s="560"/>
      <c r="Q16" s="561"/>
      <c r="R16" s="557" t="s">
        <v>144</v>
      </c>
      <c r="S16" s="558"/>
      <c r="T16" s="558"/>
      <c r="U16" s="558"/>
      <c r="V16" s="559"/>
      <c r="W16" s="473"/>
      <c r="X16" s="474"/>
      <c r="Y16" s="475"/>
      <c r="Z16" s="500" t="s">
        <v>145</v>
      </c>
      <c r="AA16" s="501"/>
      <c r="AB16" s="501"/>
      <c r="AC16" s="501"/>
      <c r="AD16" s="501"/>
      <c r="AE16" s="501"/>
      <c r="AF16" s="501"/>
      <c r="AG16" s="501"/>
      <c r="AH16" s="502"/>
      <c r="AI16" s="446" t="s">
        <v>140</v>
      </c>
      <c r="AJ16" s="447"/>
      <c r="AK16" s="447"/>
      <c r="AL16" s="447"/>
      <c r="AM16" s="448"/>
      <c r="AN16" s="446" t="s">
        <v>140</v>
      </c>
      <c r="AO16" s="447"/>
      <c r="AP16" s="447"/>
      <c r="AQ16" s="447"/>
      <c r="AR16" s="447"/>
      <c r="AS16" s="448"/>
      <c r="AT16" s="446" t="s">
        <v>140</v>
      </c>
      <c r="AU16" s="447"/>
      <c r="AV16" s="447"/>
      <c r="AW16" s="447"/>
      <c r="AX16" s="447"/>
      <c r="AY16" s="449"/>
      <c r="AZ16" s="428" t="s">
        <v>146</v>
      </c>
      <c r="BA16" s="429"/>
      <c r="BB16" s="429"/>
      <c r="BC16" s="429"/>
      <c r="BD16" s="429"/>
      <c r="BE16" s="429"/>
      <c r="BF16" s="429"/>
      <c r="BG16" s="429"/>
      <c r="BH16" s="429"/>
      <c r="BI16" s="429"/>
      <c r="BJ16" s="429"/>
      <c r="BK16" s="429"/>
      <c r="BL16" s="429"/>
      <c r="BM16" s="430"/>
      <c r="BN16" s="431">
        <v>80212878</v>
      </c>
      <c r="BO16" s="432"/>
      <c r="BP16" s="432"/>
      <c r="BQ16" s="432"/>
      <c r="BR16" s="432"/>
      <c r="BS16" s="432"/>
      <c r="BT16" s="432"/>
      <c r="BU16" s="433"/>
      <c r="BV16" s="431">
        <v>79367670</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5">
      <c r="A17" s="159"/>
      <c r="B17" s="512"/>
      <c r="C17" s="513"/>
      <c r="D17" s="513"/>
      <c r="E17" s="513"/>
      <c r="F17" s="513"/>
      <c r="G17" s="513"/>
      <c r="H17" s="513"/>
      <c r="I17" s="513"/>
      <c r="J17" s="513"/>
      <c r="K17" s="514"/>
      <c r="L17" s="171"/>
      <c r="M17" s="554" t="s">
        <v>147</v>
      </c>
      <c r="N17" s="555"/>
      <c r="O17" s="555"/>
      <c r="P17" s="555"/>
      <c r="Q17" s="556"/>
      <c r="R17" s="557" t="s">
        <v>144</v>
      </c>
      <c r="S17" s="558"/>
      <c r="T17" s="558"/>
      <c r="U17" s="558"/>
      <c r="V17" s="559"/>
      <c r="W17" s="473"/>
      <c r="X17" s="474"/>
      <c r="Y17" s="475"/>
      <c r="Z17" s="500" t="s">
        <v>148</v>
      </c>
      <c r="AA17" s="501"/>
      <c r="AB17" s="501"/>
      <c r="AC17" s="501"/>
      <c r="AD17" s="501"/>
      <c r="AE17" s="501"/>
      <c r="AF17" s="501"/>
      <c r="AG17" s="501"/>
      <c r="AH17" s="502"/>
      <c r="AI17" s="446">
        <v>1525</v>
      </c>
      <c r="AJ17" s="447"/>
      <c r="AK17" s="447"/>
      <c r="AL17" s="447"/>
      <c r="AM17" s="448"/>
      <c r="AN17" s="446">
        <v>4922700</v>
      </c>
      <c r="AO17" s="447"/>
      <c r="AP17" s="447"/>
      <c r="AQ17" s="447"/>
      <c r="AR17" s="447"/>
      <c r="AS17" s="448"/>
      <c r="AT17" s="446">
        <v>3228</v>
      </c>
      <c r="AU17" s="447"/>
      <c r="AV17" s="447"/>
      <c r="AW17" s="447"/>
      <c r="AX17" s="447"/>
      <c r="AY17" s="449"/>
      <c r="AZ17" s="428" t="s">
        <v>149</v>
      </c>
      <c r="BA17" s="429"/>
      <c r="BB17" s="429"/>
      <c r="BC17" s="429"/>
      <c r="BD17" s="429"/>
      <c r="BE17" s="429"/>
      <c r="BF17" s="429"/>
      <c r="BG17" s="429"/>
      <c r="BH17" s="429"/>
      <c r="BI17" s="429"/>
      <c r="BJ17" s="429"/>
      <c r="BK17" s="429"/>
      <c r="BL17" s="429"/>
      <c r="BM17" s="430"/>
      <c r="BN17" s="431">
        <v>251706004</v>
      </c>
      <c r="BO17" s="432"/>
      <c r="BP17" s="432"/>
      <c r="BQ17" s="432"/>
      <c r="BR17" s="432"/>
      <c r="BS17" s="432"/>
      <c r="BT17" s="432"/>
      <c r="BU17" s="433"/>
      <c r="BV17" s="431">
        <v>252294583</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5">
      <c r="A18" s="159"/>
      <c r="B18" s="413" t="s">
        <v>150</v>
      </c>
      <c r="C18" s="414"/>
      <c r="D18" s="414"/>
      <c r="E18" s="414"/>
      <c r="F18" s="414"/>
      <c r="G18" s="414"/>
      <c r="H18" s="414"/>
      <c r="I18" s="414"/>
      <c r="J18" s="414"/>
      <c r="K18" s="562"/>
      <c r="L18" s="563">
        <v>6708</v>
      </c>
      <c r="M18" s="564"/>
      <c r="N18" s="564"/>
      <c r="O18" s="564"/>
      <c r="P18" s="564"/>
      <c r="Q18" s="564"/>
      <c r="R18" s="564"/>
      <c r="S18" s="564"/>
      <c r="T18" s="564"/>
      <c r="U18" s="564"/>
      <c r="V18" s="564"/>
      <c r="W18" s="473"/>
      <c r="X18" s="474"/>
      <c r="Y18" s="475"/>
      <c r="Z18" s="500" t="s">
        <v>151</v>
      </c>
      <c r="AA18" s="501"/>
      <c r="AB18" s="501"/>
      <c r="AC18" s="501"/>
      <c r="AD18" s="501"/>
      <c r="AE18" s="501"/>
      <c r="AF18" s="501"/>
      <c r="AG18" s="501"/>
      <c r="AH18" s="502"/>
      <c r="AI18" s="446">
        <v>6718</v>
      </c>
      <c r="AJ18" s="447"/>
      <c r="AK18" s="447"/>
      <c r="AL18" s="447"/>
      <c r="AM18" s="448"/>
      <c r="AN18" s="446">
        <v>25186703</v>
      </c>
      <c r="AO18" s="447"/>
      <c r="AP18" s="447"/>
      <c r="AQ18" s="447"/>
      <c r="AR18" s="447"/>
      <c r="AS18" s="448"/>
      <c r="AT18" s="446">
        <v>3749</v>
      </c>
      <c r="AU18" s="447"/>
      <c r="AV18" s="447"/>
      <c r="AW18" s="447"/>
      <c r="AX18" s="447"/>
      <c r="AY18" s="449"/>
      <c r="AZ18" s="531" t="s">
        <v>152</v>
      </c>
      <c r="BA18" s="532"/>
      <c r="BB18" s="532"/>
      <c r="BC18" s="532"/>
      <c r="BD18" s="532"/>
      <c r="BE18" s="532"/>
      <c r="BF18" s="532"/>
      <c r="BG18" s="532"/>
      <c r="BH18" s="532"/>
      <c r="BI18" s="532"/>
      <c r="BJ18" s="532"/>
      <c r="BK18" s="532"/>
      <c r="BL18" s="532"/>
      <c r="BM18" s="533"/>
      <c r="BN18" s="565">
        <v>319208127</v>
      </c>
      <c r="BO18" s="566"/>
      <c r="BP18" s="566"/>
      <c r="BQ18" s="566"/>
      <c r="BR18" s="566"/>
      <c r="BS18" s="566"/>
      <c r="BT18" s="566"/>
      <c r="BU18" s="567"/>
      <c r="BV18" s="565">
        <v>322179639</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5">
      <c r="A19" s="159"/>
      <c r="B19" s="413" t="s">
        <v>153</v>
      </c>
      <c r="C19" s="414"/>
      <c r="D19" s="414"/>
      <c r="E19" s="414"/>
      <c r="F19" s="414"/>
      <c r="G19" s="414"/>
      <c r="H19" s="414"/>
      <c r="I19" s="414"/>
      <c r="J19" s="414"/>
      <c r="K19" s="562"/>
      <c r="L19" s="563">
        <v>101</v>
      </c>
      <c r="M19" s="564"/>
      <c r="N19" s="564"/>
      <c r="O19" s="564"/>
      <c r="P19" s="564"/>
      <c r="Q19" s="564"/>
      <c r="R19" s="564"/>
      <c r="S19" s="564"/>
      <c r="T19" s="564"/>
      <c r="U19" s="564"/>
      <c r="V19" s="564"/>
      <c r="W19" s="473"/>
      <c r="X19" s="474"/>
      <c r="Y19" s="475"/>
      <c r="Z19" s="500" t="s">
        <v>154</v>
      </c>
      <c r="AA19" s="501"/>
      <c r="AB19" s="501"/>
      <c r="AC19" s="501"/>
      <c r="AD19" s="501"/>
      <c r="AE19" s="501"/>
      <c r="AF19" s="501"/>
      <c r="AG19" s="501"/>
      <c r="AH19" s="502"/>
      <c r="AI19" s="446" t="s">
        <v>119</v>
      </c>
      <c r="AJ19" s="447"/>
      <c r="AK19" s="447"/>
      <c r="AL19" s="447"/>
      <c r="AM19" s="448"/>
      <c r="AN19" s="446" t="s">
        <v>129</v>
      </c>
      <c r="AO19" s="447"/>
      <c r="AP19" s="447"/>
      <c r="AQ19" s="447"/>
      <c r="AR19" s="447"/>
      <c r="AS19" s="448"/>
      <c r="AT19" s="446" t="s">
        <v>129</v>
      </c>
      <c r="AU19" s="447"/>
      <c r="AV19" s="447"/>
      <c r="AW19" s="447"/>
      <c r="AX19" s="447"/>
      <c r="AY19" s="449"/>
      <c r="AZ19" s="440" t="s">
        <v>155</v>
      </c>
      <c r="BA19" s="441"/>
      <c r="BB19" s="441"/>
      <c r="BC19" s="441"/>
      <c r="BD19" s="441"/>
      <c r="BE19" s="441"/>
      <c r="BF19" s="441"/>
      <c r="BG19" s="441"/>
      <c r="BH19" s="441"/>
      <c r="BI19" s="441"/>
      <c r="BJ19" s="441"/>
      <c r="BK19" s="441"/>
      <c r="BL19" s="441"/>
      <c r="BM19" s="442"/>
      <c r="BN19" s="419">
        <v>926197502</v>
      </c>
      <c r="BO19" s="420"/>
      <c r="BP19" s="420"/>
      <c r="BQ19" s="420"/>
      <c r="BR19" s="420"/>
      <c r="BS19" s="420"/>
      <c r="BT19" s="420"/>
      <c r="BU19" s="421"/>
      <c r="BV19" s="419">
        <v>940198039</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5">
      <c r="A20" s="159"/>
      <c r="B20" s="413" t="s">
        <v>156</v>
      </c>
      <c r="C20" s="414"/>
      <c r="D20" s="414"/>
      <c r="E20" s="414"/>
      <c r="F20" s="414"/>
      <c r="G20" s="414"/>
      <c r="H20" s="414"/>
      <c r="I20" s="414"/>
      <c r="J20" s="414"/>
      <c r="K20" s="562"/>
      <c r="L20" s="563">
        <v>265008</v>
      </c>
      <c r="M20" s="564"/>
      <c r="N20" s="564"/>
      <c r="O20" s="564"/>
      <c r="P20" s="564"/>
      <c r="Q20" s="564"/>
      <c r="R20" s="564"/>
      <c r="S20" s="564"/>
      <c r="T20" s="564"/>
      <c r="U20" s="564"/>
      <c r="V20" s="564"/>
      <c r="W20" s="476"/>
      <c r="X20" s="477"/>
      <c r="Y20" s="478"/>
      <c r="Z20" s="500" t="s">
        <v>157</v>
      </c>
      <c r="AA20" s="501"/>
      <c r="AB20" s="501"/>
      <c r="AC20" s="501"/>
      <c r="AD20" s="501"/>
      <c r="AE20" s="501"/>
      <c r="AF20" s="501"/>
      <c r="AG20" s="501"/>
      <c r="AH20" s="502"/>
      <c r="AI20" s="446">
        <v>12552</v>
      </c>
      <c r="AJ20" s="447"/>
      <c r="AK20" s="447"/>
      <c r="AL20" s="447"/>
      <c r="AM20" s="448"/>
      <c r="AN20" s="446">
        <v>44044709</v>
      </c>
      <c r="AO20" s="447"/>
      <c r="AP20" s="447"/>
      <c r="AQ20" s="447"/>
      <c r="AR20" s="447"/>
      <c r="AS20" s="448"/>
      <c r="AT20" s="446">
        <v>3509</v>
      </c>
      <c r="AU20" s="447"/>
      <c r="AV20" s="447"/>
      <c r="AW20" s="447"/>
      <c r="AX20" s="447"/>
      <c r="AY20" s="449"/>
      <c r="AZ20" s="531" t="s">
        <v>158</v>
      </c>
      <c r="BA20" s="532"/>
      <c r="BB20" s="532"/>
      <c r="BC20" s="532"/>
      <c r="BD20" s="532"/>
      <c r="BE20" s="532"/>
      <c r="BF20" s="532"/>
      <c r="BG20" s="532"/>
      <c r="BH20" s="532"/>
      <c r="BI20" s="532"/>
      <c r="BJ20" s="532"/>
      <c r="BK20" s="532"/>
      <c r="BL20" s="532"/>
      <c r="BM20" s="533"/>
      <c r="BN20" s="565">
        <v>314267948</v>
      </c>
      <c r="BO20" s="566"/>
      <c r="BP20" s="566"/>
      <c r="BQ20" s="566"/>
      <c r="BR20" s="566"/>
      <c r="BS20" s="566"/>
      <c r="BT20" s="566"/>
      <c r="BU20" s="567"/>
      <c r="BV20" s="565">
        <v>341327697</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159</v>
      </c>
      <c r="X21" s="569"/>
      <c r="Y21" s="569"/>
      <c r="Z21" s="569"/>
      <c r="AA21" s="569"/>
      <c r="AB21" s="569"/>
      <c r="AC21" s="569"/>
      <c r="AD21" s="569"/>
      <c r="AE21" s="569"/>
      <c r="AF21" s="569"/>
      <c r="AG21" s="569"/>
      <c r="AH21" s="570"/>
      <c r="AI21" s="571">
        <v>98.5</v>
      </c>
      <c r="AJ21" s="572"/>
      <c r="AK21" s="572"/>
      <c r="AL21" s="572"/>
      <c r="AM21" s="572"/>
      <c r="AN21" s="572"/>
      <c r="AO21" s="572"/>
      <c r="AP21" s="572"/>
      <c r="AQ21" s="572"/>
      <c r="AR21" s="572"/>
      <c r="AS21" s="572"/>
      <c r="AT21" s="572"/>
      <c r="AU21" s="572"/>
      <c r="AV21" s="572"/>
      <c r="AW21" s="572"/>
      <c r="AX21" s="572"/>
      <c r="AY21" s="573"/>
      <c r="AZ21" s="440" t="s">
        <v>160</v>
      </c>
      <c r="BA21" s="441"/>
      <c r="BB21" s="441"/>
      <c r="BC21" s="441"/>
      <c r="BD21" s="441"/>
      <c r="BE21" s="441"/>
      <c r="BF21" s="441"/>
      <c r="BG21" s="441"/>
      <c r="BH21" s="441"/>
      <c r="BI21" s="441"/>
      <c r="BJ21" s="441"/>
      <c r="BK21" s="441"/>
      <c r="BL21" s="441"/>
      <c r="BM21" s="442"/>
      <c r="BN21" s="419">
        <v>63843490</v>
      </c>
      <c r="BO21" s="420"/>
      <c r="BP21" s="420"/>
      <c r="BQ21" s="420"/>
      <c r="BR21" s="420"/>
      <c r="BS21" s="420"/>
      <c r="BT21" s="420"/>
      <c r="BU21" s="421"/>
      <c r="BV21" s="419">
        <v>68438458</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161</v>
      </c>
      <c r="BA22" s="429"/>
      <c r="BB22" s="429"/>
      <c r="BC22" s="429"/>
      <c r="BD22" s="429"/>
      <c r="BE22" s="429"/>
      <c r="BF22" s="429"/>
      <c r="BG22" s="429"/>
      <c r="BH22" s="429"/>
      <c r="BI22" s="429"/>
      <c r="BJ22" s="429"/>
      <c r="BK22" s="429"/>
      <c r="BL22" s="429"/>
      <c r="BM22" s="430"/>
      <c r="BN22" s="431">
        <v>1544573</v>
      </c>
      <c r="BO22" s="432"/>
      <c r="BP22" s="432"/>
      <c r="BQ22" s="432"/>
      <c r="BR22" s="432"/>
      <c r="BS22" s="432"/>
      <c r="BT22" s="432"/>
      <c r="BU22" s="433"/>
      <c r="BV22" s="431">
        <v>1488481</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162</v>
      </c>
      <c r="BA23" s="429"/>
      <c r="BB23" s="429"/>
      <c r="BC23" s="429"/>
      <c r="BD23" s="429"/>
      <c r="BE23" s="429"/>
      <c r="BF23" s="429"/>
      <c r="BG23" s="429"/>
      <c r="BH23" s="429"/>
      <c r="BI23" s="429"/>
      <c r="BJ23" s="429"/>
      <c r="BK23" s="429"/>
      <c r="BL23" s="429"/>
      <c r="BM23" s="430"/>
      <c r="BN23" s="431">
        <v>7977486</v>
      </c>
      <c r="BO23" s="432"/>
      <c r="BP23" s="432"/>
      <c r="BQ23" s="432"/>
      <c r="BR23" s="432"/>
      <c r="BS23" s="432"/>
      <c r="BT23" s="432"/>
      <c r="BU23" s="433"/>
      <c r="BV23" s="431">
        <v>7985925</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163</v>
      </c>
      <c r="BA24" s="498"/>
      <c r="BB24" s="498"/>
      <c r="BC24" s="498"/>
      <c r="BD24" s="498"/>
      <c r="BE24" s="498"/>
      <c r="BF24" s="498"/>
      <c r="BG24" s="498"/>
      <c r="BH24" s="498"/>
      <c r="BI24" s="498"/>
      <c r="BJ24" s="498"/>
      <c r="BK24" s="498"/>
      <c r="BL24" s="498"/>
      <c r="BM24" s="499"/>
      <c r="BN24" s="565">
        <v>5977486</v>
      </c>
      <c r="BO24" s="566"/>
      <c r="BP24" s="566"/>
      <c r="BQ24" s="566"/>
      <c r="BR24" s="566"/>
      <c r="BS24" s="566"/>
      <c r="BT24" s="566"/>
      <c r="BU24" s="567"/>
      <c r="BV24" s="565">
        <v>5985925</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164</v>
      </c>
      <c r="BA25" s="575"/>
      <c r="BB25" s="575"/>
      <c r="BC25" s="576"/>
      <c r="BD25" s="440" t="s">
        <v>45</v>
      </c>
      <c r="BE25" s="441"/>
      <c r="BF25" s="441"/>
      <c r="BG25" s="441"/>
      <c r="BH25" s="441"/>
      <c r="BI25" s="441"/>
      <c r="BJ25" s="441"/>
      <c r="BK25" s="441"/>
      <c r="BL25" s="441"/>
      <c r="BM25" s="442"/>
      <c r="BN25" s="419">
        <v>17533700</v>
      </c>
      <c r="BO25" s="420"/>
      <c r="BP25" s="420"/>
      <c r="BQ25" s="420"/>
      <c r="BR25" s="420"/>
      <c r="BS25" s="420"/>
      <c r="BT25" s="420"/>
      <c r="BU25" s="421"/>
      <c r="BV25" s="419">
        <v>16548208</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165</v>
      </c>
      <c r="BE26" s="429"/>
      <c r="BF26" s="429"/>
      <c r="BG26" s="429"/>
      <c r="BH26" s="429"/>
      <c r="BI26" s="429"/>
      <c r="BJ26" s="429"/>
      <c r="BK26" s="429"/>
      <c r="BL26" s="429"/>
      <c r="BM26" s="430"/>
      <c r="BN26" s="431">
        <v>10266013</v>
      </c>
      <c r="BO26" s="432"/>
      <c r="BP26" s="432"/>
      <c r="BQ26" s="432"/>
      <c r="BR26" s="432"/>
      <c r="BS26" s="432"/>
      <c r="BT26" s="432"/>
      <c r="BU26" s="433"/>
      <c r="BV26" s="431">
        <v>16671118</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47</v>
      </c>
      <c r="BE27" s="532"/>
      <c r="BF27" s="532"/>
      <c r="BG27" s="532"/>
      <c r="BH27" s="532"/>
      <c r="BI27" s="532"/>
      <c r="BJ27" s="532"/>
      <c r="BK27" s="532"/>
      <c r="BL27" s="532"/>
      <c r="BM27" s="533"/>
      <c r="BN27" s="565">
        <v>14471552</v>
      </c>
      <c r="BO27" s="566"/>
      <c r="BP27" s="566"/>
      <c r="BQ27" s="566"/>
      <c r="BR27" s="566"/>
      <c r="BS27" s="566"/>
      <c r="BT27" s="566"/>
      <c r="BU27" s="567"/>
      <c r="BV27" s="565">
        <v>16213742</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166</v>
      </c>
      <c r="D29" s="200"/>
      <c r="E29" s="192"/>
      <c r="F29" s="192"/>
      <c r="G29" s="192"/>
      <c r="H29" s="192"/>
      <c r="I29" s="192"/>
      <c r="J29" s="192"/>
      <c r="K29" s="192"/>
      <c r="L29" s="192"/>
      <c r="M29" s="192"/>
      <c r="N29" s="192"/>
      <c r="O29" s="192"/>
      <c r="P29" s="192"/>
      <c r="Q29" s="192"/>
      <c r="R29" s="192"/>
      <c r="S29" s="192"/>
      <c r="T29" s="192"/>
      <c r="U29" s="192" t="s">
        <v>167</v>
      </c>
      <c r="V29" s="192"/>
      <c r="W29" s="192"/>
      <c r="X29" s="192"/>
      <c r="Y29" s="192"/>
      <c r="Z29" s="192"/>
      <c r="AA29" s="192"/>
      <c r="AB29" s="192"/>
      <c r="AC29" s="192"/>
      <c r="AD29" s="192"/>
      <c r="AE29" s="192"/>
      <c r="AF29" s="192"/>
      <c r="AG29" s="192"/>
      <c r="AH29" s="192"/>
      <c r="AI29" s="192"/>
      <c r="AJ29" s="192"/>
      <c r="AK29" s="192"/>
      <c r="AL29" s="192"/>
      <c r="AM29" s="182" t="s">
        <v>168</v>
      </c>
      <c r="AN29" s="192"/>
      <c r="AO29" s="192"/>
      <c r="AP29" s="192"/>
      <c r="AQ29" s="192"/>
      <c r="AR29" s="182"/>
      <c r="AS29" s="182"/>
      <c r="AT29" s="182"/>
      <c r="AU29" s="182"/>
      <c r="AV29" s="182"/>
      <c r="AW29" s="182"/>
      <c r="AX29" s="182"/>
      <c r="AY29" s="182"/>
      <c r="AZ29" s="182"/>
      <c r="BA29" s="182"/>
      <c r="BB29" s="192"/>
      <c r="BC29" s="182"/>
      <c r="BD29" s="182"/>
      <c r="BE29" s="182" t="s">
        <v>169</v>
      </c>
      <c r="BF29" s="192"/>
      <c r="BG29" s="192"/>
      <c r="BH29" s="192"/>
      <c r="BI29" s="192"/>
      <c r="BJ29" s="182"/>
      <c r="BK29" s="182"/>
      <c r="BL29" s="182"/>
      <c r="BM29" s="182"/>
      <c r="BN29" s="182"/>
      <c r="BO29" s="182"/>
      <c r="BP29" s="182"/>
      <c r="BQ29" s="182"/>
      <c r="BR29" s="192"/>
      <c r="BS29" s="192"/>
      <c r="BT29" s="192"/>
      <c r="BU29" s="192"/>
      <c r="BV29" s="192"/>
      <c r="BW29" s="192" t="s">
        <v>170</v>
      </c>
      <c r="BX29" s="192"/>
      <c r="BY29" s="192"/>
      <c r="BZ29" s="192"/>
      <c r="CA29" s="192"/>
      <c r="CB29" s="182"/>
      <c r="CC29" s="182"/>
      <c r="CD29" s="182"/>
      <c r="CE29" s="182"/>
      <c r="CF29" s="182"/>
      <c r="CG29" s="182"/>
      <c r="CH29" s="182"/>
      <c r="CI29" s="182"/>
      <c r="CJ29" s="182"/>
      <c r="CK29" s="182"/>
      <c r="CL29" s="182"/>
      <c r="CM29" s="182"/>
      <c r="CN29" s="182"/>
      <c r="CO29" s="182" t="s">
        <v>171</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88" t="s">
        <v>172</v>
      </c>
      <c r="D30" s="588"/>
      <c r="E30" s="460" t="s">
        <v>173</v>
      </c>
      <c r="F30" s="460"/>
      <c r="G30" s="460"/>
      <c r="H30" s="460"/>
      <c r="I30" s="460"/>
      <c r="J30" s="460"/>
      <c r="K30" s="460"/>
      <c r="L30" s="460"/>
      <c r="M30" s="460"/>
      <c r="N30" s="460"/>
      <c r="O30" s="460"/>
      <c r="P30" s="460"/>
      <c r="Q30" s="460"/>
      <c r="R30" s="460"/>
      <c r="S30" s="460"/>
      <c r="T30" s="176"/>
      <c r="U30" s="588" t="s">
        <v>174</v>
      </c>
      <c r="V30" s="588"/>
      <c r="W30" s="460" t="s">
        <v>173</v>
      </c>
      <c r="X30" s="460"/>
      <c r="Y30" s="460"/>
      <c r="Z30" s="460"/>
      <c r="AA30" s="460"/>
      <c r="AB30" s="460"/>
      <c r="AC30" s="460"/>
      <c r="AD30" s="460"/>
      <c r="AE30" s="460"/>
      <c r="AF30" s="460"/>
      <c r="AG30" s="460"/>
      <c r="AH30" s="460"/>
      <c r="AI30" s="460"/>
      <c r="AJ30" s="460"/>
      <c r="AK30" s="460"/>
      <c r="AL30" s="176"/>
      <c r="AM30" s="588" t="s">
        <v>175</v>
      </c>
      <c r="AN30" s="588"/>
      <c r="AO30" s="460" t="s">
        <v>176</v>
      </c>
      <c r="AP30" s="460"/>
      <c r="AQ30" s="460"/>
      <c r="AR30" s="460"/>
      <c r="AS30" s="460"/>
      <c r="AT30" s="460"/>
      <c r="AU30" s="460"/>
      <c r="AV30" s="460"/>
      <c r="AW30" s="460"/>
      <c r="AX30" s="460"/>
      <c r="AY30" s="460"/>
      <c r="AZ30" s="460"/>
      <c r="BA30" s="460"/>
      <c r="BB30" s="460"/>
      <c r="BC30" s="460"/>
      <c r="BD30" s="201"/>
      <c r="BE30" s="588" t="s">
        <v>172</v>
      </c>
      <c r="BF30" s="588"/>
      <c r="BG30" s="460" t="s">
        <v>173</v>
      </c>
      <c r="BH30" s="460"/>
      <c r="BI30" s="460"/>
      <c r="BJ30" s="460"/>
      <c r="BK30" s="460"/>
      <c r="BL30" s="460"/>
      <c r="BM30" s="460"/>
      <c r="BN30" s="460"/>
      <c r="BO30" s="460"/>
      <c r="BP30" s="460"/>
      <c r="BQ30" s="460"/>
      <c r="BR30" s="460"/>
      <c r="BS30" s="460"/>
      <c r="BT30" s="460"/>
      <c r="BU30" s="460"/>
      <c r="BV30" s="202"/>
      <c r="BW30" s="588" t="s">
        <v>172</v>
      </c>
      <c r="BX30" s="588"/>
      <c r="BY30" s="460" t="s">
        <v>177</v>
      </c>
      <c r="BZ30" s="460"/>
      <c r="CA30" s="460"/>
      <c r="CB30" s="460"/>
      <c r="CC30" s="460"/>
      <c r="CD30" s="460"/>
      <c r="CE30" s="460"/>
      <c r="CF30" s="460"/>
      <c r="CG30" s="460"/>
      <c r="CH30" s="460"/>
      <c r="CI30" s="460"/>
      <c r="CJ30" s="460"/>
      <c r="CK30" s="460"/>
      <c r="CL30" s="460"/>
      <c r="CM30" s="460"/>
      <c r="CN30" s="176"/>
      <c r="CO30" s="588" t="s">
        <v>172</v>
      </c>
      <c r="CP30" s="588"/>
      <c r="CQ30" s="460" t="s">
        <v>178</v>
      </c>
      <c r="CR30" s="460"/>
      <c r="CS30" s="460"/>
      <c r="CT30" s="460"/>
      <c r="CU30" s="460"/>
      <c r="CV30" s="460"/>
      <c r="CW30" s="460"/>
      <c r="CX30" s="460"/>
      <c r="CY30" s="460"/>
      <c r="CZ30" s="460"/>
      <c r="DA30" s="460"/>
      <c r="DB30" s="460"/>
      <c r="DC30" s="460"/>
      <c r="DD30" s="460"/>
      <c r="DE30" s="460"/>
      <c r="DF30" s="176"/>
      <c r="DG30" s="585" t="s">
        <v>179</v>
      </c>
      <c r="DH30" s="585"/>
      <c r="DI30" s="203"/>
      <c r="DJ30" s="158"/>
      <c r="DK30" s="158"/>
      <c r="DL30" s="158"/>
      <c r="DM30" s="158"/>
      <c r="DN30" s="158"/>
      <c r="DO30" s="158"/>
    </row>
    <row r="31" spans="1:119" ht="32.25" customHeight="1" x14ac:dyDescent="0.2">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国民健康保険特別会計</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電気事業会計</v>
      </c>
      <c r="AP31" s="587"/>
      <c r="AQ31" s="587"/>
      <c r="AR31" s="587"/>
      <c r="AS31" s="587"/>
      <c r="AT31" s="587"/>
      <c r="AU31" s="587"/>
      <c r="AV31" s="587"/>
      <c r="AW31" s="587"/>
      <c r="AX31" s="587"/>
      <c r="AY31" s="587"/>
      <c r="AZ31" s="587"/>
      <c r="BA31" s="587"/>
      <c r="BB31" s="587"/>
      <c r="BC31" s="587"/>
      <c r="BD31" s="200"/>
      <c r="BE31" s="586">
        <f>IF(BG31="","",MAX(C31:D40,U31:V40,AM31:AN40)+1)</f>
        <v>17</v>
      </c>
      <c r="BF31" s="586"/>
      <c r="BG31" s="587" t="str">
        <f>IF('各会計、関係団体の財政状況及び健全化判断比率'!B34="","",'各会計、関係団体の財政状況及び健全化判断比率'!B34)</f>
        <v>流域下水道特別会計</v>
      </c>
      <c r="BH31" s="587"/>
      <c r="BI31" s="587"/>
      <c r="BJ31" s="587"/>
      <c r="BK31" s="587"/>
      <c r="BL31" s="587"/>
      <c r="BM31" s="587"/>
      <c r="BN31" s="587"/>
      <c r="BO31" s="587"/>
      <c r="BP31" s="587"/>
      <c r="BQ31" s="587"/>
      <c r="BR31" s="587"/>
      <c r="BS31" s="587"/>
      <c r="BT31" s="587"/>
      <c r="BU31" s="587"/>
      <c r="BV31" s="200"/>
      <c r="BW31" s="586">
        <f>IF(BY31="","",MAX(C31:D40,U31:V40,AM31:AN40,BE31:BF40)+1)</f>
        <v>20</v>
      </c>
      <c r="BX31" s="586"/>
      <c r="BY31" s="587" t="str">
        <f>IF('各会計、関係団体の財政状況及び健全化判断比率'!B68="","",'各会計、関係団体の財政状況及び健全化判断比率'!B68)</f>
        <v>隠岐広域連合</v>
      </c>
      <c r="BZ31" s="587"/>
      <c r="CA31" s="587"/>
      <c r="CB31" s="587"/>
      <c r="CC31" s="587"/>
      <c r="CD31" s="587"/>
      <c r="CE31" s="587"/>
      <c r="CF31" s="587"/>
      <c r="CG31" s="587"/>
      <c r="CH31" s="587"/>
      <c r="CI31" s="587"/>
      <c r="CJ31" s="587"/>
      <c r="CK31" s="587"/>
      <c r="CL31" s="587"/>
      <c r="CM31" s="587"/>
      <c r="CN31" s="200"/>
      <c r="CO31" s="586">
        <f>IF(CQ31="","",MAX(C31:D40,U31:V40,AM31:AN40,BE31:BF40,BW31:BX40)+1)</f>
        <v>29</v>
      </c>
      <c r="CP31" s="586"/>
      <c r="CQ31" s="587" t="str">
        <f>IF('各会計、関係団体の財政状況及び健全化判断比率'!BS7="","",'各会計、関係団体の財政状況及び健全化判断比率'!BS7)</f>
        <v>島根県野菜価格安定基金協会</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
      </c>
      <c r="DH31" s="589"/>
      <c r="DI31" s="203"/>
      <c r="DJ31" s="158"/>
      <c r="DK31" s="158"/>
      <c r="DL31" s="158"/>
      <c r="DM31" s="158"/>
      <c r="DN31" s="158"/>
      <c r="DO31" s="158"/>
    </row>
    <row r="32" spans="1:119" ht="32.25" customHeight="1" x14ac:dyDescent="0.2">
      <c r="A32" s="159"/>
      <c r="B32" s="199"/>
      <c r="C32" s="586">
        <f>IF(E32="","",C31+1)</f>
        <v>2</v>
      </c>
      <c r="D32" s="586"/>
      <c r="E32" s="587" t="str">
        <f>IF('各会計、関係団体の財政状況及び健全化判断比率'!B8="","",'各会計、関係団体の財政状況及び健全化判断比率'!B8)</f>
        <v>公債管理特別会計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工業用水道事業会計</v>
      </c>
      <c r="AP32" s="587"/>
      <c r="AQ32" s="587"/>
      <c r="AR32" s="587"/>
      <c r="AS32" s="587"/>
      <c r="AT32" s="587"/>
      <c r="AU32" s="587"/>
      <c r="AV32" s="587"/>
      <c r="AW32" s="587"/>
      <c r="AX32" s="587"/>
      <c r="AY32" s="587"/>
      <c r="AZ32" s="587"/>
      <c r="BA32" s="587"/>
      <c r="BB32" s="587"/>
      <c r="BC32" s="587"/>
      <c r="BD32" s="200"/>
      <c r="BE32" s="586">
        <f t="shared" ref="BE32:BE40" si="2">IF(BG32="","",BE31+1)</f>
        <v>18</v>
      </c>
      <c r="BF32" s="586"/>
      <c r="BG32" s="587" t="str">
        <f>IF('各会計、関係団体の財政状況及び健全化判断比率'!B35="","",'各会計、関係団体の財政状況及び健全化判断比率'!B35)</f>
        <v>中海水中貯木場特別会計</v>
      </c>
      <c r="BH32" s="587"/>
      <c r="BI32" s="587"/>
      <c r="BJ32" s="587"/>
      <c r="BK32" s="587"/>
      <c r="BL32" s="587"/>
      <c r="BM32" s="587"/>
      <c r="BN32" s="587"/>
      <c r="BO32" s="587"/>
      <c r="BP32" s="587"/>
      <c r="BQ32" s="587"/>
      <c r="BR32" s="587"/>
      <c r="BS32" s="587"/>
      <c r="BT32" s="587"/>
      <c r="BU32" s="587"/>
      <c r="BV32" s="200"/>
      <c r="BW32" s="586">
        <f t="shared" ref="BW32:BW40" si="3">IF(BY32="","",BW31+1)</f>
        <v>21</v>
      </c>
      <c r="BX32" s="586"/>
      <c r="BY32" s="587" t="str">
        <f>IF('各会計、関係団体の財政状況及び健全化判断比率'!B69="","",'各会計、関係団体の財政状況及び健全化判断比率'!B69)</f>
        <v>　①一般会計</v>
      </c>
      <c r="BZ32" s="587"/>
      <c r="CA32" s="587"/>
      <c r="CB32" s="587"/>
      <c r="CC32" s="587"/>
      <c r="CD32" s="587"/>
      <c r="CE32" s="587"/>
      <c r="CF32" s="587"/>
      <c r="CG32" s="587"/>
      <c r="CH32" s="587"/>
      <c r="CI32" s="587"/>
      <c r="CJ32" s="587"/>
      <c r="CK32" s="587"/>
      <c r="CL32" s="587"/>
      <c r="CM32" s="587"/>
      <c r="CN32" s="200"/>
      <c r="CO32" s="586">
        <f t="shared" ref="CO32:CO40" si="4">IF(CQ32="","",CO31+1)</f>
        <v>30</v>
      </c>
      <c r="CP32" s="586"/>
      <c r="CQ32" s="587" t="str">
        <f>IF('各会計、関係団体の財政状況及び健全化判断比率'!BS8="","",'各会計、関係団体の財政状況及び健全化判断比率'!BS8)</f>
        <v>島根県畜産振興協会</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2">
      <c r="A33" s="159"/>
      <c r="B33" s="199"/>
      <c r="C33" s="586">
        <f>IF(E33="","",C32+1)</f>
        <v>3</v>
      </c>
      <c r="D33" s="586"/>
      <c r="E33" s="587" t="str">
        <f>IF('各会計、関係団体の財政状況及び健全化判断比率'!B9="","",'各会計、関係団体の財政状況及び健全化判断比率'!B9)</f>
        <v>総務事務集中処理特別会計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14</v>
      </c>
      <c r="AN33" s="586"/>
      <c r="AO33" s="587" t="str">
        <f>IF('各会計、関係団体の財政状況及び健全化判断比率'!B31="","",'各会計、関係団体の財政状況及び健全化判断比率'!B31)</f>
        <v>水道事業会計</v>
      </c>
      <c r="AP33" s="587"/>
      <c r="AQ33" s="587"/>
      <c r="AR33" s="587"/>
      <c r="AS33" s="587"/>
      <c r="AT33" s="587"/>
      <c r="AU33" s="587"/>
      <c r="AV33" s="587"/>
      <c r="AW33" s="587"/>
      <c r="AX33" s="587"/>
      <c r="AY33" s="587"/>
      <c r="AZ33" s="587"/>
      <c r="BA33" s="587"/>
      <c r="BB33" s="587"/>
      <c r="BC33" s="587"/>
      <c r="BD33" s="200"/>
      <c r="BE33" s="586">
        <f t="shared" si="2"/>
        <v>19</v>
      </c>
      <c r="BF33" s="586"/>
      <c r="BG33" s="587" t="str">
        <f>IF('各会計、関係団体の財政状況及び健全化判断比率'!B36="","",'各会計、関係団体の財政状況及び健全化判断比率'!B36)</f>
        <v>臨港地域整備特別会計</v>
      </c>
      <c r="BH33" s="587"/>
      <c r="BI33" s="587"/>
      <c r="BJ33" s="587"/>
      <c r="BK33" s="587"/>
      <c r="BL33" s="587"/>
      <c r="BM33" s="587"/>
      <c r="BN33" s="587"/>
      <c r="BO33" s="587"/>
      <c r="BP33" s="587"/>
      <c r="BQ33" s="587"/>
      <c r="BR33" s="587"/>
      <c r="BS33" s="587"/>
      <c r="BT33" s="587"/>
      <c r="BU33" s="587"/>
      <c r="BV33" s="200"/>
      <c r="BW33" s="586">
        <f t="shared" si="3"/>
        <v>22</v>
      </c>
      <c r="BX33" s="586"/>
      <c r="BY33" s="587" t="str">
        <f>IF('各会計、関係団体の財政状況及び健全化判断比率'!B70="","",'各会計、関係団体の財政状況及び健全化判断比率'!B70)</f>
        <v>　②消防事業特別会計</v>
      </c>
      <c r="BZ33" s="587"/>
      <c r="CA33" s="587"/>
      <c r="CB33" s="587"/>
      <c r="CC33" s="587"/>
      <c r="CD33" s="587"/>
      <c r="CE33" s="587"/>
      <c r="CF33" s="587"/>
      <c r="CG33" s="587"/>
      <c r="CH33" s="587"/>
      <c r="CI33" s="587"/>
      <c r="CJ33" s="587"/>
      <c r="CK33" s="587"/>
      <c r="CL33" s="587"/>
      <c r="CM33" s="587"/>
      <c r="CN33" s="200"/>
      <c r="CO33" s="586">
        <f t="shared" si="4"/>
        <v>31</v>
      </c>
      <c r="CP33" s="586"/>
      <c r="CQ33" s="587" t="str">
        <f>IF('各会計、関係団体の財政状況及び健全化判断比率'!BS9="","",'各会計、関係団体の財政状況及び健全化判断比率'!BS9)</f>
        <v>島根県林業公社（林業公社）</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v>
      </c>
      <c r="DH33" s="589"/>
      <c r="DI33" s="203"/>
      <c r="DJ33" s="158"/>
      <c r="DK33" s="158"/>
      <c r="DL33" s="158"/>
      <c r="DM33" s="158"/>
      <c r="DN33" s="158"/>
      <c r="DO33" s="158"/>
    </row>
    <row r="34" spans="1:119" ht="32.25" customHeight="1" x14ac:dyDescent="0.2">
      <c r="A34" s="159"/>
      <c r="B34" s="199"/>
      <c r="C34" s="586">
        <f>IF(E34="","",C33+1)</f>
        <v>4</v>
      </c>
      <c r="D34" s="586"/>
      <c r="E34" s="587" t="str">
        <f>IF('各会計、関係団体の財政状況及び健全化判断比率'!B10="","",'各会計、関係団体の財政状況及び健全化判断比率'!B10)</f>
        <v>証紙特別会計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f t="shared" si="1"/>
        <v>15</v>
      </c>
      <c r="AN34" s="586"/>
      <c r="AO34" s="587" t="str">
        <f>IF('各会計、関係団体の財政状況及び健全化判断比率'!B32="","",'各会計、関係団体の財政状況及び健全化判断比率'!B32)</f>
        <v>病院事業会計</v>
      </c>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f t="shared" si="3"/>
        <v>23</v>
      </c>
      <c r="BX34" s="586"/>
      <c r="BY34" s="587" t="str">
        <f>IF('各会計、関係団体の財政状況及び健全化判断比率'!B71="","",'各会計、関係団体の財政状況及び健全化判断比率'!B71)</f>
        <v>　③介護保険事業特別会計</v>
      </c>
      <c r="BZ34" s="587"/>
      <c r="CA34" s="587"/>
      <c r="CB34" s="587"/>
      <c r="CC34" s="587"/>
      <c r="CD34" s="587"/>
      <c r="CE34" s="587"/>
      <c r="CF34" s="587"/>
      <c r="CG34" s="587"/>
      <c r="CH34" s="587"/>
      <c r="CI34" s="587"/>
      <c r="CJ34" s="587"/>
      <c r="CK34" s="587"/>
      <c r="CL34" s="587"/>
      <c r="CM34" s="587"/>
      <c r="CN34" s="200"/>
      <c r="CO34" s="586">
        <f t="shared" si="4"/>
        <v>32</v>
      </c>
      <c r="CP34" s="586"/>
      <c r="CQ34" s="587" t="str">
        <f>IF('各会計、関係団体の財政状況及び健全化判断比率'!BS10="","",'各会計、関係団体の財政状況及び健全化判断比率'!BS10)</f>
        <v>島根県水産振興協会</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2">
      <c r="A35" s="159"/>
      <c r="B35" s="199"/>
      <c r="C35" s="586">
        <f t="shared" ref="C35:C40" si="5">IF(E35="","",C34+1)</f>
        <v>5</v>
      </c>
      <c r="D35" s="586"/>
      <c r="E35" s="587" t="str">
        <f>IF('各会計、関係団体の財政状況及び健全化判断比率'!B11="","",'各会計、関係団体の財政状況及び健全化判断比率'!B11)</f>
        <v>市町村振興資金特別会計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f t="shared" si="1"/>
        <v>16</v>
      </c>
      <c r="AN35" s="586"/>
      <c r="AO35" s="587" t="str">
        <f>IF('各会計、関係団体の財政状況及び健全化判断比率'!B33="","",'各会計、関係団体の財政状況及び健全化判断比率'!B33)</f>
        <v>宅地造成事業会計</v>
      </c>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f t="shared" si="3"/>
        <v>24</v>
      </c>
      <c r="BX35" s="586"/>
      <c r="BY35" s="587" t="str">
        <f>IF('各会計、関係団体の財政状況及び健全化判断比率'!B72="","",'各会計、関係団体の財政状況及び健全化判断比率'!B72)</f>
        <v>　④隠岐病院事業特別会計</v>
      </c>
      <c r="BZ35" s="587"/>
      <c r="CA35" s="587"/>
      <c r="CB35" s="587"/>
      <c r="CC35" s="587"/>
      <c r="CD35" s="587"/>
      <c r="CE35" s="587"/>
      <c r="CF35" s="587"/>
      <c r="CG35" s="587"/>
      <c r="CH35" s="587"/>
      <c r="CI35" s="587"/>
      <c r="CJ35" s="587"/>
      <c r="CK35" s="587"/>
      <c r="CL35" s="587"/>
      <c r="CM35" s="587"/>
      <c r="CN35" s="200"/>
      <c r="CO35" s="586">
        <f t="shared" si="4"/>
        <v>33</v>
      </c>
      <c r="CP35" s="586"/>
      <c r="CQ35" s="587" t="str">
        <f>IF('各会計、関係団体の財政状況及び健全化判断比率'!BS11="","",'各会計、関係団体の財政状況及び健全化判断比率'!BS11)</f>
        <v>島根県育英会</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2">
      <c r="A36" s="159"/>
      <c r="B36" s="199"/>
      <c r="C36" s="586">
        <f t="shared" si="5"/>
        <v>6</v>
      </c>
      <c r="D36" s="586"/>
      <c r="E36" s="587" t="str">
        <f>IF('各会計、関係団体の財政状況及び健全化判断比率'!B12="","",'各会計、関係団体の財政状況及び健全化判断比率'!B12)</f>
        <v>農林漁業改善資金特別会計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f t="shared" si="3"/>
        <v>25</v>
      </c>
      <c r="BX36" s="586"/>
      <c r="BY36" s="587" t="str">
        <f>IF('各会計、関係団体の財政状況及び健全化判断比率'!B73="","",'各会計、関係団体の財政状況及び健全化判断比率'!B73)</f>
        <v>　⑤隠岐島前病院事業特別会計</v>
      </c>
      <c r="BZ36" s="587"/>
      <c r="CA36" s="587"/>
      <c r="CB36" s="587"/>
      <c r="CC36" s="587"/>
      <c r="CD36" s="587"/>
      <c r="CE36" s="587"/>
      <c r="CF36" s="587"/>
      <c r="CG36" s="587"/>
      <c r="CH36" s="587"/>
      <c r="CI36" s="587"/>
      <c r="CJ36" s="587"/>
      <c r="CK36" s="587"/>
      <c r="CL36" s="587"/>
      <c r="CM36" s="587"/>
      <c r="CN36" s="200"/>
      <c r="CO36" s="586">
        <f t="shared" si="4"/>
        <v>34</v>
      </c>
      <c r="CP36" s="586"/>
      <c r="CQ36" s="587" t="str">
        <f>IF('各会計、関係団体の財政状況及び健全化判断比率'!BS12="","",'各会計、関係団体の財政状況及び健全化判断比率'!BS12)</f>
        <v>しまね海洋館</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2">
      <c r="A37" s="159"/>
      <c r="B37" s="199"/>
      <c r="C37" s="586">
        <f t="shared" si="5"/>
        <v>7</v>
      </c>
      <c r="D37" s="586"/>
      <c r="E37" s="587" t="str">
        <f>IF('各会計、関係団体の財政状況及び健全化判断比率'!B13="","",'各会計、関係団体の財政状況及び健全化判断比率'!B13)</f>
        <v>島根あさひ社会復帰促進センター診療所特別会計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f t="shared" si="3"/>
        <v>26</v>
      </c>
      <c r="BX37" s="586"/>
      <c r="BY37" s="587" t="str">
        <f>IF('各会計、関係団体の財政状況及び健全化判断比率'!B74="","",'各会計、関係団体の財政状況及び健全化判断比率'!B74)</f>
        <v>境港管理組合</v>
      </c>
      <c r="BZ37" s="587"/>
      <c r="CA37" s="587"/>
      <c r="CB37" s="587"/>
      <c r="CC37" s="587"/>
      <c r="CD37" s="587"/>
      <c r="CE37" s="587"/>
      <c r="CF37" s="587"/>
      <c r="CG37" s="587"/>
      <c r="CH37" s="587"/>
      <c r="CI37" s="587"/>
      <c r="CJ37" s="587"/>
      <c r="CK37" s="587"/>
      <c r="CL37" s="587"/>
      <c r="CM37" s="587"/>
      <c r="CN37" s="200"/>
      <c r="CO37" s="586">
        <f t="shared" si="4"/>
        <v>35</v>
      </c>
      <c r="CP37" s="586"/>
      <c r="CQ37" s="587" t="str">
        <f>IF('各会計、関係団体の財政状況及び健全化判断比率'!BS13="","",'各会計、関係団体の財政状況及び健全化判断比率'!BS13)</f>
        <v>ふるさと島根定住財団</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2">
      <c r="A38" s="159"/>
      <c r="B38" s="199"/>
      <c r="C38" s="586">
        <f t="shared" si="5"/>
        <v>8</v>
      </c>
      <c r="D38" s="586"/>
      <c r="E38" s="587" t="str">
        <f>IF('各会計、関係団体の財政状況及び健全化判断比率'!B14="","",'各会計、関係団体の財政状況及び健全化判断比率'!B14)</f>
        <v>母子父子寡婦福祉資金特別会計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f t="shared" si="3"/>
        <v>27</v>
      </c>
      <c r="BX38" s="586"/>
      <c r="BY38" s="587" t="str">
        <f>IF('各会計、関係団体の財政状況及び健全化判断比率'!B75="","",'各会計、関係団体の財政状況及び健全化判断比率'!B75)</f>
        <v>　①一般会計</v>
      </c>
      <c r="BZ38" s="587"/>
      <c r="CA38" s="587"/>
      <c r="CB38" s="587"/>
      <c r="CC38" s="587"/>
      <c r="CD38" s="587"/>
      <c r="CE38" s="587"/>
      <c r="CF38" s="587"/>
      <c r="CG38" s="587"/>
      <c r="CH38" s="587"/>
      <c r="CI38" s="587"/>
      <c r="CJ38" s="587"/>
      <c r="CK38" s="587"/>
      <c r="CL38" s="587"/>
      <c r="CM38" s="587"/>
      <c r="CN38" s="200"/>
      <c r="CO38" s="586">
        <f t="shared" si="4"/>
        <v>36</v>
      </c>
      <c r="CP38" s="586"/>
      <c r="CQ38" s="587" t="str">
        <f>IF('各会計、関係団体の財政状況及び健全化判断比率'!BS14="","",'各会計、関係団体の財政状況及び健全化判断比率'!BS14)</f>
        <v>しまね自然と環境財団</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2">
      <c r="A39" s="159"/>
      <c r="B39" s="199"/>
      <c r="C39" s="586">
        <f t="shared" si="5"/>
        <v>9</v>
      </c>
      <c r="D39" s="586"/>
      <c r="E39" s="587" t="str">
        <f>IF('各会計、関係団体の財政状況及び健全化判断比率'!B15="","",'各会計、関係団体の財政状況及び健全化判断比率'!B15)</f>
        <v>中小企業近代化資金特別会計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f t="shared" si="3"/>
        <v>28</v>
      </c>
      <c r="BX39" s="586"/>
      <c r="BY39" s="587" t="str">
        <f>IF('各会計、関係団体の財政状況及び健全化判断比率'!B76="","",'各会計、関係団体の財政状況及び健全化判断比率'!B76)</f>
        <v>　②港湾整備事業特別会計</v>
      </c>
      <c r="BZ39" s="587"/>
      <c r="CA39" s="587"/>
      <c r="CB39" s="587"/>
      <c r="CC39" s="587"/>
      <c r="CD39" s="587"/>
      <c r="CE39" s="587"/>
      <c r="CF39" s="587"/>
      <c r="CG39" s="587"/>
      <c r="CH39" s="587"/>
      <c r="CI39" s="587"/>
      <c r="CJ39" s="587"/>
      <c r="CK39" s="587"/>
      <c r="CL39" s="587"/>
      <c r="CM39" s="587"/>
      <c r="CN39" s="200"/>
      <c r="CO39" s="586">
        <f t="shared" si="4"/>
        <v>37</v>
      </c>
      <c r="CP39" s="586"/>
      <c r="CQ39" s="587" t="str">
        <f>IF('各会計、関係団体の財政状況及び健全化判断比率'!BS15="","",'各会計、関係団体の財政状況及び健全化判断比率'!BS15)</f>
        <v>島根県環境管理センター</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v>
      </c>
      <c r="DH39" s="589"/>
      <c r="DI39" s="203"/>
      <c r="DJ39" s="158"/>
      <c r="DK39" s="158"/>
      <c r="DL39" s="158"/>
      <c r="DM39" s="158"/>
      <c r="DN39" s="158"/>
      <c r="DO39" s="158"/>
    </row>
    <row r="40" spans="1:119" ht="32.25" customHeight="1" x14ac:dyDescent="0.2">
      <c r="A40" s="159"/>
      <c r="B40" s="199"/>
      <c r="C40" s="586">
        <f t="shared" si="5"/>
        <v>10</v>
      </c>
      <c r="D40" s="586"/>
      <c r="E40" s="587" t="str">
        <f>IF('各会計、関係団体の財政状況及び健全化判断比率'!B16="","",'各会計、関係団体の財政状況及び健全化判断比率'!B16)</f>
        <v>県営住宅特別会計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38</v>
      </c>
      <c r="CP40" s="586"/>
      <c r="CQ40" s="587" t="str">
        <f>IF('各会計、関係団体の財政状況及び健全化判断比率'!BS16="","",'各会計、関係団体の財政状況及び健全化判断比率'!BS16)</f>
        <v>しまね女性センター</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180</v>
      </c>
      <c r="C43" s="158"/>
      <c r="D43" s="158"/>
      <c r="E43" s="158" t="s">
        <v>181</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182</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183</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184</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185</v>
      </c>
    </row>
    <row r="48" spans="1:119" x14ac:dyDescent="0.2">
      <c r="E48" s="160" t="s">
        <v>186</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sm8n/D0MxueEbCY6rTfd3dTA5clfIMsQFbIOxJBaCnRmVFirZeeCAZLGG0Q5vdu7JLziwNcqXACN8huz2Kj6nQ==" saltValue="JNgCv1oM1OnxcFX67zKYx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560</v>
      </c>
      <c r="G33" s="17" t="s">
        <v>561</v>
      </c>
      <c r="H33" s="17" t="s">
        <v>562</v>
      </c>
      <c r="I33" s="17" t="s">
        <v>563</v>
      </c>
      <c r="J33" s="18" t="s">
        <v>564</v>
      </c>
      <c r="K33" s="10"/>
      <c r="L33" s="10"/>
      <c r="M33" s="10"/>
      <c r="N33" s="10"/>
      <c r="O33" s="10"/>
      <c r="P33" s="10"/>
    </row>
    <row r="34" spans="1:16" ht="39" customHeight="1" x14ac:dyDescent="0.2">
      <c r="A34" s="10"/>
      <c r="B34" s="19"/>
      <c r="C34" s="1165" t="s">
        <v>565</v>
      </c>
      <c r="D34" s="1165"/>
      <c r="E34" s="1166"/>
      <c r="F34" s="20">
        <v>2.83</v>
      </c>
      <c r="G34" s="21">
        <v>2.73</v>
      </c>
      <c r="H34" s="21">
        <v>2.96</v>
      </c>
      <c r="I34" s="21">
        <v>2.78</v>
      </c>
      <c r="J34" s="22">
        <v>3.37</v>
      </c>
      <c r="K34" s="10"/>
      <c r="L34" s="10"/>
      <c r="M34" s="10"/>
      <c r="N34" s="10"/>
      <c r="O34" s="10"/>
      <c r="P34" s="10"/>
    </row>
    <row r="35" spans="1:16" ht="39" customHeight="1" x14ac:dyDescent="0.2">
      <c r="A35" s="10"/>
      <c r="B35" s="23"/>
      <c r="C35" s="1159" t="s">
        <v>566</v>
      </c>
      <c r="D35" s="1160"/>
      <c r="E35" s="1161"/>
      <c r="F35" s="24">
        <v>2.82</v>
      </c>
      <c r="G35" s="25">
        <v>2.41</v>
      </c>
      <c r="H35" s="25">
        <v>1.88</v>
      </c>
      <c r="I35" s="25">
        <v>1.5</v>
      </c>
      <c r="J35" s="26">
        <v>1.24</v>
      </c>
      <c r="K35" s="10"/>
      <c r="L35" s="10"/>
      <c r="M35" s="10"/>
      <c r="N35" s="10"/>
      <c r="O35" s="10"/>
      <c r="P35" s="10"/>
    </row>
    <row r="36" spans="1:16" ht="39" customHeight="1" x14ac:dyDescent="0.2">
      <c r="A36" s="10"/>
      <c r="B36" s="23"/>
      <c r="C36" s="1159" t="s">
        <v>567</v>
      </c>
      <c r="D36" s="1160"/>
      <c r="E36" s="1161"/>
      <c r="F36" s="24">
        <v>0.92</v>
      </c>
      <c r="G36" s="25">
        <v>1.18</v>
      </c>
      <c r="H36" s="25">
        <v>1.52</v>
      </c>
      <c r="I36" s="25">
        <v>1.53</v>
      </c>
      <c r="J36" s="26">
        <v>1.0900000000000001</v>
      </c>
      <c r="K36" s="10"/>
      <c r="L36" s="10"/>
      <c r="M36" s="10"/>
      <c r="N36" s="10"/>
      <c r="O36" s="10"/>
      <c r="P36" s="10"/>
    </row>
    <row r="37" spans="1:16" ht="39" customHeight="1" x14ac:dyDescent="0.2">
      <c r="A37" s="10"/>
      <c r="B37" s="23"/>
      <c r="C37" s="1159" t="s">
        <v>568</v>
      </c>
      <c r="D37" s="1160"/>
      <c r="E37" s="1161"/>
      <c r="F37" s="24">
        <v>0.48</v>
      </c>
      <c r="G37" s="25">
        <v>0.56999999999999995</v>
      </c>
      <c r="H37" s="25">
        <v>0.61</v>
      </c>
      <c r="I37" s="25">
        <v>0.64</v>
      </c>
      <c r="J37" s="26">
        <v>0.67</v>
      </c>
      <c r="K37" s="10"/>
      <c r="L37" s="10"/>
      <c r="M37" s="10"/>
      <c r="N37" s="10"/>
      <c r="O37" s="10"/>
      <c r="P37" s="10"/>
    </row>
    <row r="38" spans="1:16" ht="39" customHeight="1" x14ac:dyDescent="0.2">
      <c r="A38" s="10"/>
      <c r="B38" s="23"/>
      <c r="C38" s="1159" t="s">
        <v>569</v>
      </c>
      <c r="D38" s="1160"/>
      <c r="E38" s="1161"/>
      <c r="F38" s="24" t="s">
        <v>520</v>
      </c>
      <c r="G38" s="25" t="s">
        <v>520</v>
      </c>
      <c r="H38" s="25" t="s">
        <v>520</v>
      </c>
      <c r="I38" s="25">
        <v>0.39</v>
      </c>
      <c r="J38" s="26">
        <v>0.53</v>
      </c>
      <c r="K38" s="10"/>
      <c r="L38" s="10"/>
      <c r="M38" s="10"/>
      <c r="N38" s="10"/>
      <c r="O38" s="10"/>
      <c r="P38" s="10"/>
    </row>
    <row r="39" spans="1:16" ht="39" customHeight="1" x14ac:dyDescent="0.2">
      <c r="A39" s="10"/>
      <c r="B39" s="23"/>
      <c r="C39" s="1159" t="s">
        <v>570</v>
      </c>
      <c r="D39" s="1160"/>
      <c r="E39" s="1161"/>
      <c r="F39" s="24">
        <v>0.51</v>
      </c>
      <c r="G39" s="25">
        <v>0.5</v>
      </c>
      <c r="H39" s="25">
        <v>0.43</v>
      </c>
      <c r="I39" s="25">
        <v>0.43</v>
      </c>
      <c r="J39" s="26">
        <v>0.45</v>
      </c>
      <c r="K39" s="10"/>
      <c r="L39" s="10"/>
      <c r="M39" s="10"/>
      <c r="N39" s="10"/>
      <c r="O39" s="10"/>
      <c r="P39" s="10"/>
    </row>
    <row r="40" spans="1:16" ht="39" customHeight="1" x14ac:dyDescent="0.2">
      <c r="A40" s="10"/>
      <c r="B40" s="23"/>
      <c r="C40" s="1159" t="s">
        <v>571</v>
      </c>
      <c r="D40" s="1160"/>
      <c r="E40" s="1161"/>
      <c r="F40" s="24">
        <v>0.2</v>
      </c>
      <c r="G40" s="25">
        <v>0.19</v>
      </c>
      <c r="H40" s="25">
        <v>0.17</v>
      </c>
      <c r="I40" s="25">
        <v>0.19</v>
      </c>
      <c r="J40" s="26">
        <v>0.27</v>
      </c>
      <c r="K40" s="10"/>
      <c r="L40" s="10"/>
      <c r="M40" s="10"/>
      <c r="N40" s="10"/>
      <c r="O40" s="10"/>
      <c r="P40" s="10"/>
    </row>
    <row r="41" spans="1:16" ht="39" customHeight="1" x14ac:dyDescent="0.2">
      <c r="A41" s="10"/>
      <c r="B41" s="23"/>
      <c r="C41" s="1159" t="s">
        <v>572</v>
      </c>
      <c r="D41" s="1160"/>
      <c r="E41" s="1161"/>
      <c r="F41" s="24">
        <v>0.08</v>
      </c>
      <c r="G41" s="25">
        <v>0.1</v>
      </c>
      <c r="H41" s="25">
        <v>0.11</v>
      </c>
      <c r="I41" s="25">
        <v>0.12</v>
      </c>
      <c r="J41" s="26">
        <v>0.12</v>
      </c>
      <c r="K41" s="10"/>
      <c r="L41" s="10"/>
      <c r="M41" s="10"/>
      <c r="N41" s="10"/>
      <c r="O41" s="10"/>
      <c r="P41" s="10"/>
    </row>
    <row r="42" spans="1:16" ht="39" customHeight="1" x14ac:dyDescent="0.2">
      <c r="A42" s="10"/>
      <c r="B42" s="27"/>
      <c r="C42" s="1159" t="s">
        <v>573</v>
      </c>
      <c r="D42" s="1160"/>
      <c r="E42" s="1161"/>
      <c r="F42" s="24" t="s">
        <v>520</v>
      </c>
      <c r="G42" s="25" t="s">
        <v>520</v>
      </c>
      <c r="H42" s="25" t="s">
        <v>520</v>
      </c>
      <c r="I42" s="25" t="s">
        <v>520</v>
      </c>
      <c r="J42" s="26" t="s">
        <v>520</v>
      </c>
      <c r="K42" s="10"/>
      <c r="L42" s="10"/>
      <c r="M42" s="10"/>
      <c r="N42" s="10"/>
      <c r="O42" s="10"/>
      <c r="P42" s="10"/>
    </row>
    <row r="43" spans="1:16" ht="39" customHeight="1" thickBot="1" x14ac:dyDescent="0.25">
      <c r="A43" s="10"/>
      <c r="B43" s="28"/>
      <c r="C43" s="1162" t="s">
        <v>574</v>
      </c>
      <c r="D43" s="1163"/>
      <c r="E43" s="1164"/>
      <c r="F43" s="29">
        <v>0.06</v>
      </c>
      <c r="G43" s="30">
        <v>0.06</v>
      </c>
      <c r="H43" s="30">
        <v>7.0000000000000007E-2</v>
      </c>
      <c r="I43" s="30">
        <v>7.0000000000000007E-2</v>
      </c>
      <c r="J43" s="31">
        <v>0.08</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8ZYlWyrve54HqLRfxKMPip+zXIemUzs6c2SCKCAQNQWfSgVLiv0+chBiojT03gBVJhpQTMEFiG6U7wM/kDJKJQ==" saltValue="bAWHW/BlO03XFqY01lG1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560</v>
      </c>
      <c r="L44" s="44" t="s">
        <v>561</v>
      </c>
      <c r="M44" s="44" t="s">
        <v>562</v>
      </c>
      <c r="N44" s="44" t="s">
        <v>563</v>
      </c>
      <c r="O44" s="45" t="s">
        <v>564</v>
      </c>
      <c r="P44" s="36"/>
      <c r="Q44" s="36"/>
      <c r="R44" s="36"/>
      <c r="S44" s="36"/>
      <c r="T44" s="36"/>
      <c r="U44" s="36"/>
    </row>
    <row r="45" spans="1:21" ht="30.75" customHeight="1" x14ac:dyDescent="0.2">
      <c r="A45" s="36"/>
      <c r="B45" s="1167" t="s">
        <v>10</v>
      </c>
      <c r="C45" s="1168"/>
      <c r="D45" s="46"/>
      <c r="E45" s="1173" t="s">
        <v>11</v>
      </c>
      <c r="F45" s="1173"/>
      <c r="G45" s="1173"/>
      <c r="H45" s="1173"/>
      <c r="I45" s="1173"/>
      <c r="J45" s="1174"/>
      <c r="K45" s="47">
        <v>71817</v>
      </c>
      <c r="L45" s="48">
        <v>66682</v>
      </c>
      <c r="M45" s="48">
        <v>73791</v>
      </c>
      <c r="N45" s="48">
        <v>67186</v>
      </c>
      <c r="O45" s="49">
        <v>63482</v>
      </c>
      <c r="P45" s="36"/>
      <c r="Q45" s="36"/>
      <c r="R45" s="36"/>
      <c r="S45" s="36"/>
      <c r="T45" s="36"/>
      <c r="U45" s="36"/>
    </row>
    <row r="46" spans="1:21" ht="30.75" customHeight="1" x14ac:dyDescent="0.2">
      <c r="A46" s="36"/>
      <c r="B46" s="1169"/>
      <c r="C46" s="1170"/>
      <c r="D46" s="50"/>
      <c r="E46" s="1175" t="s">
        <v>12</v>
      </c>
      <c r="F46" s="1175"/>
      <c r="G46" s="1175"/>
      <c r="H46" s="1175"/>
      <c r="I46" s="1175"/>
      <c r="J46" s="1176"/>
      <c r="K46" s="51" t="s">
        <v>520</v>
      </c>
      <c r="L46" s="52" t="s">
        <v>520</v>
      </c>
      <c r="M46" s="52" t="s">
        <v>520</v>
      </c>
      <c r="N46" s="52" t="s">
        <v>520</v>
      </c>
      <c r="O46" s="53" t="s">
        <v>520</v>
      </c>
      <c r="P46" s="36"/>
      <c r="Q46" s="36"/>
      <c r="R46" s="36"/>
      <c r="S46" s="36"/>
      <c r="T46" s="36"/>
      <c r="U46" s="36"/>
    </row>
    <row r="47" spans="1:21" ht="30.75" customHeight="1" x14ac:dyDescent="0.2">
      <c r="A47" s="36"/>
      <c r="B47" s="1169"/>
      <c r="C47" s="1170"/>
      <c r="D47" s="50"/>
      <c r="E47" s="1175" t="s">
        <v>13</v>
      </c>
      <c r="F47" s="1175"/>
      <c r="G47" s="1175"/>
      <c r="H47" s="1175"/>
      <c r="I47" s="1175"/>
      <c r="J47" s="1176"/>
      <c r="K47" s="51">
        <v>6124</v>
      </c>
      <c r="L47" s="52">
        <v>7131</v>
      </c>
      <c r="M47" s="52">
        <v>7920</v>
      </c>
      <c r="N47" s="52">
        <v>8699</v>
      </c>
      <c r="O47" s="53">
        <v>8979</v>
      </c>
      <c r="P47" s="36"/>
      <c r="Q47" s="36"/>
      <c r="R47" s="36"/>
      <c r="S47" s="36"/>
      <c r="T47" s="36"/>
      <c r="U47" s="36"/>
    </row>
    <row r="48" spans="1:21" ht="30.75" customHeight="1" x14ac:dyDescent="0.2">
      <c r="A48" s="36"/>
      <c r="B48" s="1169"/>
      <c r="C48" s="1170"/>
      <c r="D48" s="50"/>
      <c r="E48" s="1175" t="s">
        <v>14</v>
      </c>
      <c r="F48" s="1175"/>
      <c r="G48" s="1175"/>
      <c r="H48" s="1175"/>
      <c r="I48" s="1175"/>
      <c r="J48" s="1176"/>
      <c r="K48" s="51">
        <v>2576</v>
      </c>
      <c r="L48" s="52">
        <v>2559</v>
      </c>
      <c r="M48" s="52">
        <v>2545</v>
      </c>
      <c r="N48" s="52">
        <v>2297</v>
      </c>
      <c r="O48" s="53">
        <v>2528</v>
      </c>
      <c r="P48" s="36"/>
      <c r="Q48" s="36"/>
      <c r="R48" s="36"/>
      <c r="S48" s="36"/>
      <c r="T48" s="36"/>
      <c r="U48" s="36"/>
    </row>
    <row r="49" spans="1:21" ht="30.75" customHeight="1" x14ac:dyDescent="0.2">
      <c r="A49" s="36"/>
      <c r="B49" s="1169"/>
      <c r="C49" s="1170"/>
      <c r="D49" s="50"/>
      <c r="E49" s="1175" t="s">
        <v>15</v>
      </c>
      <c r="F49" s="1175"/>
      <c r="G49" s="1175"/>
      <c r="H49" s="1175"/>
      <c r="I49" s="1175"/>
      <c r="J49" s="1176"/>
      <c r="K49" s="51">
        <v>471</v>
      </c>
      <c r="L49" s="52">
        <v>457</v>
      </c>
      <c r="M49" s="52">
        <v>402</v>
      </c>
      <c r="N49" s="52">
        <v>370</v>
      </c>
      <c r="O49" s="53">
        <v>369</v>
      </c>
      <c r="P49" s="36"/>
      <c r="Q49" s="36"/>
      <c r="R49" s="36"/>
      <c r="S49" s="36"/>
      <c r="T49" s="36"/>
      <c r="U49" s="36"/>
    </row>
    <row r="50" spans="1:21" ht="30.75" customHeight="1" x14ac:dyDescent="0.2">
      <c r="A50" s="36"/>
      <c r="B50" s="1169"/>
      <c r="C50" s="1170"/>
      <c r="D50" s="50"/>
      <c r="E50" s="1175" t="s">
        <v>16</v>
      </c>
      <c r="F50" s="1175"/>
      <c r="G50" s="1175"/>
      <c r="H50" s="1175"/>
      <c r="I50" s="1175"/>
      <c r="J50" s="1176"/>
      <c r="K50" s="51">
        <v>989</v>
      </c>
      <c r="L50" s="52">
        <v>929</v>
      </c>
      <c r="M50" s="52">
        <v>834</v>
      </c>
      <c r="N50" s="52">
        <v>826</v>
      </c>
      <c r="O50" s="53">
        <v>693</v>
      </c>
      <c r="P50" s="36"/>
      <c r="Q50" s="36"/>
      <c r="R50" s="36"/>
      <c r="S50" s="36"/>
      <c r="T50" s="36"/>
      <c r="U50" s="36"/>
    </row>
    <row r="51" spans="1:21" ht="30.75" customHeight="1" x14ac:dyDescent="0.2">
      <c r="A51" s="36"/>
      <c r="B51" s="1171"/>
      <c r="C51" s="1172"/>
      <c r="D51" s="54"/>
      <c r="E51" s="1175" t="s">
        <v>17</v>
      </c>
      <c r="F51" s="1175"/>
      <c r="G51" s="1175"/>
      <c r="H51" s="1175"/>
      <c r="I51" s="1175"/>
      <c r="J51" s="1176"/>
      <c r="K51" s="51">
        <v>2</v>
      </c>
      <c r="L51" s="52">
        <v>0</v>
      </c>
      <c r="M51" s="52">
        <v>0</v>
      </c>
      <c r="N51" s="52">
        <v>0</v>
      </c>
      <c r="O51" s="53" t="s">
        <v>520</v>
      </c>
      <c r="P51" s="36"/>
      <c r="Q51" s="36"/>
      <c r="R51" s="36"/>
      <c r="S51" s="36"/>
      <c r="T51" s="36"/>
      <c r="U51" s="36"/>
    </row>
    <row r="52" spans="1:21" ht="30.75" customHeight="1" x14ac:dyDescent="0.2">
      <c r="A52" s="36"/>
      <c r="B52" s="1177" t="s">
        <v>18</v>
      </c>
      <c r="C52" s="1178"/>
      <c r="D52" s="54"/>
      <c r="E52" s="1175" t="s">
        <v>19</v>
      </c>
      <c r="F52" s="1175"/>
      <c r="G52" s="1175"/>
      <c r="H52" s="1175"/>
      <c r="I52" s="1175"/>
      <c r="J52" s="1176"/>
      <c r="K52" s="51">
        <v>67813</v>
      </c>
      <c r="L52" s="52">
        <v>67712</v>
      </c>
      <c r="M52" s="52">
        <v>69159</v>
      </c>
      <c r="N52" s="52">
        <v>66053</v>
      </c>
      <c r="O52" s="53">
        <v>65350</v>
      </c>
      <c r="P52" s="36"/>
      <c r="Q52" s="36"/>
      <c r="R52" s="36"/>
      <c r="S52" s="36"/>
      <c r="T52" s="36"/>
      <c r="U52" s="36"/>
    </row>
    <row r="53" spans="1:21" ht="30.75" customHeight="1" thickBot="1" x14ac:dyDescent="0.25">
      <c r="A53" s="36"/>
      <c r="B53" s="1179" t="s">
        <v>20</v>
      </c>
      <c r="C53" s="1180"/>
      <c r="D53" s="55"/>
      <c r="E53" s="1181" t="s">
        <v>21</v>
      </c>
      <c r="F53" s="1181"/>
      <c r="G53" s="1181"/>
      <c r="H53" s="1181"/>
      <c r="I53" s="1181"/>
      <c r="J53" s="1182"/>
      <c r="K53" s="56">
        <v>14166</v>
      </c>
      <c r="L53" s="57">
        <v>10046</v>
      </c>
      <c r="M53" s="57">
        <v>16333</v>
      </c>
      <c r="N53" s="57">
        <v>13325</v>
      </c>
      <c r="O53" s="58">
        <v>10701</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575</v>
      </c>
      <c r="P54" s="36"/>
      <c r="Q54" s="36"/>
      <c r="R54" s="36"/>
      <c r="S54" s="36"/>
      <c r="T54" s="36"/>
      <c r="U54" s="36"/>
    </row>
    <row r="55" spans="1:21" ht="30.75" customHeight="1" thickBot="1" x14ac:dyDescent="0.3">
      <c r="A55" s="36"/>
      <c r="B55" s="61"/>
      <c r="C55" s="62"/>
      <c r="D55" s="62"/>
      <c r="E55" s="63"/>
      <c r="F55" s="63"/>
      <c r="G55" s="63"/>
      <c r="H55" s="63"/>
      <c r="I55" s="63"/>
      <c r="J55" s="64" t="s">
        <v>2</v>
      </c>
      <c r="K55" s="65" t="s">
        <v>576</v>
      </c>
      <c r="L55" s="66" t="s">
        <v>577</v>
      </c>
      <c r="M55" s="66" t="s">
        <v>578</v>
      </c>
      <c r="N55" s="66" t="s">
        <v>579</v>
      </c>
      <c r="O55" s="67" t="s">
        <v>580</v>
      </c>
      <c r="P55" s="36"/>
      <c r="Q55" s="36"/>
      <c r="R55" s="36"/>
      <c r="S55" s="36"/>
      <c r="T55" s="36"/>
      <c r="U55" s="36"/>
    </row>
    <row r="56" spans="1:21" ht="30.75" customHeight="1" x14ac:dyDescent="0.2">
      <c r="A56" s="36"/>
      <c r="B56" s="1183" t="s">
        <v>23</v>
      </c>
      <c r="C56" s="1184"/>
      <c r="D56" s="1187" t="s">
        <v>24</v>
      </c>
      <c r="E56" s="1188"/>
      <c r="F56" s="1188"/>
      <c r="G56" s="1188"/>
      <c r="H56" s="1188"/>
      <c r="I56" s="1188"/>
      <c r="J56" s="1189"/>
      <c r="K56" s="68">
        <v>41605</v>
      </c>
      <c r="L56" s="69">
        <v>21839</v>
      </c>
      <c r="M56" s="69">
        <v>17766</v>
      </c>
      <c r="N56" s="69">
        <v>22182</v>
      </c>
      <c r="O56" s="70">
        <v>27336</v>
      </c>
      <c r="P56" s="36"/>
      <c r="Q56" s="36"/>
      <c r="R56" s="36"/>
      <c r="S56" s="36"/>
      <c r="T56" s="36"/>
      <c r="U56" s="36"/>
    </row>
    <row r="57" spans="1:21" ht="30.75" customHeight="1" thickBot="1" x14ac:dyDescent="0.25">
      <c r="A57" s="36"/>
      <c r="B57" s="1185"/>
      <c r="C57" s="1186"/>
      <c r="D57" s="1190" t="s">
        <v>25</v>
      </c>
      <c r="E57" s="1191"/>
      <c r="F57" s="1191"/>
      <c r="G57" s="1191"/>
      <c r="H57" s="1191"/>
      <c r="I57" s="1191"/>
      <c r="J57" s="1192"/>
      <c r="K57" s="71">
        <v>10177</v>
      </c>
      <c r="L57" s="72">
        <v>16301</v>
      </c>
      <c r="M57" s="72">
        <v>17766</v>
      </c>
      <c r="N57" s="72">
        <v>22182</v>
      </c>
      <c r="O57" s="73">
        <v>27336</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szqlIJwaNIMeef+q/bZnxmZGhmVw5XR5bNoKxzd0hzE957KHooe2jpG3AtzJdgyuNBiarm++7PdgVGEiAG/Wmg==" saltValue="WsS+juWwtiyNA/GMOPTnUw=="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560</v>
      </c>
      <c r="J40" s="385" t="s">
        <v>561</v>
      </c>
      <c r="K40" s="385" t="s">
        <v>562</v>
      </c>
      <c r="L40" s="385" t="s">
        <v>563</v>
      </c>
      <c r="M40" s="386" t="s">
        <v>564</v>
      </c>
    </row>
    <row r="41" spans="2:13" ht="27.75" customHeight="1" x14ac:dyDescent="0.2">
      <c r="B41" s="1193" t="s">
        <v>28</v>
      </c>
      <c r="C41" s="1194"/>
      <c r="D41" s="84"/>
      <c r="E41" s="1199" t="s">
        <v>29</v>
      </c>
      <c r="F41" s="1199"/>
      <c r="G41" s="1199"/>
      <c r="H41" s="1200"/>
      <c r="I41" s="387">
        <v>1008692</v>
      </c>
      <c r="J41" s="388">
        <v>997257</v>
      </c>
      <c r="K41" s="388">
        <v>979807</v>
      </c>
      <c r="L41" s="388">
        <v>969896</v>
      </c>
      <c r="M41" s="389">
        <v>959326</v>
      </c>
    </row>
    <row r="42" spans="2:13" ht="27.75" customHeight="1" x14ac:dyDescent="0.2">
      <c r="B42" s="1195"/>
      <c r="C42" s="1196"/>
      <c r="D42" s="85"/>
      <c r="E42" s="1201" t="s">
        <v>30</v>
      </c>
      <c r="F42" s="1201"/>
      <c r="G42" s="1201"/>
      <c r="H42" s="1202"/>
      <c r="I42" s="390">
        <v>8441</v>
      </c>
      <c r="J42" s="391">
        <v>7462</v>
      </c>
      <c r="K42" s="391">
        <v>6750</v>
      </c>
      <c r="L42" s="391">
        <v>5386</v>
      </c>
      <c r="M42" s="392">
        <v>4774</v>
      </c>
    </row>
    <row r="43" spans="2:13" ht="27.75" customHeight="1" x14ac:dyDescent="0.2">
      <c r="B43" s="1195"/>
      <c r="C43" s="1196"/>
      <c r="D43" s="85"/>
      <c r="E43" s="1201" t="s">
        <v>31</v>
      </c>
      <c r="F43" s="1201"/>
      <c r="G43" s="1201"/>
      <c r="H43" s="1202"/>
      <c r="I43" s="390">
        <v>23630</v>
      </c>
      <c r="J43" s="391">
        <v>21982</v>
      </c>
      <c r="K43" s="391">
        <v>21900</v>
      </c>
      <c r="L43" s="391">
        <v>22272</v>
      </c>
      <c r="M43" s="392">
        <v>22231</v>
      </c>
    </row>
    <row r="44" spans="2:13" ht="27.75" customHeight="1" x14ac:dyDescent="0.2">
      <c r="B44" s="1195"/>
      <c r="C44" s="1196"/>
      <c r="D44" s="85"/>
      <c r="E44" s="1201" t="s">
        <v>32</v>
      </c>
      <c r="F44" s="1201"/>
      <c r="G44" s="1201"/>
      <c r="H44" s="1202"/>
      <c r="I44" s="390">
        <v>2775</v>
      </c>
      <c r="J44" s="391">
        <v>2466</v>
      </c>
      <c r="K44" s="391">
        <v>2239</v>
      </c>
      <c r="L44" s="391">
        <v>1921</v>
      </c>
      <c r="M44" s="392">
        <v>1730</v>
      </c>
    </row>
    <row r="45" spans="2:13" ht="27.75" customHeight="1" x14ac:dyDescent="0.2">
      <c r="B45" s="1195"/>
      <c r="C45" s="1196"/>
      <c r="D45" s="85"/>
      <c r="E45" s="1201" t="s">
        <v>33</v>
      </c>
      <c r="F45" s="1201"/>
      <c r="G45" s="1201"/>
      <c r="H45" s="1202"/>
      <c r="I45" s="390">
        <v>117016</v>
      </c>
      <c r="J45" s="391">
        <v>115077</v>
      </c>
      <c r="K45" s="391">
        <v>113160</v>
      </c>
      <c r="L45" s="391">
        <v>109165</v>
      </c>
      <c r="M45" s="392">
        <v>103092</v>
      </c>
    </row>
    <row r="46" spans="2:13" ht="27.75" customHeight="1" x14ac:dyDescent="0.2">
      <c r="B46" s="1195"/>
      <c r="C46" s="1196"/>
      <c r="D46" s="86"/>
      <c r="E46" s="1203" t="s">
        <v>34</v>
      </c>
      <c r="F46" s="1203"/>
      <c r="G46" s="1203"/>
      <c r="H46" s="1204"/>
      <c r="I46" s="390">
        <v>26038</v>
      </c>
      <c r="J46" s="391">
        <v>24770</v>
      </c>
      <c r="K46" s="391">
        <v>21574</v>
      </c>
      <c r="L46" s="391">
        <v>17602</v>
      </c>
      <c r="M46" s="392">
        <v>17079</v>
      </c>
    </row>
    <row r="47" spans="2:13" ht="27.75" customHeight="1" x14ac:dyDescent="0.2">
      <c r="B47" s="1195"/>
      <c r="C47" s="1196"/>
      <c r="D47" s="87"/>
      <c r="E47" s="1205" t="s">
        <v>35</v>
      </c>
      <c r="F47" s="1206"/>
      <c r="G47" s="1206"/>
      <c r="H47" s="1207"/>
      <c r="I47" s="390" t="s">
        <v>520</v>
      </c>
      <c r="J47" s="391" t="s">
        <v>520</v>
      </c>
      <c r="K47" s="391" t="s">
        <v>520</v>
      </c>
      <c r="L47" s="391" t="s">
        <v>520</v>
      </c>
      <c r="M47" s="392" t="s">
        <v>520</v>
      </c>
    </row>
    <row r="48" spans="2:13" ht="27.75" customHeight="1" x14ac:dyDescent="0.2">
      <c r="B48" s="1195"/>
      <c r="C48" s="1196"/>
      <c r="D48" s="85"/>
      <c r="E48" s="1201" t="s">
        <v>36</v>
      </c>
      <c r="F48" s="1201"/>
      <c r="G48" s="1201"/>
      <c r="H48" s="1202"/>
      <c r="I48" s="390" t="s">
        <v>520</v>
      </c>
      <c r="J48" s="391" t="s">
        <v>520</v>
      </c>
      <c r="K48" s="391" t="s">
        <v>520</v>
      </c>
      <c r="L48" s="391" t="s">
        <v>520</v>
      </c>
      <c r="M48" s="392" t="s">
        <v>520</v>
      </c>
    </row>
    <row r="49" spans="2:13" ht="27.75" customHeight="1" x14ac:dyDescent="0.2">
      <c r="B49" s="1197"/>
      <c r="C49" s="1198"/>
      <c r="D49" s="85"/>
      <c r="E49" s="1201" t="s">
        <v>37</v>
      </c>
      <c r="F49" s="1201"/>
      <c r="G49" s="1201"/>
      <c r="H49" s="1202"/>
      <c r="I49" s="390" t="s">
        <v>520</v>
      </c>
      <c r="J49" s="391" t="s">
        <v>520</v>
      </c>
      <c r="K49" s="391" t="s">
        <v>520</v>
      </c>
      <c r="L49" s="391" t="s">
        <v>520</v>
      </c>
      <c r="M49" s="392" t="s">
        <v>520</v>
      </c>
    </row>
    <row r="50" spans="2:13" ht="27.75" customHeight="1" x14ac:dyDescent="0.2">
      <c r="B50" s="1208" t="s">
        <v>38</v>
      </c>
      <c r="C50" s="1209"/>
      <c r="D50" s="88"/>
      <c r="E50" s="1201" t="s">
        <v>39</v>
      </c>
      <c r="F50" s="1201"/>
      <c r="G50" s="1201"/>
      <c r="H50" s="1202"/>
      <c r="I50" s="390">
        <v>75433</v>
      </c>
      <c r="J50" s="391">
        <v>73839</v>
      </c>
      <c r="K50" s="391">
        <v>72767</v>
      </c>
      <c r="L50" s="391">
        <v>75409</v>
      </c>
      <c r="M50" s="392">
        <v>72250</v>
      </c>
    </row>
    <row r="51" spans="2:13" ht="27.75" customHeight="1" x14ac:dyDescent="0.2">
      <c r="B51" s="1195"/>
      <c r="C51" s="1196"/>
      <c r="D51" s="85"/>
      <c r="E51" s="1201" t="s">
        <v>40</v>
      </c>
      <c r="F51" s="1201"/>
      <c r="G51" s="1201"/>
      <c r="H51" s="1202"/>
      <c r="I51" s="390">
        <v>12075</v>
      </c>
      <c r="J51" s="391">
        <v>11210</v>
      </c>
      <c r="K51" s="391">
        <v>9128</v>
      </c>
      <c r="L51" s="391">
        <v>9300</v>
      </c>
      <c r="M51" s="392">
        <v>10439</v>
      </c>
    </row>
    <row r="52" spans="2:13" ht="27.75" customHeight="1" x14ac:dyDescent="0.2">
      <c r="B52" s="1197"/>
      <c r="C52" s="1198"/>
      <c r="D52" s="85"/>
      <c r="E52" s="1201" t="s">
        <v>41</v>
      </c>
      <c r="F52" s="1201"/>
      <c r="G52" s="1201"/>
      <c r="H52" s="1202"/>
      <c r="I52" s="390">
        <v>722999</v>
      </c>
      <c r="J52" s="391">
        <v>704801</v>
      </c>
      <c r="K52" s="391">
        <v>682670</v>
      </c>
      <c r="L52" s="391">
        <v>661684</v>
      </c>
      <c r="M52" s="392">
        <v>633771</v>
      </c>
    </row>
    <row r="53" spans="2:13" ht="27.75" customHeight="1" thickBot="1" x14ac:dyDescent="0.25">
      <c r="B53" s="1210" t="s">
        <v>42</v>
      </c>
      <c r="C53" s="1211"/>
      <c r="D53" s="89"/>
      <c r="E53" s="1212" t="s">
        <v>43</v>
      </c>
      <c r="F53" s="1212"/>
      <c r="G53" s="1212"/>
      <c r="H53" s="1213"/>
      <c r="I53" s="393">
        <v>376085</v>
      </c>
      <c r="J53" s="394">
        <v>379164</v>
      </c>
      <c r="K53" s="394">
        <v>380865</v>
      </c>
      <c r="L53" s="394">
        <v>379848</v>
      </c>
      <c r="M53" s="395">
        <v>391772</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hx15c8nUh+bk9F/2AdXd9RSTeCluKcKJXCP4VT1AffgxGTwJZ4+3TuGj/cbaHBT8hgFwNg4LUPnsmyNuDsPagA==" saltValue="kATASi5U7A75SUByu0o3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562</v>
      </c>
      <c r="G54" s="97" t="s">
        <v>563</v>
      </c>
      <c r="H54" s="98" t="s">
        <v>564</v>
      </c>
    </row>
    <row r="55" spans="2:8" ht="52.5" customHeight="1" x14ac:dyDescent="0.2">
      <c r="B55" s="99"/>
      <c r="C55" s="1222" t="s">
        <v>45</v>
      </c>
      <c r="D55" s="1222"/>
      <c r="E55" s="1223"/>
      <c r="F55" s="100">
        <v>15967</v>
      </c>
      <c r="G55" s="100">
        <v>16548</v>
      </c>
      <c r="H55" s="101">
        <v>17534</v>
      </c>
    </row>
    <row r="56" spans="2:8" ht="52.5" customHeight="1" x14ac:dyDescent="0.2">
      <c r="B56" s="102"/>
      <c r="C56" s="1224" t="s">
        <v>46</v>
      </c>
      <c r="D56" s="1224"/>
      <c r="E56" s="1225"/>
      <c r="F56" s="103">
        <v>19493</v>
      </c>
      <c r="G56" s="103">
        <v>16671</v>
      </c>
      <c r="H56" s="104">
        <v>10266</v>
      </c>
    </row>
    <row r="57" spans="2:8" ht="53.25" customHeight="1" x14ac:dyDescent="0.2">
      <c r="B57" s="102"/>
      <c r="C57" s="1226" t="s">
        <v>47</v>
      </c>
      <c r="D57" s="1226"/>
      <c r="E57" s="1227"/>
      <c r="F57" s="105">
        <v>16467</v>
      </c>
      <c r="G57" s="105">
        <v>16214</v>
      </c>
      <c r="H57" s="106">
        <v>14472</v>
      </c>
    </row>
    <row r="58" spans="2:8" ht="45.75" customHeight="1" x14ac:dyDescent="0.2">
      <c r="B58" s="107"/>
      <c r="C58" s="1214" t="s">
        <v>619</v>
      </c>
      <c r="D58" s="1215"/>
      <c r="E58" s="1216"/>
      <c r="F58" s="108">
        <v>4740</v>
      </c>
      <c r="G58" s="108">
        <v>5153</v>
      </c>
      <c r="H58" s="109">
        <v>4497</v>
      </c>
    </row>
    <row r="59" spans="2:8" ht="45.75" customHeight="1" x14ac:dyDescent="0.2">
      <c r="B59" s="107"/>
      <c r="C59" s="1214" t="s">
        <v>620</v>
      </c>
      <c r="D59" s="1215"/>
      <c r="E59" s="1216"/>
      <c r="F59" s="108">
        <v>4189</v>
      </c>
      <c r="G59" s="108">
        <v>3652</v>
      </c>
      <c r="H59" s="109">
        <v>3081</v>
      </c>
    </row>
    <row r="60" spans="2:8" ht="45.75" customHeight="1" x14ac:dyDescent="0.2">
      <c r="B60" s="107"/>
      <c r="C60" s="1214" t="s">
        <v>621</v>
      </c>
      <c r="D60" s="1215"/>
      <c r="E60" s="1216"/>
      <c r="F60" s="108">
        <v>2110</v>
      </c>
      <c r="G60" s="108">
        <v>2110</v>
      </c>
      <c r="H60" s="109">
        <v>2110</v>
      </c>
    </row>
    <row r="61" spans="2:8" ht="45.75" customHeight="1" x14ac:dyDescent="0.2">
      <c r="B61" s="107"/>
      <c r="C61" s="1214" t="s">
        <v>622</v>
      </c>
      <c r="D61" s="1215"/>
      <c r="E61" s="1216"/>
      <c r="F61" s="108">
        <v>1358</v>
      </c>
      <c r="G61" s="108">
        <v>1507</v>
      </c>
      <c r="H61" s="109">
        <v>1248</v>
      </c>
    </row>
    <row r="62" spans="2:8" ht="45.75" customHeight="1" thickBot="1" x14ac:dyDescent="0.25">
      <c r="B62" s="110"/>
      <c r="C62" s="1217" t="s">
        <v>623</v>
      </c>
      <c r="D62" s="1218"/>
      <c r="E62" s="1219"/>
      <c r="F62" s="111">
        <v>987</v>
      </c>
      <c r="G62" s="111">
        <v>987</v>
      </c>
      <c r="H62" s="112">
        <v>987</v>
      </c>
    </row>
    <row r="63" spans="2:8" ht="52.5" customHeight="1" thickBot="1" x14ac:dyDescent="0.25">
      <c r="B63" s="113"/>
      <c r="C63" s="1220" t="s">
        <v>48</v>
      </c>
      <c r="D63" s="1220"/>
      <c r="E63" s="1221"/>
      <c r="F63" s="114">
        <v>51928</v>
      </c>
      <c r="G63" s="114">
        <v>49433</v>
      </c>
      <c r="H63" s="115">
        <v>42271</v>
      </c>
    </row>
    <row r="64" spans="2:8" ht="15" customHeight="1" x14ac:dyDescent="0.2"/>
  </sheetData>
  <sheetProtection algorithmName="SHA-512" hashValue="OglKv5NNOv5Ap+kOPJDnibKCgDQlmxEzlvdImjRobLSxhdY436HHqMy9QOKQKS/L9aOJhVRRCVg/+JNQq7f/mw==" saltValue="/873+3U1fiJbK+SuRMpL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13030-67CD-4585-BE21-795B946F6C13}">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6328125" style="1228" customWidth="1"/>
    <col min="2" max="107" width="2.453125" style="1228" customWidth="1"/>
    <col min="108" max="108" width="6.08984375" style="1230" customWidth="1"/>
    <col min="109" max="109" width="5.90625" style="1229" customWidth="1"/>
    <col min="110" max="110" width="19.08984375" style="1228" hidden="1"/>
    <col min="111" max="115" width="12.6328125" style="1228" hidden="1"/>
    <col min="116" max="349" width="8.6328125" style="1228" hidden="1"/>
    <col min="350" max="355" width="14.90625" style="1228" hidden="1"/>
    <col min="356" max="357" width="15.90625" style="1228" hidden="1"/>
    <col min="358" max="363" width="16.08984375" style="1228" hidden="1"/>
    <col min="364" max="364" width="6.08984375" style="1228" hidden="1"/>
    <col min="365" max="365" width="3" style="1228" hidden="1"/>
    <col min="366" max="605" width="8.6328125" style="1228" hidden="1"/>
    <col min="606" max="611" width="14.90625" style="1228" hidden="1"/>
    <col min="612" max="613" width="15.90625" style="1228" hidden="1"/>
    <col min="614" max="619" width="16.08984375" style="1228" hidden="1"/>
    <col min="620" max="620" width="6.08984375" style="1228" hidden="1"/>
    <col min="621" max="621" width="3" style="1228" hidden="1"/>
    <col min="622" max="861" width="8.6328125" style="1228" hidden="1"/>
    <col min="862" max="867" width="14.90625" style="1228" hidden="1"/>
    <col min="868" max="869" width="15.90625" style="1228" hidden="1"/>
    <col min="870" max="875" width="16.08984375" style="1228" hidden="1"/>
    <col min="876" max="876" width="6.08984375" style="1228" hidden="1"/>
    <col min="877" max="877" width="3" style="1228" hidden="1"/>
    <col min="878" max="1117" width="8.6328125" style="1228" hidden="1"/>
    <col min="1118" max="1123" width="14.90625" style="1228" hidden="1"/>
    <col min="1124" max="1125" width="15.90625" style="1228" hidden="1"/>
    <col min="1126" max="1131" width="16.08984375" style="1228" hidden="1"/>
    <col min="1132" max="1132" width="6.08984375" style="1228" hidden="1"/>
    <col min="1133" max="1133" width="3" style="1228" hidden="1"/>
    <col min="1134" max="1373" width="8.6328125" style="1228" hidden="1"/>
    <col min="1374" max="1379" width="14.90625" style="1228" hidden="1"/>
    <col min="1380" max="1381" width="15.90625" style="1228" hidden="1"/>
    <col min="1382" max="1387" width="16.08984375" style="1228" hidden="1"/>
    <col min="1388" max="1388" width="6.08984375" style="1228" hidden="1"/>
    <col min="1389" max="1389" width="3" style="1228" hidden="1"/>
    <col min="1390" max="1629" width="8.6328125" style="1228" hidden="1"/>
    <col min="1630" max="1635" width="14.90625" style="1228" hidden="1"/>
    <col min="1636" max="1637" width="15.90625" style="1228" hidden="1"/>
    <col min="1638" max="1643" width="16.08984375" style="1228" hidden="1"/>
    <col min="1644" max="1644" width="6.08984375" style="1228" hidden="1"/>
    <col min="1645" max="1645" width="3" style="1228" hidden="1"/>
    <col min="1646" max="1885" width="8.6328125" style="1228" hidden="1"/>
    <col min="1886" max="1891" width="14.90625" style="1228" hidden="1"/>
    <col min="1892" max="1893" width="15.90625" style="1228" hidden="1"/>
    <col min="1894" max="1899" width="16.08984375" style="1228" hidden="1"/>
    <col min="1900" max="1900" width="6.08984375" style="1228" hidden="1"/>
    <col min="1901" max="1901" width="3" style="1228" hidden="1"/>
    <col min="1902" max="2141" width="8.6328125" style="1228" hidden="1"/>
    <col min="2142" max="2147" width="14.90625" style="1228" hidden="1"/>
    <col min="2148" max="2149" width="15.90625" style="1228" hidden="1"/>
    <col min="2150" max="2155" width="16.08984375" style="1228" hidden="1"/>
    <col min="2156" max="2156" width="6.08984375" style="1228" hidden="1"/>
    <col min="2157" max="2157" width="3" style="1228" hidden="1"/>
    <col min="2158" max="2397" width="8.6328125" style="1228" hidden="1"/>
    <col min="2398" max="2403" width="14.90625" style="1228" hidden="1"/>
    <col min="2404" max="2405" width="15.90625" style="1228" hidden="1"/>
    <col min="2406" max="2411" width="16.08984375" style="1228" hidden="1"/>
    <col min="2412" max="2412" width="6.08984375" style="1228" hidden="1"/>
    <col min="2413" max="2413" width="3" style="1228" hidden="1"/>
    <col min="2414" max="2653" width="8.6328125" style="1228" hidden="1"/>
    <col min="2654" max="2659" width="14.90625" style="1228" hidden="1"/>
    <col min="2660" max="2661" width="15.90625" style="1228" hidden="1"/>
    <col min="2662" max="2667" width="16.08984375" style="1228" hidden="1"/>
    <col min="2668" max="2668" width="6.08984375" style="1228" hidden="1"/>
    <col min="2669" max="2669" width="3" style="1228" hidden="1"/>
    <col min="2670" max="2909" width="8.6328125" style="1228" hidden="1"/>
    <col min="2910" max="2915" width="14.90625" style="1228" hidden="1"/>
    <col min="2916" max="2917" width="15.90625" style="1228" hidden="1"/>
    <col min="2918" max="2923" width="16.08984375" style="1228" hidden="1"/>
    <col min="2924" max="2924" width="6.08984375" style="1228" hidden="1"/>
    <col min="2925" max="2925" width="3" style="1228" hidden="1"/>
    <col min="2926" max="3165" width="8.6328125" style="1228" hidden="1"/>
    <col min="3166" max="3171" width="14.90625" style="1228" hidden="1"/>
    <col min="3172" max="3173" width="15.90625" style="1228" hidden="1"/>
    <col min="3174" max="3179" width="16.08984375" style="1228" hidden="1"/>
    <col min="3180" max="3180" width="6.08984375" style="1228" hidden="1"/>
    <col min="3181" max="3181" width="3" style="1228" hidden="1"/>
    <col min="3182" max="3421" width="8.6328125" style="1228" hidden="1"/>
    <col min="3422" max="3427" width="14.90625" style="1228" hidden="1"/>
    <col min="3428" max="3429" width="15.90625" style="1228" hidden="1"/>
    <col min="3430" max="3435" width="16.08984375" style="1228" hidden="1"/>
    <col min="3436" max="3436" width="6.08984375" style="1228" hidden="1"/>
    <col min="3437" max="3437" width="3" style="1228" hidden="1"/>
    <col min="3438" max="3677" width="8.6328125" style="1228" hidden="1"/>
    <col min="3678" max="3683" width="14.90625" style="1228" hidden="1"/>
    <col min="3684" max="3685" width="15.90625" style="1228" hidden="1"/>
    <col min="3686" max="3691" width="16.08984375" style="1228" hidden="1"/>
    <col min="3692" max="3692" width="6.08984375" style="1228" hidden="1"/>
    <col min="3693" max="3693" width="3" style="1228" hidden="1"/>
    <col min="3694" max="3933" width="8.6328125" style="1228" hidden="1"/>
    <col min="3934" max="3939" width="14.90625" style="1228" hidden="1"/>
    <col min="3940" max="3941" width="15.90625" style="1228" hidden="1"/>
    <col min="3942" max="3947" width="16.08984375" style="1228" hidden="1"/>
    <col min="3948" max="3948" width="6.08984375" style="1228" hidden="1"/>
    <col min="3949" max="3949" width="3" style="1228" hidden="1"/>
    <col min="3950" max="4189" width="8.6328125" style="1228" hidden="1"/>
    <col min="4190" max="4195" width="14.90625" style="1228" hidden="1"/>
    <col min="4196" max="4197" width="15.90625" style="1228" hidden="1"/>
    <col min="4198" max="4203" width="16.08984375" style="1228" hidden="1"/>
    <col min="4204" max="4204" width="6.08984375" style="1228" hidden="1"/>
    <col min="4205" max="4205" width="3" style="1228" hidden="1"/>
    <col min="4206" max="4445" width="8.6328125" style="1228" hidden="1"/>
    <col min="4446" max="4451" width="14.90625" style="1228" hidden="1"/>
    <col min="4452" max="4453" width="15.90625" style="1228" hidden="1"/>
    <col min="4454" max="4459" width="16.08984375" style="1228" hidden="1"/>
    <col min="4460" max="4460" width="6.08984375" style="1228" hidden="1"/>
    <col min="4461" max="4461" width="3" style="1228" hidden="1"/>
    <col min="4462" max="4701" width="8.6328125" style="1228" hidden="1"/>
    <col min="4702" max="4707" width="14.90625" style="1228" hidden="1"/>
    <col min="4708" max="4709" width="15.90625" style="1228" hidden="1"/>
    <col min="4710" max="4715" width="16.08984375" style="1228" hidden="1"/>
    <col min="4716" max="4716" width="6.08984375" style="1228" hidden="1"/>
    <col min="4717" max="4717" width="3" style="1228" hidden="1"/>
    <col min="4718" max="4957" width="8.6328125" style="1228" hidden="1"/>
    <col min="4958" max="4963" width="14.90625" style="1228" hidden="1"/>
    <col min="4964" max="4965" width="15.90625" style="1228" hidden="1"/>
    <col min="4966" max="4971" width="16.08984375" style="1228" hidden="1"/>
    <col min="4972" max="4972" width="6.08984375" style="1228" hidden="1"/>
    <col min="4973" max="4973" width="3" style="1228" hidden="1"/>
    <col min="4974" max="5213" width="8.6328125" style="1228" hidden="1"/>
    <col min="5214" max="5219" width="14.90625" style="1228" hidden="1"/>
    <col min="5220" max="5221" width="15.90625" style="1228" hidden="1"/>
    <col min="5222" max="5227" width="16.08984375" style="1228" hidden="1"/>
    <col min="5228" max="5228" width="6.08984375" style="1228" hidden="1"/>
    <col min="5229" max="5229" width="3" style="1228" hidden="1"/>
    <col min="5230" max="5469" width="8.6328125" style="1228" hidden="1"/>
    <col min="5470" max="5475" width="14.90625" style="1228" hidden="1"/>
    <col min="5476" max="5477" width="15.90625" style="1228" hidden="1"/>
    <col min="5478" max="5483" width="16.08984375" style="1228" hidden="1"/>
    <col min="5484" max="5484" width="6.08984375" style="1228" hidden="1"/>
    <col min="5485" max="5485" width="3" style="1228" hidden="1"/>
    <col min="5486" max="5725" width="8.6328125" style="1228" hidden="1"/>
    <col min="5726" max="5731" width="14.90625" style="1228" hidden="1"/>
    <col min="5732" max="5733" width="15.90625" style="1228" hidden="1"/>
    <col min="5734" max="5739" width="16.08984375" style="1228" hidden="1"/>
    <col min="5740" max="5740" width="6.08984375" style="1228" hidden="1"/>
    <col min="5741" max="5741" width="3" style="1228" hidden="1"/>
    <col min="5742" max="5981" width="8.6328125" style="1228" hidden="1"/>
    <col min="5982" max="5987" width="14.90625" style="1228" hidden="1"/>
    <col min="5988" max="5989" width="15.90625" style="1228" hidden="1"/>
    <col min="5990" max="5995" width="16.08984375" style="1228" hidden="1"/>
    <col min="5996" max="5996" width="6.08984375" style="1228" hidden="1"/>
    <col min="5997" max="5997" width="3" style="1228" hidden="1"/>
    <col min="5998" max="6237" width="8.6328125" style="1228" hidden="1"/>
    <col min="6238" max="6243" width="14.90625" style="1228" hidden="1"/>
    <col min="6244" max="6245" width="15.90625" style="1228" hidden="1"/>
    <col min="6246" max="6251" width="16.08984375" style="1228" hidden="1"/>
    <col min="6252" max="6252" width="6.08984375" style="1228" hidden="1"/>
    <col min="6253" max="6253" width="3" style="1228" hidden="1"/>
    <col min="6254" max="6493" width="8.6328125" style="1228" hidden="1"/>
    <col min="6494" max="6499" width="14.90625" style="1228" hidden="1"/>
    <col min="6500" max="6501" width="15.90625" style="1228" hidden="1"/>
    <col min="6502" max="6507" width="16.08984375" style="1228" hidden="1"/>
    <col min="6508" max="6508" width="6.08984375" style="1228" hidden="1"/>
    <col min="6509" max="6509" width="3" style="1228" hidden="1"/>
    <col min="6510" max="6749" width="8.6328125" style="1228" hidden="1"/>
    <col min="6750" max="6755" width="14.90625" style="1228" hidden="1"/>
    <col min="6756" max="6757" width="15.90625" style="1228" hidden="1"/>
    <col min="6758" max="6763" width="16.08984375" style="1228" hidden="1"/>
    <col min="6764" max="6764" width="6.08984375" style="1228" hidden="1"/>
    <col min="6765" max="6765" width="3" style="1228" hidden="1"/>
    <col min="6766" max="7005" width="8.6328125" style="1228" hidden="1"/>
    <col min="7006" max="7011" width="14.90625" style="1228" hidden="1"/>
    <col min="7012" max="7013" width="15.90625" style="1228" hidden="1"/>
    <col min="7014" max="7019" width="16.08984375" style="1228" hidden="1"/>
    <col min="7020" max="7020" width="6.08984375" style="1228" hidden="1"/>
    <col min="7021" max="7021" width="3" style="1228" hidden="1"/>
    <col min="7022" max="7261" width="8.6328125" style="1228" hidden="1"/>
    <col min="7262" max="7267" width="14.90625" style="1228" hidden="1"/>
    <col min="7268" max="7269" width="15.90625" style="1228" hidden="1"/>
    <col min="7270" max="7275" width="16.08984375" style="1228" hidden="1"/>
    <col min="7276" max="7276" width="6.08984375" style="1228" hidden="1"/>
    <col min="7277" max="7277" width="3" style="1228" hidden="1"/>
    <col min="7278" max="7517" width="8.6328125" style="1228" hidden="1"/>
    <col min="7518" max="7523" width="14.90625" style="1228" hidden="1"/>
    <col min="7524" max="7525" width="15.90625" style="1228" hidden="1"/>
    <col min="7526" max="7531" width="16.08984375" style="1228" hidden="1"/>
    <col min="7532" max="7532" width="6.08984375" style="1228" hidden="1"/>
    <col min="7533" max="7533" width="3" style="1228" hidden="1"/>
    <col min="7534" max="7773" width="8.6328125" style="1228" hidden="1"/>
    <col min="7774" max="7779" width="14.90625" style="1228" hidden="1"/>
    <col min="7780" max="7781" width="15.90625" style="1228" hidden="1"/>
    <col min="7782" max="7787" width="16.08984375" style="1228" hidden="1"/>
    <col min="7788" max="7788" width="6.08984375" style="1228" hidden="1"/>
    <col min="7789" max="7789" width="3" style="1228" hidden="1"/>
    <col min="7790" max="8029" width="8.6328125" style="1228" hidden="1"/>
    <col min="8030" max="8035" width="14.90625" style="1228" hidden="1"/>
    <col min="8036" max="8037" width="15.90625" style="1228" hidden="1"/>
    <col min="8038" max="8043" width="16.08984375" style="1228" hidden="1"/>
    <col min="8044" max="8044" width="6.08984375" style="1228" hidden="1"/>
    <col min="8045" max="8045" width="3" style="1228" hidden="1"/>
    <col min="8046" max="8285" width="8.6328125" style="1228" hidden="1"/>
    <col min="8286" max="8291" width="14.90625" style="1228" hidden="1"/>
    <col min="8292" max="8293" width="15.90625" style="1228" hidden="1"/>
    <col min="8294" max="8299" width="16.08984375" style="1228" hidden="1"/>
    <col min="8300" max="8300" width="6.08984375" style="1228" hidden="1"/>
    <col min="8301" max="8301" width="3" style="1228" hidden="1"/>
    <col min="8302" max="8541" width="8.6328125" style="1228" hidden="1"/>
    <col min="8542" max="8547" width="14.90625" style="1228" hidden="1"/>
    <col min="8548" max="8549" width="15.90625" style="1228" hidden="1"/>
    <col min="8550" max="8555" width="16.08984375" style="1228" hidden="1"/>
    <col min="8556" max="8556" width="6.08984375" style="1228" hidden="1"/>
    <col min="8557" max="8557" width="3" style="1228" hidden="1"/>
    <col min="8558" max="8797" width="8.6328125" style="1228" hidden="1"/>
    <col min="8798" max="8803" width="14.90625" style="1228" hidden="1"/>
    <col min="8804" max="8805" width="15.90625" style="1228" hidden="1"/>
    <col min="8806" max="8811" width="16.08984375" style="1228" hidden="1"/>
    <col min="8812" max="8812" width="6.08984375" style="1228" hidden="1"/>
    <col min="8813" max="8813" width="3" style="1228" hidden="1"/>
    <col min="8814" max="9053" width="8.6328125" style="1228" hidden="1"/>
    <col min="9054" max="9059" width="14.90625" style="1228" hidden="1"/>
    <col min="9060" max="9061" width="15.90625" style="1228" hidden="1"/>
    <col min="9062" max="9067" width="16.08984375" style="1228" hidden="1"/>
    <col min="9068" max="9068" width="6.08984375" style="1228" hidden="1"/>
    <col min="9069" max="9069" width="3" style="1228" hidden="1"/>
    <col min="9070" max="9309" width="8.6328125" style="1228" hidden="1"/>
    <col min="9310" max="9315" width="14.90625" style="1228" hidden="1"/>
    <col min="9316" max="9317" width="15.90625" style="1228" hidden="1"/>
    <col min="9318" max="9323" width="16.08984375" style="1228" hidden="1"/>
    <col min="9324" max="9324" width="6.08984375" style="1228" hidden="1"/>
    <col min="9325" max="9325" width="3" style="1228" hidden="1"/>
    <col min="9326" max="9565" width="8.6328125" style="1228" hidden="1"/>
    <col min="9566" max="9571" width="14.90625" style="1228" hidden="1"/>
    <col min="9572" max="9573" width="15.90625" style="1228" hidden="1"/>
    <col min="9574" max="9579" width="16.08984375" style="1228" hidden="1"/>
    <col min="9580" max="9580" width="6.08984375" style="1228" hidden="1"/>
    <col min="9581" max="9581" width="3" style="1228" hidden="1"/>
    <col min="9582" max="9821" width="8.6328125" style="1228" hidden="1"/>
    <col min="9822" max="9827" width="14.90625" style="1228" hidden="1"/>
    <col min="9828" max="9829" width="15.90625" style="1228" hidden="1"/>
    <col min="9830" max="9835" width="16.08984375" style="1228" hidden="1"/>
    <col min="9836" max="9836" width="6.08984375" style="1228" hidden="1"/>
    <col min="9837" max="9837" width="3" style="1228" hidden="1"/>
    <col min="9838" max="10077" width="8.6328125" style="1228" hidden="1"/>
    <col min="10078" max="10083" width="14.90625" style="1228" hidden="1"/>
    <col min="10084" max="10085" width="15.90625" style="1228" hidden="1"/>
    <col min="10086" max="10091" width="16.08984375" style="1228" hidden="1"/>
    <col min="10092" max="10092" width="6.08984375" style="1228" hidden="1"/>
    <col min="10093" max="10093" width="3" style="1228" hidden="1"/>
    <col min="10094" max="10333" width="8.6328125" style="1228" hidden="1"/>
    <col min="10334" max="10339" width="14.90625" style="1228" hidden="1"/>
    <col min="10340" max="10341" width="15.90625" style="1228" hidden="1"/>
    <col min="10342" max="10347" width="16.08984375" style="1228" hidden="1"/>
    <col min="10348" max="10348" width="6.08984375" style="1228" hidden="1"/>
    <col min="10349" max="10349" width="3" style="1228" hidden="1"/>
    <col min="10350" max="10589" width="8.6328125" style="1228" hidden="1"/>
    <col min="10590" max="10595" width="14.90625" style="1228" hidden="1"/>
    <col min="10596" max="10597" width="15.90625" style="1228" hidden="1"/>
    <col min="10598" max="10603" width="16.08984375" style="1228" hidden="1"/>
    <col min="10604" max="10604" width="6.08984375" style="1228" hidden="1"/>
    <col min="10605" max="10605" width="3" style="1228" hidden="1"/>
    <col min="10606" max="10845" width="8.6328125" style="1228" hidden="1"/>
    <col min="10846" max="10851" width="14.90625" style="1228" hidden="1"/>
    <col min="10852" max="10853" width="15.90625" style="1228" hidden="1"/>
    <col min="10854" max="10859" width="16.08984375" style="1228" hidden="1"/>
    <col min="10860" max="10860" width="6.08984375" style="1228" hidden="1"/>
    <col min="10861" max="10861" width="3" style="1228" hidden="1"/>
    <col min="10862" max="11101" width="8.6328125" style="1228" hidden="1"/>
    <col min="11102" max="11107" width="14.90625" style="1228" hidden="1"/>
    <col min="11108" max="11109" width="15.90625" style="1228" hidden="1"/>
    <col min="11110" max="11115" width="16.08984375" style="1228" hidden="1"/>
    <col min="11116" max="11116" width="6.08984375" style="1228" hidden="1"/>
    <col min="11117" max="11117" width="3" style="1228" hidden="1"/>
    <col min="11118" max="11357" width="8.6328125" style="1228" hidden="1"/>
    <col min="11358" max="11363" width="14.90625" style="1228" hidden="1"/>
    <col min="11364" max="11365" width="15.90625" style="1228" hidden="1"/>
    <col min="11366" max="11371" width="16.08984375" style="1228" hidden="1"/>
    <col min="11372" max="11372" width="6.08984375" style="1228" hidden="1"/>
    <col min="11373" max="11373" width="3" style="1228" hidden="1"/>
    <col min="11374" max="11613" width="8.6328125" style="1228" hidden="1"/>
    <col min="11614" max="11619" width="14.90625" style="1228" hidden="1"/>
    <col min="11620" max="11621" width="15.90625" style="1228" hidden="1"/>
    <col min="11622" max="11627" width="16.08984375" style="1228" hidden="1"/>
    <col min="11628" max="11628" width="6.08984375" style="1228" hidden="1"/>
    <col min="11629" max="11629" width="3" style="1228" hidden="1"/>
    <col min="11630" max="11869" width="8.6328125" style="1228" hidden="1"/>
    <col min="11870" max="11875" width="14.90625" style="1228" hidden="1"/>
    <col min="11876" max="11877" width="15.90625" style="1228" hidden="1"/>
    <col min="11878" max="11883" width="16.08984375" style="1228" hidden="1"/>
    <col min="11884" max="11884" width="6.08984375" style="1228" hidden="1"/>
    <col min="11885" max="11885" width="3" style="1228" hidden="1"/>
    <col min="11886" max="12125" width="8.6328125" style="1228" hidden="1"/>
    <col min="12126" max="12131" width="14.90625" style="1228" hidden="1"/>
    <col min="12132" max="12133" width="15.90625" style="1228" hidden="1"/>
    <col min="12134" max="12139" width="16.08984375" style="1228" hidden="1"/>
    <col min="12140" max="12140" width="6.08984375" style="1228" hidden="1"/>
    <col min="12141" max="12141" width="3" style="1228" hidden="1"/>
    <col min="12142" max="12381" width="8.6328125" style="1228" hidden="1"/>
    <col min="12382" max="12387" width="14.90625" style="1228" hidden="1"/>
    <col min="12388" max="12389" width="15.90625" style="1228" hidden="1"/>
    <col min="12390" max="12395" width="16.08984375" style="1228" hidden="1"/>
    <col min="12396" max="12396" width="6.08984375" style="1228" hidden="1"/>
    <col min="12397" max="12397" width="3" style="1228" hidden="1"/>
    <col min="12398" max="12637" width="8.6328125" style="1228" hidden="1"/>
    <col min="12638" max="12643" width="14.90625" style="1228" hidden="1"/>
    <col min="12644" max="12645" width="15.90625" style="1228" hidden="1"/>
    <col min="12646" max="12651" width="16.08984375" style="1228" hidden="1"/>
    <col min="12652" max="12652" width="6.08984375" style="1228" hidden="1"/>
    <col min="12653" max="12653" width="3" style="1228" hidden="1"/>
    <col min="12654" max="12893" width="8.6328125" style="1228" hidden="1"/>
    <col min="12894" max="12899" width="14.90625" style="1228" hidden="1"/>
    <col min="12900" max="12901" width="15.90625" style="1228" hidden="1"/>
    <col min="12902" max="12907" width="16.08984375" style="1228" hidden="1"/>
    <col min="12908" max="12908" width="6.08984375" style="1228" hidden="1"/>
    <col min="12909" max="12909" width="3" style="1228" hidden="1"/>
    <col min="12910" max="13149" width="8.6328125" style="1228" hidden="1"/>
    <col min="13150" max="13155" width="14.90625" style="1228" hidden="1"/>
    <col min="13156" max="13157" width="15.90625" style="1228" hidden="1"/>
    <col min="13158" max="13163" width="16.08984375" style="1228" hidden="1"/>
    <col min="13164" max="13164" width="6.08984375" style="1228" hidden="1"/>
    <col min="13165" max="13165" width="3" style="1228" hidden="1"/>
    <col min="13166" max="13405" width="8.6328125" style="1228" hidden="1"/>
    <col min="13406" max="13411" width="14.90625" style="1228" hidden="1"/>
    <col min="13412" max="13413" width="15.90625" style="1228" hidden="1"/>
    <col min="13414" max="13419" width="16.08984375" style="1228" hidden="1"/>
    <col min="13420" max="13420" width="6.08984375" style="1228" hidden="1"/>
    <col min="13421" max="13421" width="3" style="1228" hidden="1"/>
    <col min="13422" max="13661" width="8.6328125" style="1228" hidden="1"/>
    <col min="13662" max="13667" width="14.90625" style="1228" hidden="1"/>
    <col min="13668" max="13669" width="15.90625" style="1228" hidden="1"/>
    <col min="13670" max="13675" width="16.08984375" style="1228" hidden="1"/>
    <col min="13676" max="13676" width="6.08984375" style="1228" hidden="1"/>
    <col min="13677" max="13677" width="3" style="1228" hidden="1"/>
    <col min="13678" max="13917" width="8.6328125" style="1228" hidden="1"/>
    <col min="13918" max="13923" width="14.90625" style="1228" hidden="1"/>
    <col min="13924" max="13925" width="15.90625" style="1228" hidden="1"/>
    <col min="13926" max="13931" width="16.08984375" style="1228" hidden="1"/>
    <col min="13932" max="13932" width="6.08984375" style="1228" hidden="1"/>
    <col min="13933" max="13933" width="3" style="1228" hidden="1"/>
    <col min="13934" max="14173" width="8.6328125" style="1228" hidden="1"/>
    <col min="14174" max="14179" width="14.90625" style="1228" hidden="1"/>
    <col min="14180" max="14181" width="15.90625" style="1228" hidden="1"/>
    <col min="14182" max="14187" width="16.08984375" style="1228" hidden="1"/>
    <col min="14188" max="14188" width="6.08984375" style="1228" hidden="1"/>
    <col min="14189" max="14189" width="3" style="1228" hidden="1"/>
    <col min="14190" max="14429" width="8.6328125" style="1228" hidden="1"/>
    <col min="14430" max="14435" width="14.90625" style="1228" hidden="1"/>
    <col min="14436" max="14437" width="15.90625" style="1228" hidden="1"/>
    <col min="14438" max="14443" width="16.08984375" style="1228" hidden="1"/>
    <col min="14444" max="14444" width="6.08984375" style="1228" hidden="1"/>
    <col min="14445" max="14445" width="3" style="1228" hidden="1"/>
    <col min="14446" max="14685" width="8.6328125" style="1228" hidden="1"/>
    <col min="14686" max="14691" width="14.90625" style="1228" hidden="1"/>
    <col min="14692" max="14693" width="15.90625" style="1228" hidden="1"/>
    <col min="14694" max="14699" width="16.08984375" style="1228" hidden="1"/>
    <col min="14700" max="14700" width="6.08984375" style="1228" hidden="1"/>
    <col min="14701" max="14701" width="3" style="1228" hidden="1"/>
    <col min="14702" max="14941" width="8.6328125" style="1228" hidden="1"/>
    <col min="14942" max="14947" width="14.90625" style="1228" hidden="1"/>
    <col min="14948" max="14949" width="15.90625" style="1228" hidden="1"/>
    <col min="14950" max="14955" width="16.08984375" style="1228" hidden="1"/>
    <col min="14956" max="14956" width="6.08984375" style="1228" hidden="1"/>
    <col min="14957" max="14957" width="3" style="1228" hidden="1"/>
    <col min="14958" max="15197" width="8.6328125" style="1228" hidden="1"/>
    <col min="15198" max="15203" width="14.90625" style="1228" hidden="1"/>
    <col min="15204" max="15205" width="15.90625" style="1228" hidden="1"/>
    <col min="15206" max="15211" width="16.08984375" style="1228" hidden="1"/>
    <col min="15212" max="15212" width="6.08984375" style="1228" hidden="1"/>
    <col min="15213" max="15213" width="3" style="1228" hidden="1"/>
    <col min="15214" max="15453" width="8.6328125" style="1228" hidden="1"/>
    <col min="15454" max="15459" width="14.90625" style="1228" hidden="1"/>
    <col min="15460" max="15461" width="15.90625" style="1228" hidden="1"/>
    <col min="15462" max="15467" width="16.08984375" style="1228" hidden="1"/>
    <col min="15468" max="15468" width="6.08984375" style="1228" hidden="1"/>
    <col min="15469" max="15469" width="3" style="1228" hidden="1"/>
    <col min="15470" max="15709" width="8.6328125" style="1228" hidden="1"/>
    <col min="15710" max="15715" width="14.90625" style="1228" hidden="1"/>
    <col min="15716" max="15717" width="15.90625" style="1228" hidden="1"/>
    <col min="15718" max="15723" width="16.08984375" style="1228" hidden="1"/>
    <col min="15724" max="15724" width="6.08984375" style="1228" hidden="1"/>
    <col min="15725" max="15725" width="3" style="1228" hidden="1"/>
    <col min="15726" max="15965" width="8.6328125" style="1228" hidden="1"/>
    <col min="15966" max="15971" width="14.90625" style="1228" hidden="1"/>
    <col min="15972" max="15973" width="15.90625" style="1228" hidden="1"/>
    <col min="15974" max="15979" width="16.08984375" style="1228" hidden="1"/>
    <col min="15980" max="15980" width="6.08984375" style="1228" hidden="1"/>
    <col min="15981" max="15981" width="3" style="1228" hidden="1"/>
    <col min="15982" max="16221" width="8.6328125" style="1228" hidden="1"/>
    <col min="16222" max="16227" width="14.90625" style="1228" hidden="1"/>
    <col min="16228" max="16229" width="15.90625" style="1228" hidden="1"/>
    <col min="16230" max="16235" width="16.08984375" style="1228" hidden="1"/>
    <col min="16236" max="16236" width="6.08984375" style="1228" hidden="1"/>
    <col min="16237" max="16237" width="3" style="1228" hidden="1"/>
    <col min="16238" max="16384" width="8.6328125" style="1228" hidden="1"/>
  </cols>
  <sheetData>
    <row r="1" spans="1:143" ht="42.75" customHeight="1" x14ac:dyDescent="0.2">
      <c r="A1" s="1288"/>
      <c r="B1" s="1287"/>
      <c r="DD1" s="1228"/>
      <c r="DE1" s="1228"/>
    </row>
    <row r="2" spans="1:143" ht="25.5" customHeight="1" x14ac:dyDescent="0.2">
      <c r="A2" s="1286"/>
      <c r="C2" s="1286"/>
      <c r="O2" s="1286"/>
      <c r="P2" s="1286"/>
      <c r="Q2" s="1286"/>
      <c r="R2" s="1286"/>
      <c r="S2" s="1286"/>
      <c r="T2" s="1286"/>
      <c r="U2" s="1286"/>
      <c r="V2" s="1286"/>
      <c r="W2" s="1286"/>
      <c r="X2" s="1286"/>
      <c r="Y2" s="1286"/>
      <c r="Z2" s="1286"/>
      <c r="AA2" s="1286"/>
      <c r="AB2" s="1286"/>
      <c r="AC2" s="1286"/>
      <c r="AD2" s="1286"/>
      <c r="AE2" s="1286"/>
      <c r="AF2" s="1286"/>
      <c r="AG2" s="1286"/>
      <c r="AH2" s="1286"/>
      <c r="AI2" s="1286"/>
      <c r="AU2" s="1286"/>
      <c r="BG2" s="1286"/>
      <c r="BS2" s="1286"/>
      <c r="CE2" s="1286"/>
      <c r="CQ2" s="1286"/>
      <c r="DD2" s="1228"/>
      <c r="DE2" s="1228"/>
    </row>
    <row r="3" spans="1:143" ht="25.5" customHeight="1" x14ac:dyDescent="0.2">
      <c r="A3" s="1286"/>
      <c r="C3" s="1286"/>
      <c r="O3" s="1286"/>
      <c r="P3" s="1286"/>
      <c r="Q3" s="1286"/>
      <c r="R3" s="1286"/>
      <c r="S3" s="1286"/>
      <c r="T3" s="1286"/>
      <c r="U3" s="1286"/>
      <c r="V3" s="1286"/>
      <c r="W3" s="1286"/>
      <c r="X3" s="1286"/>
      <c r="Y3" s="1286"/>
      <c r="Z3" s="1286"/>
      <c r="AA3" s="1286"/>
      <c r="AB3" s="1286"/>
      <c r="AC3" s="1286"/>
      <c r="AD3" s="1286"/>
      <c r="AE3" s="1286"/>
      <c r="AF3" s="1286"/>
      <c r="AG3" s="1286"/>
      <c r="AH3" s="1286"/>
      <c r="AI3" s="1286"/>
      <c r="AU3" s="1286"/>
      <c r="BG3" s="1286"/>
      <c r="BS3" s="1286"/>
      <c r="CE3" s="1286"/>
      <c r="CQ3" s="1286"/>
      <c r="DD3" s="1228"/>
      <c r="DE3" s="1228"/>
    </row>
    <row r="4" spans="1:143" s="279" customFormat="1" ht="13" x14ac:dyDescent="0.2">
      <c r="A4" s="1286"/>
      <c r="B4" s="1286"/>
      <c r="C4" s="1286"/>
      <c r="D4" s="1286"/>
      <c r="E4" s="1286"/>
      <c r="F4" s="1286"/>
      <c r="G4" s="1286"/>
      <c r="H4" s="1286"/>
      <c r="I4" s="1286"/>
      <c r="J4" s="1286"/>
      <c r="K4" s="1286"/>
      <c r="L4" s="1286"/>
      <c r="M4" s="1286"/>
      <c r="N4" s="1286"/>
      <c r="O4" s="1286"/>
      <c r="P4" s="1286"/>
      <c r="Q4" s="1286"/>
      <c r="R4" s="1286"/>
      <c r="S4" s="1286"/>
      <c r="T4" s="1286"/>
      <c r="U4" s="1286"/>
      <c r="V4" s="1286"/>
      <c r="W4" s="1286"/>
      <c r="X4" s="1286"/>
      <c r="Y4" s="1286"/>
      <c r="Z4" s="1286"/>
      <c r="AA4" s="1286"/>
      <c r="AB4" s="1286"/>
      <c r="AC4" s="1286"/>
      <c r="AD4" s="1286"/>
      <c r="AE4" s="1286"/>
      <c r="AF4" s="1286"/>
      <c r="AG4" s="1286"/>
      <c r="AH4" s="1286"/>
      <c r="AI4" s="1286"/>
      <c r="AJ4" s="1286"/>
      <c r="AK4" s="1286"/>
      <c r="AL4" s="1286"/>
      <c r="AM4" s="1286"/>
      <c r="AN4" s="1286"/>
      <c r="AO4" s="1286"/>
      <c r="AP4" s="1286"/>
      <c r="AQ4" s="1286"/>
      <c r="AR4" s="1286"/>
      <c r="AS4" s="1286"/>
      <c r="AT4" s="1286"/>
      <c r="AU4" s="1286"/>
      <c r="AV4" s="1286"/>
      <c r="AW4" s="1286"/>
      <c r="AX4" s="1286"/>
      <c r="AY4" s="1286"/>
      <c r="AZ4" s="1286"/>
      <c r="BA4" s="1286"/>
      <c r="BB4" s="1286"/>
      <c r="BC4" s="1286"/>
      <c r="BD4" s="1286"/>
      <c r="BE4" s="1286"/>
      <c r="BF4" s="1286"/>
      <c r="BG4" s="1286"/>
      <c r="BH4" s="1286"/>
      <c r="BI4" s="1286"/>
      <c r="BJ4" s="1286"/>
      <c r="BK4" s="1286"/>
      <c r="BL4" s="1286"/>
      <c r="BM4" s="1286"/>
      <c r="BN4" s="1286"/>
      <c r="BO4" s="1286"/>
      <c r="BP4" s="1286"/>
      <c r="BQ4" s="1286"/>
      <c r="BR4" s="1286"/>
      <c r="BS4" s="1286"/>
      <c r="BT4" s="1286"/>
      <c r="BU4" s="1286"/>
      <c r="BV4" s="1286"/>
      <c r="BW4" s="1286"/>
      <c r="BX4" s="1286"/>
      <c r="BY4" s="1286"/>
      <c r="BZ4" s="1286"/>
      <c r="CA4" s="1286"/>
      <c r="CB4" s="1286"/>
      <c r="CC4" s="1286"/>
      <c r="CD4" s="1286"/>
      <c r="CE4" s="1286"/>
      <c r="CF4" s="1286"/>
      <c r="CG4" s="1286"/>
      <c r="CH4" s="1286"/>
      <c r="CI4" s="1286"/>
      <c r="CJ4" s="1286"/>
      <c r="CK4" s="1286"/>
      <c r="CL4" s="1286"/>
      <c r="CM4" s="1286"/>
      <c r="CN4" s="1286"/>
      <c r="CO4" s="1286"/>
      <c r="CP4" s="1286"/>
      <c r="CQ4" s="1286"/>
      <c r="CR4" s="1286"/>
      <c r="CS4" s="1286"/>
      <c r="CT4" s="1286"/>
      <c r="CU4" s="1286"/>
      <c r="CV4" s="1286"/>
      <c r="CW4" s="1286"/>
      <c r="CX4" s="1286"/>
      <c r="CY4" s="1286"/>
      <c r="CZ4" s="1286"/>
      <c r="DA4" s="1286"/>
      <c r="DB4" s="1286"/>
      <c r="DC4" s="1286"/>
      <c r="DD4" s="1286"/>
      <c r="DE4" s="1286"/>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86"/>
      <c r="B5" s="1286"/>
      <c r="C5" s="1286"/>
      <c r="D5" s="1286"/>
      <c r="E5" s="1286"/>
      <c r="F5" s="1286"/>
      <c r="G5" s="1286"/>
      <c r="H5" s="1286"/>
      <c r="I5" s="1286"/>
      <c r="J5" s="1286"/>
      <c r="K5" s="1286"/>
      <c r="L5" s="1286"/>
      <c r="M5" s="1286"/>
      <c r="N5" s="1286"/>
      <c r="O5" s="1286"/>
      <c r="P5" s="1286"/>
      <c r="Q5" s="1286"/>
      <c r="R5" s="1286"/>
      <c r="S5" s="1286"/>
      <c r="T5" s="1286"/>
      <c r="U5" s="1286"/>
      <c r="V5" s="1286"/>
      <c r="W5" s="1286"/>
      <c r="X5" s="1286"/>
      <c r="Y5" s="1286"/>
      <c r="Z5" s="1286"/>
      <c r="AA5" s="1286"/>
      <c r="AB5" s="1286"/>
      <c r="AC5" s="1286"/>
      <c r="AD5" s="1286"/>
      <c r="AE5" s="1286"/>
      <c r="AF5" s="1286"/>
      <c r="AG5" s="1286"/>
      <c r="AH5" s="1286"/>
      <c r="AI5" s="1286"/>
      <c r="AJ5" s="1286"/>
      <c r="AK5" s="1286"/>
      <c r="AL5" s="1286"/>
      <c r="AM5" s="1286"/>
      <c r="AN5" s="1286"/>
      <c r="AO5" s="1286"/>
      <c r="AP5" s="1286"/>
      <c r="AQ5" s="1286"/>
      <c r="AR5" s="1286"/>
      <c r="AS5" s="1286"/>
      <c r="AT5" s="1286"/>
      <c r="AU5" s="1286"/>
      <c r="AV5" s="1286"/>
      <c r="AW5" s="1286"/>
      <c r="AX5" s="1286"/>
      <c r="AY5" s="1286"/>
      <c r="AZ5" s="1286"/>
      <c r="BA5" s="1286"/>
      <c r="BB5" s="1286"/>
      <c r="BC5" s="1286"/>
      <c r="BD5" s="1286"/>
      <c r="BE5" s="1286"/>
      <c r="BF5" s="1286"/>
      <c r="BG5" s="1286"/>
      <c r="BH5" s="1286"/>
      <c r="BI5" s="1286"/>
      <c r="BJ5" s="1286"/>
      <c r="BK5" s="1286"/>
      <c r="BL5" s="1286"/>
      <c r="BM5" s="1286"/>
      <c r="BN5" s="1286"/>
      <c r="BO5" s="1286"/>
      <c r="BP5" s="1286"/>
      <c r="BQ5" s="1286"/>
      <c r="BR5" s="1286"/>
      <c r="BS5" s="1286"/>
      <c r="BT5" s="1286"/>
      <c r="BU5" s="1286"/>
      <c r="BV5" s="1286"/>
      <c r="BW5" s="1286"/>
      <c r="BX5" s="1286"/>
      <c r="BY5" s="1286"/>
      <c r="BZ5" s="1286"/>
      <c r="CA5" s="1286"/>
      <c r="CB5" s="1286"/>
      <c r="CC5" s="1286"/>
      <c r="CD5" s="1286"/>
      <c r="CE5" s="1286"/>
      <c r="CF5" s="1286"/>
      <c r="CG5" s="1286"/>
      <c r="CH5" s="1286"/>
      <c r="CI5" s="1286"/>
      <c r="CJ5" s="1286"/>
      <c r="CK5" s="1286"/>
      <c r="CL5" s="1286"/>
      <c r="CM5" s="1286"/>
      <c r="CN5" s="1286"/>
      <c r="CO5" s="1286"/>
      <c r="CP5" s="1286"/>
      <c r="CQ5" s="1286"/>
      <c r="CR5" s="1286"/>
      <c r="CS5" s="1286"/>
      <c r="CT5" s="1286"/>
      <c r="CU5" s="1286"/>
      <c r="CV5" s="1286"/>
      <c r="CW5" s="1286"/>
      <c r="CX5" s="1286"/>
      <c r="CY5" s="1286"/>
      <c r="CZ5" s="1286"/>
      <c r="DA5" s="1286"/>
      <c r="DB5" s="1286"/>
      <c r="DC5" s="1286"/>
      <c r="DD5" s="1286"/>
      <c r="DE5" s="1286"/>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86"/>
      <c r="B6" s="1286"/>
      <c r="C6" s="1286"/>
      <c r="D6" s="1286"/>
      <c r="E6" s="1286"/>
      <c r="F6" s="1286"/>
      <c r="G6" s="1286"/>
      <c r="H6" s="1286"/>
      <c r="I6" s="1286"/>
      <c r="J6" s="1286"/>
      <c r="K6" s="1286"/>
      <c r="L6" s="1286"/>
      <c r="M6" s="1286"/>
      <c r="N6" s="1286"/>
      <c r="O6" s="1286"/>
      <c r="P6" s="1286"/>
      <c r="Q6" s="1286"/>
      <c r="R6" s="1286"/>
      <c r="S6" s="1286"/>
      <c r="T6" s="1286"/>
      <c r="U6" s="1286"/>
      <c r="V6" s="1286"/>
      <c r="W6" s="1286"/>
      <c r="X6" s="1286"/>
      <c r="Y6" s="1286"/>
      <c r="Z6" s="1286"/>
      <c r="AA6" s="1286"/>
      <c r="AB6" s="1286"/>
      <c r="AC6" s="1286"/>
      <c r="AD6" s="1286"/>
      <c r="AE6" s="1286"/>
      <c r="AF6" s="1286"/>
      <c r="AG6" s="1286"/>
      <c r="AH6" s="1286"/>
      <c r="AI6" s="1286"/>
      <c r="AJ6" s="1286"/>
      <c r="AK6" s="1286"/>
      <c r="AL6" s="1286"/>
      <c r="AM6" s="1286"/>
      <c r="AN6" s="1286"/>
      <c r="AO6" s="1286"/>
      <c r="AP6" s="1286"/>
      <c r="AQ6" s="1286"/>
      <c r="AR6" s="1286"/>
      <c r="AS6" s="1286"/>
      <c r="AT6" s="1286"/>
      <c r="AU6" s="1286"/>
      <c r="AV6" s="1286"/>
      <c r="AW6" s="1286"/>
      <c r="AX6" s="1286"/>
      <c r="AY6" s="1286"/>
      <c r="AZ6" s="1286"/>
      <c r="BA6" s="1286"/>
      <c r="BB6" s="1286"/>
      <c r="BC6" s="1286"/>
      <c r="BD6" s="1286"/>
      <c r="BE6" s="1286"/>
      <c r="BF6" s="1286"/>
      <c r="BG6" s="1286"/>
      <c r="BH6" s="1286"/>
      <c r="BI6" s="1286"/>
      <c r="BJ6" s="1286"/>
      <c r="BK6" s="1286"/>
      <c r="BL6" s="1286"/>
      <c r="BM6" s="1286"/>
      <c r="BN6" s="1286"/>
      <c r="BO6" s="1286"/>
      <c r="BP6" s="1286"/>
      <c r="BQ6" s="1286"/>
      <c r="BR6" s="1286"/>
      <c r="BS6" s="1286"/>
      <c r="BT6" s="1286"/>
      <c r="BU6" s="1286"/>
      <c r="BV6" s="1286"/>
      <c r="BW6" s="1286"/>
      <c r="BX6" s="1286"/>
      <c r="BY6" s="1286"/>
      <c r="BZ6" s="1286"/>
      <c r="CA6" s="1286"/>
      <c r="CB6" s="1286"/>
      <c r="CC6" s="1286"/>
      <c r="CD6" s="1286"/>
      <c r="CE6" s="1286"/>
      <c r="CF6" s="1286"/>
      <c r="CG6" s="1286"/>
      <c r="CH6" s="1286"/>
      <c r="CI6" s="1286"/>
      <c r="CJ6" s="1286"/>
      <c r="CK6" s="1286"/>
      <c r="CL6" s="1286"/>
      <c r="CM6" s="1286"/>
      <c r="CN6" s="1286"/>
      <c r="CO6" s="1286"/>
      <c r="CP6" s="1286"/>
      <c r="CQ6" s="1286"/>
      <c r="CR6" s="1286"/>
      <c r="CS6" s="1286"/>
      <c r="CT6" s="1286"/>
      <c r="CU6" s="1286"/>
      <c r="CV6" s="1286"/>
      <c r="CW6" s="1286"/>
      <c r="CX6" s="1286"/>
      <c r="CY6" s="1286"/>
      <c r="CZ6" s="1286"/>
      <c r="DA6" s="1286"/>
      <c r="DB6" s="1286"/>
      <c r="DC6" s="1286"/>
      <c r="DD6" s="1286"/>
      <c r="DE6" s="1286"/>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86"/>
      <c r="B7" s="1286"/>
      <c r="C7" s="1286"/>
      <c r="D7" s="1286"/>
      <c r="E7" s="1286"/>
      <c r="F7" s="1286"/>
      <c r="G7" s="1286"/>
      <c r="H7" s="1286"/>
      <c r="I7" s="1286"/>
      <c r="J7" s="1286"/>
      <c r="K7" s="1286"/>
      <c r="L7" s="1286"/>
      <c r="M7" s="1286"/>
      <c r="N7" s="1286"/>
      <c r="O7" s="1286"/>
      <c r="P7" s="1286"/>
      <c r="Q7" s="1286"/>
      <c r="R7" s="1286"/>
      <c r="S7" s="1286"/>
      <c r="T7" s="1286"/>
      <c r="U7" s="1286"/>
      <c r="V7" s="1286"/>
      <c r="W7" s="1286"/>
      <c r="X7" s="1286"/>
      <c r="Y7" s="1286"/>
      <c r="Z7" s="1286"/>
      <c r="AA7" s="1286"/>
      <c r="AB7" s="1286"/>
      <c r="AC7" s="1286"/>
      <c r="AD7" s="1286"/>
      <c r="AE7" s="1286"/>
      <c r="AF7" s="1286"/>
      <c r="AG7" s="1286"/>
      <c r="AH7" s="1286"/>
      <c r="AI7" s="1286"/>
      <c r="AJ7" s="1286"/>
      <c r="AK7" s="1286"/>
      <c r="AL7" s="1286"/>
      <c r="AM7" s="1286"/>
      <c r="AN7" s="1286"/>
      <c r="AO7" s="1286"/>
      <c r="AP7" s="1286"/>
      <c r="AQ7" s="1286"/>
      <c r="AR7" s="1286"/>
      <c r="AS7" s="1286"/>
      <c r="AT7" s="1286"/>
      <c r="AU7" s="1286"/>
      <c r="AV7" s="1286"/>
      <c r="AW7" s="1286"/>
      <c r="AX7" s="1286"/>
      <c r="AY7" s="1286"/>
      <c r="AZ7" s="1286"/>
      <c r="BA7" s="1286"/>
      <c r="BB7" s="1286"/>
      <c r="BC7" s="1286"/>
      <c r="BD7" s="1286"/>
      <c r="BE7" s="1286"/>
      <c r="BF7" s="1286"/>
      <c r="BG7" s="1286"/>
      <c r="BH7" s="1286"/>
      <c r="BI7" s="1286"/>
      <c r="BJ7" s="1286"/>
      <c r="BK7" s="1286"/>
      <c r="BL7" s="1286"/>
      <c r="BM7" s="1286"/>
      <c r="BN7" s="1286"/>
      <c r="BO7" s="1286"/>
      <c r="BP7" s="1286"/>
      <c r="BQ7" s="1286"/>
      <c r="BR7" s="1286"/>
      <c r="BS7" s="1286"/>
      <c r="BT7" s="1286"/>
      <c r="BU7" s="1286"/>
      <c r="BV7" s="1286"/>
      <c r="BW7" s="1286"/>
      <c r="BX7" s="1286"/>
      <c r="BY7" s="1286"/>
      <c r="BZ7" s="1286"/>
      <c r="CA7" s="1286"/>
      <c r="CB7" s="1286"/>
      <c r="CC7" s="1286"/>
      <c r="CD7" s="1286"/>
      <c r="CE7" s="1286"/>
      <c r="CF7" s="1286"/>
      <c r="CG7" s="1286"/>
      <c r="CH7" s="1286"/>
      <c r="CI7" s="1286"/>
      <c r="CJ7" s="1286"/>
      <c r="CK7" s="1286"/>
      <c r="CL7" s="1286"/>
      <c r="CM7" s="1286"/>
      <c r="CN7" s="1286"/>
      <c r="CO7" s="1286"/>
      <c r="CP7" s="1286"/>
      <c r="CQ7" s="1286"/>
      <c r="CR7" s="1286"/>
      <c r="CS7" s="1286"/>
      <c r="CT7" s="1286"/>
      <c r="CU7" s="1286"/>
      <c r="CV7" s="1286"/>
      <c r="CW7" s="1286"/>
      <c r="CX7" s="1286"/>
      <c r="CY7" s="1286"/>
      <c r="CZ7" s="1286"/>
      <c r="DA7" s="1286"/>
      <c r="DB7" s="1286"/>
      <c r="DC7" s="1286"/>
      <c r="DD7" s="1286"/>
      <c r="DE7" s="1286"/>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86"/>
      <c r="B8" s="1286"/>
      <c r="C8" s="1286"/>
      <c r="D8" s="1286"/>
      <c r="E8" s="1286"/>
      <c r="F8" s="1286"/>
      <c r="G8" s="1286"/>
      <c r="H8" s="1286"/>
      <c r="I8" s="1286"/>
      <c r="J8" s="1286"/>
      <c r="K8" s="1286"/>
      <c r="L8" s="1286"/>
      <c r="M8" s="1286"/>
      <c r="N8" s="1286"/>
      <c r="O8" s="1286"/>
      <c r="P8" s="1286"/>
      <c r="Q8" s="1286"/>
      <c r="R8" s="1286"/>
      <c r="S8" s="1286"/>
      <c r="T8" s="1286"/>
      <c r="U8" s="1286"/>
      <c r="V8" s="1286"/>
      <c r="W8" s="1286"/>
      <c r="X8" s="1286"/>
      <c r="Y8" s="1286"/>
      <c r="Z8" s="1286"/>
      <c r="AA8" s="1286"/>
      <c r="AB8" s="1286"/>
      <c r="AC8" s="1286"/>
      <c r="AD8" s="1286"/>
      <c r="AE8" s="1286"/>
      <c r="AF8" s="1286"/>
      <c r="AG8" s="1286"/>
      <c r="AH8" s="1286"/>
      <c r="AI8" s="1286"/>
      <c r="AJ8" s="1286"/>
      <c r="AK8" s="1286"/>
      <c r="AL8" s="1286"/>
      <c r="AM8" s="1286"/>
      <c r="AN8" s="1286"/>
      <c r="AO8" s="1286"/>
      <c r="AP8" s="1286"/>
      <c r="AQ8" s="1286"/>
      <c r="AR8" s="1286"/>
      <c r="AS8" s="1286"/>
      <c r="AT8" s="1286"/>
      <c r="AU8" s="1286"/>
      <c r="AV8" s="1286"/>
      <c r="AW8" s="1286"/>
      <c r="AX8" s="1286"/>
      <c r="AY8" s="1286"/>
      <c r="AZ8" s="1286"/>
      <c r="BA8" s="1286"/>
      <c r="BB8" s="1286"/>
      <c r="BC8" s="1286"/>
      <c r="BD8" s="1286"/>
      <c r="BE8" s="1286"/>
      <c r="BF8" s="1286"/>
      <c r="BG8" s="1286"/>
      <c r="BH8" s="1286"/>
      <c r="BI8" s="1286"/>
      <c r="BJ8" s="1286"/>
      <c r="BK8" s="1286"/>
      <c r="BL8" s="1286"/>
      <c r="BM8" s="1286"/>
      <c r="BN8" s="1286"/>
      <c r="BO8" s="1286"/>
      <c r="BP8" s="1286"/>
      <c r="BQ8" s="1286"/>
      <c r="BR8" s="1286"/>
      <c r="BS8" s="1286"/>
      <c r="BT8" s="1286"/>
      <c r="BU8" s="1286"/>
      <c r="BV8" s="1286"/>
      <c r="BW8" s="1286"/>
      <c r="BX8" s="1286"/>
      <c r="BY8" s="1286"/>
      <c r="BZ8" s="1286"/>
      <c r="CA8" s="1286"/>
      <c r="CB8" s="1286"/>
      <c r="CC8" s="1286"/>
      <c r="CD8" s="1286"/>
      <c r="CE8" s="1286"/>
      <c r="CF8" s="1286"/>
      <c r="CG8" s="1286"/>
      <c r="CH8" s="1286"/>
      <c r="CI8" s="1286"/>
      <c r="CJ8" s="1286"/>
      <c r="CK8" s="1286"/>
      <c r="CL8" s="1286"/>
      <c r="CM8" s="1286"/>
      <c r="CN8" s="1286"/>
      <c r="CO8" s="1286"/>
      <c r="CP8" s="1286"/>
      <c r="CQ8" s="1286"/>
      <c r="CR8" s="1286"/>
      <c r="CS8" s="1286"/>
      <c r="CT8" s="1286"/>
      <c r="CU8" s="1286"/>
      <c r="CV8" s="1286"/>
      <c r="CW8" s="1286"/>
      <c r="CX8" s="1286"/>
      <c r="CY8" s="1286"/>
      <c r="CZ8" s="1286"/>
      <c r="DA8" s="1286"/>
      <c r="DB8" s="1286"/>
      <c r="DC8" s="1286"/>
      <c r="DD8" s="1286"/>
      <c r="DE8" s="1286"/>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86"/>
      <c r="B9" s="1286"/>
      <c r="C9" s="1286"/>
      <c r="D9" s="1286"/>
      <c r="E9" s="1286"/>
      <c r="F9" s="1286"/>
      <c r="G9" s="1286"/>
      <c r="H9" s="1286"/>
      <c r="I9" s="1286"/>
      <c r="J9" s="1286"/>
      <c r="K9" s="1286"/>
      <c r="L9" s="1286"/>
      <c r="M9" s="1286"/>
      <c r="N9" s="1286"/>
      <c r="O9" s="1286"/>
      <c r="P9" s="1286"/>
      <c r="Q9" s="1286"/>
      <c r="R9" s="1286"/>
      <c r="S9" s="1286"/>
      <c r="T9" s="1286"/>
      <c r="U9" s="1286"/>
      <c r="V9" s="1286"/>
      <c r="W9" s="1286"/>
      <c r="X9" s="1286"/>
      <c r="Y9" s="1286"/>
      <c r="Z9" s="1286"/>
      <c r="AA9" s="1286"/>
      <c r="AB9" s="1286"/>
      <c r="AC9" s="1286"/>
      <c r="AD9" s="1286"/>
      <c r="AE9" s="1286"/>
      <c r="AF9" s="1286"/>
      <c r="AG9" s="1286"/>
      <c r="AH9" s="1286"/>
      <c r="AI9" s="1286"/>
      <c r="AJ9" s="1286"/>
      <c r="AK9" s="1286"/>
      <c r="AL9" s="1286"/>
      <c r="AM9" s="1286"/>
      <c r="AN9" s="1286"/>
      <c r="AO9" s="1286"/>
      <c r="AP9" s="1286"/>
      <c r="AQ9" s="1286"/>
      <c r="AR9" s="1286"/>
      <c r="AS9" s="1286"/>
      <c r="AT9" s="1286"/>
      <c r="AU9" s="1286"/>
      <c r="AV9" s="1286"/>
      <c r="AW9" s="1286"/>
      <c r="AX9" s="1286"/>
      <c r="AY9" s="1286"/>
      <c r="AZ9" s="1286"/>
      <c r="BA9" s="1286"/>
      <c r="BB9" s="1286"/>
      <c r="BC9" s="1286"/>
      <c r="BD9" s="1286"/>
      <c r="BE9" s="1286"/>
      <c r="BF9" s="1286"/>
      <c r="BG9" s="1286"/>
      <c r="BH9" s="1286"/>
      <c r="BI9" s="1286"/>
      <c r="BJ9" s="1286"/>
      <c r="BK9" s="1286"/>
      <c r="BL9" s="1286"/>
      <c r="BM9" s="1286"/>
      <c r="BN9" s="1286"/>
      <c r="BO9" s="1286"/>
      <c r="BP9" s="1286"/>
      <c r="BQ9" s="1286"/>
      <c r="BR9" s="1286"/>
      <c r="BS9" s="1286"/>
      <c r="BT9" s="1286"/>
      <c r="BU9" s="1286"/>
      <c r="BV9" s="1286"/>
      <c r="BW9" s="1286"/>
      <c r="BX9" s="1286"/>
      <c r="BY9" s="1286"/>
      <c r="BZ9" s="1286"/>
      <c r="CA9" s="1286"/>
      <c r="CB9" s="1286"/>
      <c r="CC9" s="1286"/>
      <c r="CD9" s="1286"/>
      <c r="CE9" s="1286"/>
      <c r="CF9" s="1286"/>
      <c r="CG9" s="1286"/>
      <c r="CH9" s="1286"/>
      <c r="CI9" s="1286"/>
      <c r="CJ9" s="1286"/>
      <c r="CK9" s="1286"/>
      <c r="CL9" s="1286"/>
      <c r="CM9" s="1286"/>
      <c r="CN9" s="1286"/>
      <c r="CO9" s="1286"/>
      <c r="CP9" s="1286"/>
      <c r="CQ9" s="1286"/>
      <c r="CR9" s="1286"/>
      <c r="CS9" s="1286"/>
      <c r="CT9" s="1286"/>
      <c r="CU9" s="1286"/>
      <c r="CV9" s="1286"/>
      <c r="CW9" s="1286"/>
      <c r="CX9" s="1286"/>
      <c r="CY9" s="1286"/>
      <c r="CZ9" s="1286"/>
      <c r="DA9" s="1286"/>
      <c r="DB9" s="1286"/>
      <c r="DC9" s="1286"/>
      <c r="DD9" s="1286"/>
      <c r="DE9" s="1286"/>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86"/>
      <c r="B10" s="1286"/>
      <c r="C10" s="1286"/>
      <c r="D10" s="1286"/>
      <c r="E10" s="1286"/>
      <c r="F10" s="1286"/>
      <c r="G10" s="1286"/>
      <c r="H10" s="1286"/>
      <c r="I10" s="1286"/>
      <c r="J10" s="1286"/>
      <c r="K10" s="1286"/>
      <c r="L10" s="1286"/>
      <c r="M10" s="1286"/>
      <c r="N10" s="1286"/>
      <c r="O10" s="1286"/>
      <c r="P10" s="1286"/>
      <c r="Q10" s="1286"/>
      <c r="R10" s="1286"/>
      <c r="S10" s="1286"/>
      <c r="T10" s="1286"/>
      <c r="U10" s="1286"/>
      <c r="V10" s="1286"/>
      <c r="W10" s="1286"/>
      <c r="X10" s="1286"/>
      <c r="Y10" s="1286"/>
      <c r="Z10" s="1286"/>
      <c r="AA10" s="1286"/>
      <c r="AB10" s="1286"/>
      <c r="AC10" s="1286"/>
      <c r="AD10" s="1286"/>
      <c r="AE10" s="1286"/>
      <c r="AF10" s="1286"/>
      <c r="AG10" s="1286"/>
      <c r="AH10" s="1286"/>
      <c r="AI10" s="1286"/>
      <c r="AJ10" s="1286"/>
      <c r="AK10" s="1286"/>
      <c r="AL10" s="1286"/>
      <c r="AM10" s="1286"/>
      <c r="AN10" s="1286"/>
      <c r="AO10" s="1286"/>
      <c r="AP10" s="1286"/>
      <c r="AQ10" s="1286"/>
      <c r="AR10" s="1286"/>
      <c r="AS10" s="1286"/>
      <c r="AT10" s="1286"/>
      <c r="AU10" s="1286"/>
      <c r="AV10" s="1286"/>
      <c r="AW10" s="1286"/>
      <c r="AX10" s="1286"/>
      <c r="AY10" s="1286"/>
      <c r="AZ10" s="1286"/>
      <c r="BA10" s="1286"/>
      <c r="BB10" s="1286"/>
      <c r="BC10" s="1286"/>
      <c r="BD10" s="1286"/>
      <c r="BE10" s="1286"/>
      <c r="BF10" s="1286"/>
      <c r="BG10" s="1286"/>
      <c r="BH10" s="1286"/>
      <c r="BI10" s="1286"/>
      <c r="BJ10" s="1286"/>
      <c r="BK10" s="1286"/>
      <c r="BL10" s="1286"/>
      <c r="BM10" s="1286"/>
      <c r="BN10" s="1286"/>
      <c r="BO10" s="1286"/>
      <c r="BP10" s="1286"/>
      <c r="BQ10" s="1286"/>
      <c r="BR10" s="1286"/>
      <c r="BS10" s="1286"/>
      <c r="BT10" s="1286"/>
      <c r="BU10" s="1286"/>
      <c r="BV10" s="1286"/>
      <c r="BW10" s="1286"/>
      <c r="BX10" s="1286"/>
      <c r="BY10" s="1286"/>
      <c r="BZ10" s="1286"/>
      <c r="CA10" s="1286"/>
      <c r="CB10" s="1286"/>
      <c r="CC10" s="1286"/>
      <c r="CD10" s="1286"/>
      <c r="CE10" s="1286"/>
      <c r="CF10" s="1286"/>
      <c r="CG10" s="1286"/>
      <c r="CH10" s="1286"/>
      <c r="CI10" s="1286"/>
      <c r="CJ10" s="1286"/>
      <c r="CK10" s="1286"/>
      <c r="CL10" s="1286"/>
      <c r="CM10" s="1286"/>
      <c r="CN10" s="1286"/>
      <c r="CO10" s="1286"/>
      <c r="CP10" s="1286"/>
      <c r="CQ10" s="1286"/>
      <c r="CR10" s="1286"/>
      <c r="CS10" s="1286"/>
      <c r="CT10" s="1286"/>
      <c r="CU10" s="1286"/>
      <c r="CV10" s="1286"/>
      <c r="CW10" s="1286"/>
      <c r="CX10" s="1286"/>
      <c r="CY10" s="1286"/>
      <c r="CZ10" s="1286"/>
      <c r="DA10" s="1286"/>
      <c r="DB10" s="1286"/>
      <c r="DC10" s="1286"/>
      <c r="DD10" s="1286"/>
      <c r="DE10" s="1286"/>
      <c r="DF10" s="280"/>
      <c r="DG10" s="280"/>
      <c r="DH10" s="280"/>
      <c r="DI10" s="280"/>
      <c r="DJ10" s="280"/>
      <c r="DK10" s="280"/>
      <c r="DL10" s="280"/>
      <c r="DM10" s="280"/>
      <c r="DN10" s="280"/>
      <c r="DO10" s="280"/>
      <c r="DP10" s="280"/>
      <c r="DQ10" s="280"/>
      <c r="DR10" s="280"/>
      <c r="DS10" s="280"/>
      <c r="DT10" s="280"/>
      <c r="DU10" s="280"/>
      <c r="DV10" s="280"/>
      <c r="DW10" s="280"/>
      <c r="EM10" s="279" t="s">
        <v>637</v>
      </c>
    </row>
    <row r="11" spans="1:143" s="279" customFormat="1" ht="13" x14ac:dyDescent="0.2">
      <c r="A11" s="1286"/>
      <c r="B11" s="1286"/>
      <c r="C11" s="1286"/>
      <c r="D11" s="1286"/>
      <c r="E11" s="1286"/>
      <c r="F11" s="1286"/>
      <c r="G11" s="1286"/>
      <c r="H11" s="1286"/>
      <c r="I11" s="1286"/>
      <c r="J11" s="1286"/>
      <c r="K11" s="1286"/>
      <c r="L11" s="1286"/>
      <c r="M11" s="1286"/>
      <c r="N11" s="1286"/>
      <c r="O11" s="1286"/>
      <c r="P11" s="1286"/>
      <c r="Q11" s="1286"/>
      <c r="R11" s="1286"/>
      <c r="S11" s="1286"/>
      <c r="T11" s="1286"/>
      <c r="U11" s="1286"/>
      <c r="V11" s="1286"/>
      <c r="W11" s="1286"/>
      <c r="X11" s="1286"/>
      <c r="Y11" s="1286"/>
      <c r="Z11" s="1286"/>
      <c r="AA11" s="1286"/>
      <c r="AB11" s="1286"/>
      <c r="AC11" s="1286"/>
      <c r="AD11" s="1286"/>
      <c r="AE11" s="1286"/>
      <c r="AF11" s="1286"/>
      <c r="AG11" s="1286"/>
      <c r="AH11" s="1286"/>
      <c r="AI11" s="1286"/>
      <c r="AJ11" s="1286"/>
      <c r="AK11" s="1286"/>
      <c r="AL11" s="1286"/>
      <c r="AM11" s="1286"/>
      <c r="AN11" s="1286"/>
      <c r="AO11" s="1286"/>
      <c r="AP11" s="1286"/>
      <c r="AQ11" s="1286"/>
      <c r="AR11" s="1286"/>
      <c r="AS11" s="1286"/>
      <c r="AT11" s="1286"/>
      <c r="AU11" s="1286"/>
      <c r="AV11" s="1286"/>
      <c r="AW11" s="1286"/>
      <c r="AX11" s="1286"/>
      <c r="AY11" s="1286"/>
      <c r="AZ11" s="1286"/>
      <c r="BA11" s="1286"/>
      <c r="BB11" s="1286"/>
      <c r="BC11" s="1286"/>
      <c r="BD11" s="1286"/>
      <c r="BE11" s="1286"/>
      <c r="BF11" s="1286"/>
      <c r="BG11" s="1286"/>
      <c r="BH11" s="1286"/>
      <c r="BI11" s="1286"/>
      <c r="BJ11" s="1286"/>
      <c r="BK11" s="1286"/>
      <c r="BL11" s="1286"/>
      <c r="BM11" s="1286"/>
      <c r="BN11" s="1286"/>
      <c r="BO11" s="1286"/>
      <c r="BP11" s="1286"/>
      <c r="BQ11" s="1286"/>
      <c r="BR11" s="1286"/>
      <c r="BS11" s="1286"/>
      <c r="BT11" s="1286"/>
      <c r="BU11" s="1286"/>
      <c r="BV11" s="1286"/>
      <c r="BW11" s="1286"/>
      <c r="BX11" s="1286"/>
      <c r="BY11" s="1286"/>
      <c r="BZ11" s="1286"/>
      <c r="CA11" s="1286"/>
      <c r="CB11" s="1286"/>
      <c r="CC11" s="1286"/>
      <c r="CD11" s="1286"/>
      <c r="CE11" s="1286"/>
      <c r="CF11" s="1286"/>
      <c r="CG11" s="1286"/>
      <c r="CH11" s="1286"/>
      <c r="CI11" s="1286"/>
      <c r="CJ11" s="1286"/>
      <c r="CK11" s="1286"/>
      <c r="CL11" s="1286"/>
      <c r="CM11" s="1286"/>
      <c r="CN11" s="1286"/>
      <c r="CO11" s="1286"/>
      <c r="CP11" s="1286"/>
      <c r="CQ11" s="1286"/>
      <c r="CR11" s="1286"/>
      <c r="CS11" s="1286"/>
      <c r="CT11" s="1286"/>
      <c r="CU11" s="1286"/>
      <c r="CV11" s="1286"/>
      <c r="CW11" s="1286"/>
      <c r="CX11" s="1286"/>
      <c r="CY11" s="1286"/>
      <c r="CZ11" s="1286"/>
      <c r="DA11" s="1286"/>
      <c r="DB11" s="1286"/>
      <c r="DC11" s="1286"/>
      <c r="DD11" s="1286"/>
      <c r="DE11" s="1286"/>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86"/>
      <c r="B12" s="1286"/>
      <c r="C12" s="1286"/>
      <c r="D12" s="1286"/>
      <c r="E12" s="1286"/>
      <c r="F12" s="1286"/>
      <c r="G12" s="1286"/>
      <c r="H12" s="1286"/>
      <c r="I12" s="1286"/>
      <c r="J12" s="1286"/>
      <c r="K12" s="1286"/>
      <c r="L12" s="1286"/>
      <c r="M12" s="1286"/>
      <c r="N12" s="1286"/>
      <c r="O12" s="1286"/>
      <c r="P12" s="1286"/>
      <c r="Q12" s="1286"/>
      <c r="R12" s="1286"/>
      <c r="S12" s="1286"/>
      <c r="T12" s="1286"/>
      <c r="U12" s="1286"/>
      <c r="V12" s="1286"/>
      <c r="W12" s="1286"/>
      <c r="X12" s="1286"/>
      <c r="Y12" s="1286"/>
      <c r="Z12" s="1286"/>
      <c r="AA12" s="1286"/>
      <c r="AB12" s="1286"/>
      <c r="AC12" s="1286"/>
      <c r="AD12" s="1286"/>
      <c r="AE12" s="1286"/>
      <c r="AF12" s="1286"/>
      <c r="AG12" s="1286"/>
      <c r="AH12" s="1286"/>
      <c r="AI12" s="1286"/>
      <c r="AJ12" s="1286"/>
      <c r="AK12" s="1286"/>
      <c r="AL12" s="1286"/>
      <c r="AM12" s="1286"/>
      <c r="AN12" s="1286"/>
      <c r="AO12" s="1286"/>
      <c r="AP12" s="1286"/>
      <c r="AQ12" s="1286"/>
      <c r="AR12" s="1286"/>
      <c r="AS12" s="1286"/>
      <c r="AT12" s="1286"/>
      <c r="AU12" s="1286"/>
      <c r="AV12" s="1286"/>
      <c r="AW12" s="1286"/>
      <c r="AX12" s="1286"/>
      <c r="AY12" s="1286"/>
      <c r="AZ12" s="1286"/>
      <c r="BA12" s="1286"/>
      <c r="BB12" s="1286"/>
      <c r="BC12" s="1286"/>
      <c r="BD12" s="1286"/>
      <c r="BE12" s="1286"/>
      <c r="BF12" s="1286"/>
      <c r="BG12" s="1286"/>
      <c r="BH12" s="1286"/>
      <c r="BI12" s="1286"/>
      <c r="BJ12" s="1286"/>
      <c r="BK12" s="1286"/>
      <c r="BL12" s="1286"/>
      <c r="BM12" s="1286"/>
      <c r="BN12" s="1286"/>
      <c r="BO12" s="1286"/>
      <c r="BP12" s="1286"/>
      <c r="BQ12" s="1286"/>
      <c r="BR12" s="1286"/>
      <c r="BS12" s="1286"/>
      <c r="BT12" s="1286"/>
      <c r="BU12" s="1286"/>
      <c r="BV12" s="1286"/>
      <c r="BW12" s="1286"/>
      <c r="BX12" s="1286"/>
      <c r="BY12" s="1286"/>
      <c r="BZ12" s="1286"/>
      <c r="CA12" s="1286"/>
      <c r="CB12" s="1286"/>
      <c r="CC12" s="1286"/>
      <c r="CD12" s="1286"/>
      <c r="CE12" s="1286"/>
      <c r="CF12" s="1286"/>
      <c r="CG12" s="1286"/>
      <c r="CH12" s="1286"/>
      <c r="CI12" s="1286"/>
      <c r="CJ12" s="1286"/>
      <c r="CK12" s="1286"/>
      <c r="CL12" s="1286"/>
      <c r="CM12" s="1286"/>
      <c r="CN12" s="1286"/>
      <c r="CO12" s="1286"/>
      <c r="CP12" s="1286"/>
      <c r="CQ12" s="1286"/>
      <c r="CR12" s="1286"/>
      <c r="CS12" s="1286"/>
      <c r="CT12" s="1286"/>
      <c r="CU12" s="1286"/>
      <c r="CV12" s="1286"/>
      <c r="CW12" s="1286"/>
      <c r="CX12" s="1286"/>
      <c r="CY12" s="1286"/>
      <c r="CZ12" s="1286"/>
      <c r="DA12" s="1286"/>
      <c r="DB12" s="1286"/>
      <c r="DC12" s="1286"/>
      <c r="DD12" s="1286"/>
      <c r="DE12" s="1286"/>
      <c r="DF12" s="280"/>
      <c r="DG12" s="280"/>
      <c r="DH12" s="280"/>
      <c r="DI12" s="280"/>
      <c r="DJ12" s="280"/>
      <c r="DK12" s="280"/>
      <c r="DL12" s="280"/>
      <c r="DM12" s="280"/>
      <c r="DN12" s="280"/>
      <c r="DO12" s="280"/>
      <c r="DP12" s="280"/>
      <c r="DQ12" s="280"/>
      <c r="DR12" s="280"/>
      <c r="DS12" s="280"/>
      <c r="DT12" s="280"/>
      <c r="DU12" s="280"/>
      <c r="DV12" s="280"/>
      <c r="DW12" s="280"/>
      <c r="EM12" s="279" t="s">
        <v>637</v>
      </c>
    </row>
    <row r="13" spans="1:143" s="279" customFormat="1" ht="13" x14ac:dyDescent="0.2">
      <c r="A13" s="1286"/>
      <c r="B13" s="1286"/>
      <c r="C13" s="1286"/>
      <c r="D13" s="1286"/>
      <c r="E13" s="1286"/>
      <c r="F13" s="1286"/>
      <c r="G13" s="1286"/>
      <c r="H13" s="1286"/>
      <c r="I13" s="1286"/>
      <c r="J13" s="1286"/>
      <c r="K13" s="1286"/>
      <c r="L13" s="1286"/>
      <c r="M13" s="1286"/>
      <c r="N13" s="1286"/>
      <c r="O13" s="1286"/>
      <c r="P13" s="1286"/>
      <c r="Q13" s="1286"/>
      <c r="R13" s="1286"/>
      <c r="S13" s="1286"/>
      <c r="T13" s="1286"/>
      <c r="U13" s="1286"/>
      <c r="V13" s="1286"/>
      <c r="W13" s="1286"/>
      <c r="X13" s="1286"/>
      <c r="Y13" s="1286"/>
      <c r="Z13" s="1286"/>
      <c r="AA13" s="1286"/>
      <c r="AB13" s="1286"/>
      <c r="AC13" s="1286"/>
      <c r="AD13" s="1286"/>
      <c r="AE13" s="1286"/>
      <c r="AF13" s="1286"/>
      <c r="AG13" s="1286"/>
      <c r="AH13" s="1286"/>
      <c r="AI13" s="1286"/>
      <c r="AJ13" s="1286"/>
      <c r="AK13" s="1286"/>
      <c r="AL13" s="1286"/>
      <c r="AM13" s="1286"/>
      <c r="AN13" s="1286"/>
      <c r="AO13" s="1286"/>
      <c r="AP13" s="1286"/>
      <c r="AQ13" s="1286"/>
      <c r="AR13" s="1286"/>
      <c r="AS13" s="1286"/>
      <c r="AT13" s="1286"/>
      <c r="AU13" s="1286"/>
      <c r="AV13" s="1286"/>
      <c r="AW13" s="1286"/>
      <c r="AX13" s="1286"/>
      <c r="AY13" s="1286"/>
      <c r="AZ13" s="1286"/>
      <c r="BA13" s="1286"/>
      <c r="BB13" s="1286"/>
      <c r="BC13" s="1286"/>
      <c r="BD13" s="1286"/>
      <c r="BE13" s="1286"/>
      <c r="BF13" s="1286"/>
      <c r="BG13" s="1286"/>
      <c r="BH13" s="1286"/>
      <c r="BI13" s="1286"/>
      <c r="BJ13" s="1286"/>
      <c r="BK13" s="1286"/>
      <c r="BL13" s="1286"/>
      <c r="BM13" s="1286"/>
      <c r="BN13" s="1286"/>
      <c r="BO13" s="1286"/>
      <c r="BP13" s="1286"/>
      <c r="BQ13" s="1286"/>
      <c r="BR13" s="1286"/>
      <c r="BS13" s="1286"/>
      <c r="BT13" s="1286"/>
      <c r="BU13" s="1286"/>
      <c r="BV13" s="1286"/>
      <c r="BW13" s="1286"/>
      <c r="BX13" s="1286"/>
      <c r="BY13" s="1286"/>
      <c r="BZ13" s="1286"/>
      <c r="CA13" s="1286"/>
      <c r="CB13" s="1286"/>
      <c r="CC13" s="1286"/>
      <c r="CD13" s="1286"/>
      <c r="CE13" s="1286"/>
      <c r="CF13" s="1286"/>
      <c r="CG13" s="1286"/>
      <c r="CH13" s="1286"/>
      <c r="CI13" s="1286"/>
      <c r="CJ13" s="1286"/>
      <c r="CK13" s="1286"/>
      <c r="CL13" s="1286"/>
      <c r="CM13" s="1286"/>
      <c r="CN13" s="1286"/>
      <c r="CO13" s="1286"/>
      <c r="CP13" s="1286"/>
      <c r="CQ13" s="1286"/>
      <c r="CR13" s="1286"/>
      <c r="CS13" s="1286"/>
      <c r="CT13" s="1286"/>
      <c r="CU13" s="1286"/>
      <c r="CV13" s="1286"/>
      <c r="CW13" s="1286"/>
      <c r="CX13" s="1286"/>
      <c r="CY13" s="1286"/>
      <c r="CZ13" s="1286"/>
      <c r="DA13" s="1286"/>
      <c r="DB13" s="1286"/>
      <c r="DC13" s="1286"/>
      <c r="DD13" s="1286"/>
      <c r="DE13" s="1286"/>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86"/>
      <c r="B14" s="1286"/>
      <c r="C14" s="1286"/>
      <c r="D14" s="1286"/>
      <c r="E14" s="1286"/>
      <c r="F14" s="1286"/>
      <c r="G14" s="1286"/>
      <c r="H14" s="1286"/>
      <c r="I14" s="1286"/>
      <c r="J14" s="1286"/>
      <c r="K14" s="1286"/>
      <c r="L14" s="1286"/>
      <c r="M14" s="1286"/>
      <c r="N14" s="1286"/>
      <c r="O14" s="1286"/>
      <c r="P14" s="1286"/>
      <c r="Q14" s="1286"/>
      <c r="R14" s="1286"/>
      <c r="S14" s="1286"/>
      <c r="T14" s="1286"/>
      <c r="U14" s="1286"/>
      <c r="V14" s="1286"/>
      <c r="W14" s="1286"/>
      <c r="X14" s="1286"/>
      <c r="Y14" s="1286"/>
      <c r="Z14" s="1286"/>
      <c r="AA14" s="1286"/>
      <c r="AB14" s="1286"/>
      <c r="AC14" s="1286"/>
      <c r="AD14" s="1286"/>
      <c r="AE14" s="1286"/>
      <c r="AF14" s="1286"/>
      <c r="AG14" s="1286"/>
      <c r="AH14" s="1286"/>
      <c r="AI14" s="1286"/>
      <c r="AJ14" s="1286"/>
      <c r="AK14" s="1286"/>
      <c r="AL14" s="1286"/>
      <c r="AM14" s="1286"/>
      <c r="AN14" s="1286"/>
      <c r="AO14" s="1286"/>
      <c r="AP14" s="1286"/>
      <c r="AQ14" s="1286"/>
      <c r="AR14" s="1286"/>
      <c r="AS14" s="1286"/>
      <c r="AT14" s="1286"/>
      <c r="AU14" s="1286"/>
      <c r="AV14" s="1286"/>
      <c r="AW14" s="1286"/>
      <c r="AX14" s="1286"/>
      <c r="AY14" s="1286"/>
      <c r="AZ14" s="1286"/>
      <c r="BA14" s="1286"/>
      <c r="BB14" s="1286"/>
      <c r="BC14" s="1286"/>
      <c r="BD14" s="1286"/>
      <c r="BE14" s="1286"/>
      <c r="BF14" s="1286"/>
      <c r="BG14" s="1286"/>
      <c r="BH14" s="1286"/>
      <c r="BI14" s="1286"/>
      <c r="BJ14" s="1286"/>
      <c r="BK14" s="1286"/>
      <c r="BL14" s="1286"/>
      <c r="BM14" s="1286"/>
      <c r="BN14" s="1286"/>
      <c r="BO14" s="1286"/>
      <c r="BP14" s="1286"/>
      <c r="BQ14" s="1286"/>
      <c r="BR14" s="1286"/>
      <c r="BS14" s="1286"/>
      <c r="BT14" s="1286"/>
      <c r="BU14" s="1286"/>
      <c r="BV14" s="1286"/>
      <c r="BW14" s="1286"/>
      <c r="BX14" s="1286"/>
      <c r="BY14" s="1286"/>
      <c r="BZ14" s="1286"/>
      <c r="CA14" s="1286"/>
      <c r="CB14" s="1286"/>
      <c r="CC14" s="1286"/>
      <c r="CD14" s="1286"/>
      <c r="CE14" s="1286"/>
      <c r="CF14" s="1286"/>
      <c r="CG14" s="1286"/>
      <c r="CH14" s="1286"/>
      <c r="CI14" s="1286"/>
      <c r="CJ14" s="1286"/>
      <c r="CK14" s="1286"/>
      <c r="CL14" s="1286"/>
      <c r="CM14" s="1286"/>
      <c r="CN14" s="1286"/>
      <c r="CO14" s="1286"/>
      <c r="CP14" s="1286"/>
      <c r="CQ14" s="1286"/>
      <c r="CR14" s="1286"/>
      <c r="CS14" s="1286"/>
      <c r="CT14" s="1286"/>
      <c r="CU14" s="1286"/>
      <c r="CV14" s="1286"/>
      <c r="CW14" s="1286"/>
      <c r="CX14" s="1286"/>
      <c r="CY14" s="1286"/>
      <c r="CZ14" s="1286"/>
      <c r="DA14" s="1286"/>
      <c r="DB14" s="1286"/>
      <c r="DC14" s="1286"/>
      <c r="DD14" s="1286"/>
      <c r="DE14" s="1286"/>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28"/>
      <c r="B15" s="1286"/>
      <c r="C15" s="1286"/>
      <c r="D15" s="1286"/>
      <c r="E15" s="1286"/>
      <c r="F15" s="1286"/>
      <c r="G15" s="1286"/>
      <c r="H15" s="1286"/>
      <c r="I15" s="1286"/>
      <c r="J15" s="1286"/>
      <c r="K15" s="1286"/>
      <c r="L15" s="1286"/>
      <c r="M15" s="1286"/>
      <c r="N15" s="1286"/>
      <c r="O15" s="1286"/>
      <c r="P15" s="1286"/>
      <c r="Q15" s="1286"/>
      <c r="R15" s="1286"/>
      <c r="S15" s="1286"/>
      <c r="T15" s="1286"/>
      <c r="U15" s="1286"/>
      <c r="V15" s="1286"/>
      <c r="W15" s="1286"/>
      <c r="X15" s="1286"/>
      <c r="Y15" s="1286"/>
      <c r="Z15" s="1286"/>
      <c r="AA15" s="1286"/>
      <c r="AB15" s="1286"/>
      <c r="AC15" s="1286"/>
      <c r="AD15" s="1286"/>
      <c r="AE15" s="1286"/>
      <c r="AF15" s="1286"/>
      <c r="AG15" s="1286"/>
      <c r="AH15" s="1286"/>
      <c r="AI15" s="1286"/>
      <c r="AJ15" s="1286"/>
      <c r="AK15" s="1286"/>
      <c r="AL15" s="1286"/>
      <c r="AM15" s="1286"/>
      <c r="AN15" s="1286"/>
      <c r="AO15" s="1286"/>
      <c r="AP15" s="1286"/>
      <c r="AQ15" s="1286"/>
      <c r="AR15" s="1286"/>
      <c r="AS15" s="1286"/>
      <c r="AT15" s="1286"/>
      <c r="AU15" s="1286"/>
      <c r="AV15" s="1286"/>
      <c r="AW15" s="1286"/>
      <c r="AX15" s="1286"/>
      <c r="AY15" s="1286"/>
      <c r="AZ15" s="1286"/>
      <c r="BA15" s="1286"/>
      <c r="BB15" s="1286"/>
      <c r="BC15" s="1286"/>
      <c r="BD15" s="1286"/>
      <c r="BE15" s="1286"/>
      <c r="BF15" s="1286"/>
      <c r="BG15" s="1286"/>
      <c r="BH15" s="1286"/>
      <c r="BI15" s="1286"/>
      <c r="BJ15" s="1286"/>
      <c r="BK15" s="1286"/>
      <c r="BL15" s="1286"/>
      <c r="BM15" s="1286"/>
      <c r="BN15" s="1286"/>
      <c r="BO15" s="1286"/>
      <c r="BP15" s="1286"/>
      <c r="BQ15" s="1286"/>
      <c r="BR15" s="1286"/>
      <c r="BS15" s="1286"/>
      <c r="BT15" s="1286"/>
      <c r="BU15" s="1286"/>
      <c r="BV15" s="1286"/>
      <c r="BW15" s="1286"/>
      <c r="BX15" s="1286"/>
      <c r="BY15" s="1286"/>
      <c r="BZ15" s="1286"/>
      <c r="CA15" s="1286"/>
      <c r="CB15" s="1286"/>
      <c r="CC15" s="1286"/>
      <c r="CD15" s="1286"/>
      <c r="CE15" s="1286"/>
      <c r="CF15" s="1286"/>
      <c r="CG15" s="1286"/>
      <c r="CH15" s="1286"/>
      <c r="CI15" s="1286"/>
      <c r="CJ15" s="1286"/>
      <c r="CK15" s="1286"/>
      <c r="CL15" s="1286"/>
      <c r="CM15" s="1286"/>
      <c r="CN15" s="1286"/>
      <c r="CO15" s="1286"/>
      <c r="CP15" s="1286"/>
      <c r="CQ15" s="1286"/>
      <c r="CR15" s="1286"/>
      <c r="CS15" s="1286"/>
      <c r="CT15" s="1286"/>
      <c r="CU15" s="1286"/>
      <c r="CV15" s="1286"/>
      <c r="CW15" s="1286"/>
      <c r="CX15" s="1286"/>
      <c r="CY15" s="1286"/>
      <c r="CZ15" s="1286"/>
      <c r="DA15" s="1286"/>
      <c r="DB15" s="1286"/>
      <c r="DC15" s="1286"/>
      <c r="DD15" s="1286"/>
      <c r="DE15" s="1286"/>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28"/>
      <c r="B16" s="1286"/>
      <c r="C16" s="1286"/>
      <c r="D16" s="1286"/>
      <c r="E16" s="1286"/>
      <c r="F16" s="1286"/>
      <c r="G16" s="1286"/>
      <c r="H16" s="1286"/>
      <c r="I16" s="1286"/>
      <c r="J16" s="1286"/>
      <c r="K16" s="1286"/>
      <c r="L16" s="1286"/>
      <c r="M16" s="1286"/>
      <c r="N16" s="1286"/>
      <c r="O16" s="1286"/>
      <c r="P16" s="1286"/>
      <c r="Q16" s="1286"/>
      <c r="R16" s="1286"/>
      <c r="S16" s="1286"/>
      <c r="T16" s="1286"/>
      <c r="U16" s="1286"/>
      <c r="V16" s="1286"/>
      <c r="W16" s="1286"/>
      <c r="X16" s="1286"/>
      <c r="Y16" s="1286"/>
      <c r="Z16" s="1286"/>
      <c r="AA16" s="1286"/>
      <c r="AB16" s="1286"/>
      <c r="AC16" s="1286"/>
      <c r="AD16" s="1286"/>
      <c r="AE16" s="1286"/>
      <c r="AF16" s="1286"/>
      <c r="AG16" s="1286"/>
      <c r="AH16" s="1286"/>
      <c r="AI16" s="1286"/>
      <c r="AJ16" s="1286"/>
      <c r="AK16" s="1286"/>
      <c r="AL16" s="1286"/>
      <c r="AM16" s="1286"/>
      <c r="AN16" s="1286"/>
      <c r="AO16" s="1286"/>
      <c r="AP16" s="1286"/>
      <c r="AQ16" s="1286"/>
      <c r="AR16" s="1286"/>
      <c r="AS16" s="1286"/>
      <c r="AT16" s="1286"/>
      <c r="AU16" s="1286"/>
      <c r="AV16" s="1286"/>
      <c r="AW16" s="1286"/>
      <c r="AX16" s="1286"/>
      <c r="AY16" s="1286"/>
      <c r="AZ16" s="1286"/>
      <c r="BA16" s="1286"/>
      <c r="BB16" s="1286"/>
      <c r="BC16" s="1286"/>
      <c r="BD16" s="1286"/>
      <c r="BE16" s="1286"/>
      <c r="BF16" s="1286"/>
      <c r="BG16" s="1286"/>
      <c r="BH16" s="1286"/>
      <c r="BI16" s="1286"/>
      <c r="BJ16" s="1286"/>
      <c r="BK16" s="1286"/>
      <c r="BL16" s="1286"/>
      <c r="BM16" s="1286"/>
      <c r="BN16" s="1286"/>
      <c r="BO16" s="1286"/>
      <c r="BP16" s="1286"/>
      <c r="BQ16" s="1286"/>
      <c r="BR16" s="1286"/>
      <c r="BS16" s="1286"/>
      <c r="BT16" s="1286"/>
      <c r="BU16" s="1286"/>
      <c r="BV16" s="1286"/>
      <c r="BW16" s="1286"/>
      <c r="BX16" s="1286"/>
      <c r="BY16" s="1286"/>
      <c r="BZ16" s="1286"/>
      <c r="CA16" s="1286"/>
      <c r="CB16" s="1286"/>
      <c r="CC16" s="1286"/>
      <c r="CD16" s="1286"/>
      <c r="CE16" s="1286"/>
      <c r="CF16" s="1286"/>
      <c r="CG16" s="1286"/>
      <c r="CH16" s="1286"/>
      <c r="CI16" s="1286"/>
      <c r="CJ16" s="1286"/>
      <c r="CK16" s="1286"/>
      <c r="CL16" s="1286"/>
      <c r="CM16" s="1286"/>
      <c r="CN16" s="1286"/>
      <c r="CO16" s="1286"/>
      <c r="CP16" s="1286"/>
      <c r="CQ16" s="1286"/>
      <c r="CR16" s="1286"/>
      <c r="CS16" s="1286"/>
      <c r="CT16" s="1286"/>
      <c r="CU16" s="1286"/>
      <c r="CV16" s="1286"/>
      <c r="CW16" s="1286"/>
      <c r="CX16" s="1286"/>
      <c r="CY16" s="1286"/>
      <c r="CZ16" s="1286"/>
      <c r="DA16" s="1286"/>
      <c r="DB16" s="1286"/>
      <c r="DC16" s="1286"/>
      <c r="DD16" s="1286"/>
      <c r="DE16" s="1286"/>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28"/>
      <c r="B17" s="1286"/>
      <c r="C17" s="1286"/>
      <c r="D17" s="1286"/>
      <c r="E17" s="1286"/>
      <c r="F17" s="1286"/>
      <c r="G17" s="1286"/>
      <c r="H17" s="1286"/>
      <c r="I17" s="1286"/>
      <c r="J17" s="1286"/>
      <c r="K17" s="1286"/>
      <c r="L17" s="1286"/>
      <c r="M17" s="1286"/>
      <c r="N17" s="1286"/>
      <c r="O17" s="1286"/>
      <c r="P17" s="1286"/>
      <c r="Q17" s="1286"/>
      <c r="R17" s="1286"/>
      <c r="S17" s="1286"/>
      <c r="T17" s="1286"/>
      <c r="U17" s="1286"/>
      <c r="V17" s="1286"/>
      <c r="W17" s="1286"/>
      <c r="X17" s="1286"/>
      <c r="Y17" s="1286"/>
      <c r="Z17" s="1286"/>
      <c r="AA17" s="1286"/>
      <c r="AB17" s="1286"/>
      <c r="AC17" s="1286"/>
      <c r="AD17" s="1286"/>
      <c r="AE17" s="1286"/>
      <c r="AF17" s="1286"/>
      <c r="AG17" s="1286"/>
      <c r="AH17" s="1286"/>
      <c r="AI17" s="1286"/>
      <c r="AJ17" s="1286"/>
      <c r="AK17" s="1286"/>
      <c r="AL17" s="1286"/>
      <c r="AM17" s="1286"/>
      <c r="AN17" s="1286"/>
      <c r="AO17" s="1286"/>
      <c r="AP17" s="1286"/>
      <c r="AQ17" s="1286"/>
      <c r="AR17" s="1286"/>
      <c r="AS17" s="1286"/>
      <c r="AT17" s="1286"/>
      <c r="AU17" s="1286"/>
      <c r="AV17" s="1286"/>
      <c r="AW17" s="1286"/>
      <c r="AX17" s="1286"/>
      <c r="AY17" s="1286"/>
      <c r="AZ17" s="1286"/>
      <c r="BA17" s="1286"/>
      <c r="BB17" s="1286"/>
      <c r="BC17" s="1286"/>
      <c r="BD17" s="1286"/>
      <c r="BE17" s="1286"/>
      <c r="BF17" s="1286"/>
      <c r="BG17" s="1286"/>
      <c r="BH17" s="1286"/>
      <c r="BI17" s="1286"/>
      <c r="BJ17" s="1286"/>
      <c r="BK17" s="1286"/>
      <c r="BL17" s="1286"/>
      <c r="BM17" s="1286"/>
      <c r="BN17" s="1286"/>
      <c r="BO17" s="1286"/>
      <c r="BP17" s="1286"/>
      <c r="BQ17" s="1286"/>
      <c r="BR17" s="1286"/>
      <c r="BS17" s="1286"/>
      <c r="BT17" s="1286"/>
      <c r="BU17" s="1286"/>
      <c r="BV17" s="1286"/>
      <c r="BW17" s="1286"/>
      <c r="BX17" s="1286"/>
      <c r="BY17" s="1286"/>
      <c r="BZ17" s="1286"/>
      <c r="CA17" s="1286"/>
      <c r="CB17" s="1286"/>
      <c r="CC17" s="1286"/>
      <c r="CD17" s="1286"/>
      <c r="CE17" s="1286"/>
      <c r="CF17" s="1286"/>
      <c r="CG17" s="1286"/>
      <c r="CH17" s="1286"/>
      <c r="CI17" s="1286"/>
      <c r="CJ17" s="1286"/>
      <c r="CK17" s="1286"/>
      <c r="CL17" s="1286"/>
      <c r="CM17" s="1286"/>
      <c r="CN17" s="1286"/>
      <c r="CO17" s="1286"/>
      <c r="CP17" s="1286"/>
      <c r="CQ17" s="1286"/>
      <c r="CR17" s="1286"/>
      <c r="CS17" s="1286"/>
      <c r="CT17" s="1286"/>
      <c r="CU17" s="1286"/>
      <c r="CV17" s="1286"/>
      <c r="CW17" s="1286"/>
      <c r="CX17" s="1286"/>
      <c r="CY17" s="1286"/>
      <c r="CZ17" s="1286"/>
      <c r="DA17" s="1286"/>
      <c r="DB17" s="1286"/>
      <c r="DC17" s="1286"/>
      <c r="DD17" s="1286"/>
      <c r="DE17" s="1286"/>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28"/>
      <c r="B18" s="1286"/>
      <c r="C18" s="1286"/>
      <c r="D18" s="1286"/>
      <c r="E18" s="1286"/>
      <c r="F18" s="1286"/>
      <c r="G18" s="1286"/>
      <c r="H18" s="1286"/>
      <c r="I18" s="1286"/>
      <c r="J18" s="1286"/>
      <c r="K18" s="1286"/>
      <c r="L18" s="1286"/>
      <c r="M18" s="1286"/>
      <c r="N18" s="1286"/>
      <c r="O18" s="1286"/>
      <c r="P18" s="1286"/>
      <c r="Q18" s="1286"/>
      <c r="R18" s="1286"/>
      <c r="S18" s="1286"/>
      <c r="T18" s="1286"/>
      <c r="U18" s="1286"/>
      <c r="V18" s="1286"/>
      <c r="W18" s="1286"/>
      <c r="X18" s="1286"/>
      <c r="Y18" s="1286"/>
      <c r="Z18" s="1286"/>
      <c r="AA18" s="1286"/>
      <c r="AB18" s="1286"/>
      <c r="AC18" s="1286"/>
      <c r="AD18" s="1286"/>
      <c r="AE18" s="1286"/>
      <c r="AF18" s="1286"/>
      <c r="AG18" s="1286"/>
      <c r="AH18" s="1286"/>
      <c r="AI18" s="1286"/>
      <c r="AJ18" s="1286"/>
      <c r="AK18" s="1286"/>
      <c r="AL18" s="1286"/>
      <c r="AM18" s="1286"/>
      <c r="AN18" s="1286"/>
      <c r="AO18" s="1286"/>
      <c r="AP18" s="1286"/>
      <c r="AQ18" s="1286"/>
      <c r="AR18" s="1286"/>
      <c r="AS18" s="1286"/>
      <c r="AT18" s="1286"/>
      <c r="AU18" s="1286"/>
      <c r="AV18" s="1286"/>
      <c r="AW18" s="1286"/>
      <c r="AX18" s="1286"/>
      <c r="AY18" s="1286"/>
      <c r="AZ18" s="1286"/>
      <c r="BA18" s="1286"/>
      <c r="BB18" s="1286"/>
      <c r="BC18" s="1286"/>
      <c r="BD18" s="1286"/>
      <c r="BE18" s="1286"/>
      <c r="BF18" s="1286"/>
      <c r="BG18" s="1286"/>
      <c r="BH18" s="1286"/>
      <c r="BI18" s="1286"/>
      <c r="BJ18" s="1286"/>
      <c r="BK18" s="1286"/>
      <c r="BL18" s="1286"/>
      <c r="BM18" s="1286"/>
      <c r="BN18" s="1286"/>
      <c r="BO18" s="1286"/>
      <c r="BP18" s="1286"/>
      <c r="BQ18" s="1286"/>
      <c r="BR18" s="1286"/>
      <c r="BS18" s="1286"/>
      <c r="BT18" s="1286"/>
      <c r="BU18" s="1286"/>
      <c r="BV18" s="1286"/>
      <c r="BW18" s="1286"/>
      <c r="BX18" s="1286"/>
      <c r="BY18" s="1286"/>
      <c r="BZ18" s="1286"/>
      <c r="CA18" s="1286"/>
      <c r="CB18" s="1286"/>
      <c r="CC18" s="1286"/>
      <c r="CD18" s="1286"/>
      <c r="CE18" s="1286"/>
      <c r="CF18" s="1286"/>
      <c r="CG18" s="1286"/>
      <c r="CH18" s="1286"/>
      <c r="CI18" s="1286"/>
      <c r="CJ18" s="1286"/>
      <c r="CK18" s="1286"/>
      <c r="CL18" s="1286"/>
      <c r="CM18" s="1286"/>
      <c r="CN18" s="1286"/>
      <c r="CO18" s="1286"/>
      <c r="CP18" s="1286"/>
      <c r="CQ18" s="1286"/>
      <c r="CR18" s="1286"/>
      <c r="CS18" s="1286"/>
      <c r="CT18" s="1286"/>
      <c r="CU18" s="1286"/>
      <c r="CV18" s="1286"/>
      <c r="CW18" s="1286"/>
      <c r="CX18" s="1286"/>
      <c r="CY18" s="1286"/>
      <c r="CZ18" s="1286"/>
      <c r="DA18" s="1286"/>
      <c r="DB18" s="1286"/>
      <c r="DC18" s="1286"/>
      <c r="DD18" s="1286"/>
      <c r="DE18" s="1286"/>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28"/>
      <c r="DE19" s="1228"/>
    </row>
    <row r="20" spans="1:351" ht="13" x14ac:dyDescent="0.2">
      <c r="DD20" s="1228"/>
      <c r="DE20" s="1228"/>
    </row>
    <row r="21" spans="1:351" ht="16.5" x14ac:dyDescent="0.2">
      <c r="B21" s="1285"/>
      <c r="C21" s="1281"/>
      <c r="D21" s="1281"/>
      <c r="E21" s="1281"/>
      <c r="F21" s="1281"/>
      <c r="G21" s="1281"/>
      <c r="H21" s="1281"/>
      <c r="I21" s="1281"/>
      <c r="J21" s="1281"/>
      <c r="K21" s="1281"/>
      <c r="L21" s="1281"/>
      <c r="M21" s="1281"/>
      <c r="N21" s="1284"/>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4"/>
      <c r="AU21" s="1281"/>
      <c r="AV21" s="1281"/>
      <c r="AW21" s="1281"/>
      <c r="AX21" s="1281"/>
      <c r="AY21" s="1281"/>
      <c r="AZ21" s="1281"/>
      <c r="BA21" s="1281"/>
      <c r="BB21" s="1281"/>
      <c r="BC21" s="1281"/>
      <c r="BD21" s="1281"/>
      <c r="BE21" s="1281"/>
      <c r="BF21" s="1284"/>
      <c r="BG21" s="1281"/>
      <c r="BH21" s="1281"/>
      <c r="BI21" s="1281"/>
      <c r="BJ21" s="1281"/>
      <c r="BK21" s="1281"/>
      <c r="BL21" s="1281"/>
      <c r="BM21" s="1281"/>
      <c r="BN21" s="1281"/>
      <c r="BO21" s="1281"/>
      <c r="BP21" s="1281"/>
      <c r="BQ21" s="1281"/>
      <c r="BR21" s="1284"/>
      <c r="BS21" s="1281"/>
      <c r="BT21" s="1281"/>
      <c r="BU21" s="1281"/>
      <c r="BV21" s="1281"/>
      <c r="BW21" s="1281"/>
      <c r="BX21" s="1281"/>
      <c r="BY21" s="1281"/>
      <c r="BZ21" s="1281"/>
      <c r="CA21" s="1281"/>
      <c r="CB21" s="1281"/>
      <c r="CC21" s="1281"/>
      <c r="CD21" s="1284"/>
      <c r="CE21" s="1281"/>
      <c r="CF21" s="1281"/>
      <c r="CG21" s="1281"/>
      <c r="CH21" s="1281"/>
      <c r="CI21" s="1281"/>
      <c r="CJ21" s="1281"/>
      <c r="CK21" s="1281"/>
      <c r="CL21" s="1281"/>
      <c r="CM21" s="1281"/>
      <c r="CN21" s="1281"/>
      <c r="CO21" s="1281"/>
      <c r="CP21" s="1284"/>
      <c r="CQ21" s="1281"/>
      <c r="CR21" s="1281"/>
      <c r="CS21" s="1281"/>
      <c r="CT21" s="1281"/>
      <c r="CU21" s="1281"/>
      <c r="CV21" s="1281"/>
      <c r="CW21" s="1281"/>
      <c r="CX21" s="1281"/>
      <c r="CY21" s="1281"/>
      <c r="CZ21" s="1281"/>
      <c r="DA21" s="1281"/>
      <c r="DB21" s="1284"/>
      <c r="DC21" s="1281"/>
      <c r="DD21" s="1280"/>
      <c r="DE21" s="1228"/>
      <c r="MM21" s="1283"/>
    </row>
    <row r="22" spans="1:351" ht="16.5" x14ac:dyDescent="0.2">
      <c r="B22" s="1229"/>
      <c r="MM22" s="1283"/>
    </row>
    <row r="23" spans="1:351" ht="13" x14ac:dyDescent="0.2">
      <c r="B23" s="1229"/>
    </row>
    <row r="24" spans="1:351" ht="13" x14ac:dyDescent="0.2">
      <c r="B24" s="1229"/>
    </row>
    <row r="25" spans="1:351" ht="13" x14ac:dyDescent="0.2">
      <c r="B25" s="1229"/>
    </row>
    <row r="26" spans="1:351" ht="13" x14ac:dyDescent="0.2">
      <c r="B26" s="1229"/>
    </row>
    <row r="27" spans="1:351" ht="13" x14ac:dyDescent="0.2">
      <c r="B27" s="1229"/>
    </row>
    <row r="28" spans="1:351" ht="13" x14ac:dyDescent="0.2">
      <c r="B28" s="1229"/>
    </row>
    <row r="29" spans="1:351" ht="13" x14ac:dyDescent="0.2">
      <c r="B29" s="1229"/>
    </row>
    <row r="30" spans="1:351" ht="13" x14ac:dyDescent="0.2">
      <c r="B30" s="1229"/>
    </row>
    <row r="31" spans="1:351" ht="13" x14ac:dyDescent="0.2">
      <c r="B31" s="1229"/>
    </row>
    <row r="32" spans="1:351" ht="13" x14ac:dyDescent="0.2">
      <c r="B32" s="1229"/>
    </row>
    <row r="33" spans="2:109" ht="13" x14ac:dyDescent="0.2">
      <c r="B33" s="1229"/>
    </row>
    <row r="34" spans="2:109" ht="13" x14ac:dyDescent="0.2">
      <c r="B34" s="1229"/>
    </row>
    <row r="35" spans="2:109" ht="13" x14ac:dyDescent="0.2">
      <c r="B35" s="1229"/>
    </row>
    <row r="36" spans="2:109" ht="13" x14ac:dyDescent="0.2">
      <c r="B36" s="1229"/>
    </row>
    <row r="37" spans="2:109" ht="13" x14ac:dyDescent="0.2">
      <c r="B37" s="1229"/>
    </row>
    <row r="38" spans="2:109" ht="13" x14ac:dyDescent="0.2">
      <c r="B38" s="1229"/>
    </row>
    <row r="39" spans="2:109" ht="13" x14ac:dyDescent="0.2">
      <c r="B39" s="1234"/>
      <c r="C39" s="1233"/>
      <c r="D39" s="1233"/>
      <c r="E39" s="1233"/>
      <c r="F39" s="1233"/>
      <c r="G39" s="1233"/>
      <c r="H39" s="1233"/>
      <c r="I39" s="1233"/>
      <c r="J39" s="1233"/>
      <c r="K39" s="1233"/>
      <c r="L39" s="1233"/>
      <c r="M39" s="1233"/>
      <c r="N39" s="1233"/>
      <c r="O39" s="1233"/>
      <c r="P39" s="1233"/>
      <c r="Q39" s="1233"/>
      <c r="R39" s="1233"/>
      <c r="S39" s="1233"/>
      <c r="T39" s="1233"/>
      <c r="U39" s="1233"/>
      <c r="V39" s="1233"/>
      <c r="W39" s="1233"/>
      <c r="X39" s="1233"/>
      <c r="Y39" s="1233"/>
      <c r="Z39" s="1233"/>
      <c r="AA39" s="1233"/>
      <c r="AB39" s="1233"/>
      <c r="AC39" s="1233"/>
      <c r="AD39" s="1233"/>
      <c r="AE39" s="1233"/>
      <c r="AF39" s="1233"/>
      <c r="AG39" s="1233"/>
      <c r="AH39" s="1233"/>
      <c r="AI39" s="1233"/>
      <c r="AJ39" s="1233"/>
      <c r="AK39" s="1233"/>
      <c r="AL39" s="1233"/>
      <c r="AM39" s="1233"/>
      <c r="AN39" s="1233"/>
      <c r="AO39" s="1233"/>
      <c r="AP39" s="1233"/>
      <c r="AQ39" s="1233"/>
      <c r="AR39" s="1233"/>
      <c r="AS39" s="1233"/>
      <c r="AT39" s="1233"/>
      <c r="AU39" s="1233"/>
      <c r="AV39" s="1233"/>
      <c r="AW39" s="1233"/>
      <c r="AX39" s="1233"/>
      <c r="AY39" s="1233"/>
      <c r="AZ39" s="1233"/>
      <c r="BA39" s="1233"/>
      <c r="BB39" s="1233"/>
      <c r="BC39" s="1233"/>
      <c r="BD39" s="1233"/>
      <c r="BE39" s="1233"/>
      <c r="BF39" s="1233"/>
      <c r="BG39" s="1233"/>
      <c r="BH39" s="1233"/>
      <c r="BI39" s="1233"/>
      <c r="BJ39" s="1233"/>
      <c r="BK39" s="1233"/>
      <c r="BL39" s="1233"/>
      <c r="BM39" s="1233"/>
      <c r="BN39" s="1233"/>
      <c r="BO39" s="1233"/>
      <c r="BP39" s="1233"/>
      <c r="BQ39" s="1233"/>
      <c r="BR39" s="1233"/>
      <c r="BS39" s="1233"/>
      <c r="BT39" s="1233"/>
      <c r="BU39" s="1233"/>
      <c r="BV39" s="1233"/>
      <c r="BW39" s="1233"/>
      <c r="BX39" s="1233"/>
      <c r="BY39" s="1233"/>
      <c r="BZ39" s="1233"/>
      <c r="CA39" s="1233"/>
      <c r="CB39" s="1233"/>
      <c r="CC39" s="1233"/>
      <c r="CD39" s="1233"/>
      <c r="CE39" s="1233"/>
      <c r="CF39" s="1233"/>
      <c r="CG39" s="1233"/>
      <c r="CH39" s="1233"/>
      <c r="CI39" s="1233"/>
      <c r="CJ39" s="1233"/>
      <c r="CK39" s="1233"/>
      <c r="CL39" s="1233"/>
      <c r="CM39" s="1233"/>
      <c r="CN39" s="1233"/>
      <c r="CO39" s="1233"/>
      <c r="CP39" s="1233"/>
      <c r="CQ39" s="1233"/>
      <c r="CR39" s="1233"/>
      <c r="CS39" s="1233"/>
      <c r="CT39" s="1233"/>
      <c r="CU39" s="1233"/>
      <c r="CV39" s="1233"/>
      <c r="CW39" s="1233"/>
      <c r="CX39" s="1233"/>
      <c r="CY39" s="1233"/>
      <c r="CZ39" s="1233"/>
      <c r="DA39" s="1233"/>
      <c r="DB39" s="1233"/>
      <c r="DC39" s="1233"/>
      <c r="DD39" s="1232"/>
    </row>
    <row r="40" spans="2:109" ht="13" x14ac:dyDescent="0.2">
      <c r="B40" s="1270"/>
      <c r="DD40" s="1270"/>
      <c r="DE40" s="1228"/>
    </row>
    <row r="41" spans="2:109" ht="16.5" x14ac:dyDescent="0.2">
      <c r="B41" s="1282" t="s">
        <v>636</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0"/>
    </row>
    <row r="42" spans="2:109" ht="13" x14ac:dyDescent="0.2">
      <c r="B42" s="1229"/>
      <c r="G42" s="1266"/>
      <c r="I42" s="1265"/>
      <c r="J42" s="1265"/>
      <c r="K42" s="1265"/>
      <c r="AM42" s="1266"/>
      <c r="AN42" s="1266" t="s">
        <v>632</v>
      </c>
      <c r="AP42" s="1265"/>
      <c r="AQ42" s="1265"/>
      <c r="AR42" s="1265"/>
      <c r="AY42" s="1266"/>
      <c r="BA42" s="1265"/>
      <c r="BB42" s="1265"/>
      <c r="BC42" s="1265"/>
      <c r="BK42" s="1266"/>
      <c r="BM42" s="1265"/>
      <c r="BN42" s="1265"/>
      <c r="BO42" s="1265"/>
      <c r="BW42" s="1266"/>
      <c r="BY42" s="1265"/>
      <c r="BZ42" s="1265"/>
      <c r="CA42" s="1265"/>
      <c r="CI42" s="1266"/>
      <c r="CK42" s="1265"/>
      <c r="CL42" s="1265"/>
      <c r="CM42" s="1265"/>
      <c r="CU42" s="1266"/>
      <c r="CW42" s="1265"/>
      <c r="CX42" s="1265"/>
      <c r="CY42" s="1265"/>
    </row>
    <row r="43" spans="2:109" ht="13.5" customHeight="1" x14ac:dyDescent="0.2">
      <c r="B43" s="1229"/>
      <c r="AN43" s="1264" t="s">
        <v>635</v>
      </c>
      <c r="AO43" s="1263"/>
      <c r="AP43" s="1263"/>
      <c r="AQ43" s="1263"/>
      <c r="AR43" s="1263"/>
      <c r="AS43" s="1263"/>
      <c r="AT43" s="1263"/>
      <c r="AU43" s="1263"/>
      <c r="AV43" s="1263"/>
      <c r="AW43" s="1263"/>
      <c r="AX43" s="1263"/>
      <c r="AY43" s="1263"/>
      <c r="AZ43" s="1263"/>
      <c r="BA43" s="1263"/>
      <c r="BB43" s="1263"/>
      <c r="BC43" s="1263"/>
      <c r="BD43" s="1263"/>
      <c r="BE43" s="1263"/>
      <c r="BF43" s="1263"/>
      <c r="BG43" s="1263"/>
      <c r="BH43" s="1263"/>
      <c r="BI43" s="1263"/>
      <c r="BJ43" s="1263"/>
      <c r="BK43" s="1263"/>
      <c r="BL43" s="1263"/>
      <c r="BM43" s="1263"/>
      <c r="BN43" s="1263"/>
      <c r="BO43" s="1263"/>
      <c r="BP43" s="1263"/>
      <c r="BQ43" s="1263"/>
      <c r="BR43" s="1263"/>
      <c r="BS43" s="1263"/>
      <c r="BT43" s="1263"/>
      <c r="BU43" s="1263"/>
      <c r="BV43" s="1263"/>
      <c r="BW43" s="1263"/>
      <c r="BX43" s="1263"/>
      <c r="BY43" s="1263"/>
      <c r="BZ43" s="1263"/>
      <c r="CA43" s="1263"/>
      <c r="CB43" s="1263"/>
      <c r="CC43" s="1263"/>
      <c r="CD43" s="1263"/>
      <c r="CE43" s="1263"/>
      <c r="CF43" s="1263"/>
      <c r="CG43" s="1263"/>
      <c r="CH43" s="1263"/>
      <c r="CI43" s="1263"/>
      <c r="CJ43" s="1263"/>
      <c r="CK43" s="1263"/>
      <c r="CL43" s="1263"/>
      <c r="CM43" s="1263"/>
      <c r="CN43" s="1263"/>
      <c r="CO43" s="1263"/>
      <c r="CP43" s="1263"/>
      <c r="CQ43" s="1263"/>
      <c r="CR43" s="1263"/>
      <c r="CS43" s="1263"/>
      <c r="CT43" s="1263"/>
      <c r="CU43" s="1263"/>
      <c r="CV43" s="1263"/>
      <c r="CW43" s="1263"/>
      <c r="CX43" s="1263"/>
      <c r="CY43" s="1263"/>
      <c r="CZ43" s="1263"/>
      <c r="DA43" s="1263"/>
      <c r="DB43" s="1263"/>
      <c r="DC43" s="1262"/>
    </row>
    <row r="44" spans="2:109" ht="13" x14ac:dyDescent="0.2">
      <c r="B44" s="1229"/>
      <c r="AN44" s="1261"/>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59"/>
    </row>
    <row r="45" spans="2:109" ht="13" x14ac:dyDescent="0.2">
      <c r="B45" s="1229"/>
      <c r="AN45" s="1261"/>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59"/>
    </row>
    <row r="46" spans="2:109" ht="13" x14ac:dyDescent="0.2">
      <c r="B46" s="1229"/>
      <c r="AN46" s="1261"/>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59"/>
    </row>
    <row r="47" spans="2:109" ht="13" x14ac:dyDescent="0.2">
      <c r="B47" s="1229"/>
      <c r="AN47" s="1258"/>
      <c r="AO47" s="1257"/>
      <c r="AP47" s="1257"/>
      <c r="AQ47" s="1257"/>
      <c r="AR47" s="1257"/>
      <c r="AS47" s="1257"/>
      <c r="AT47" s="1257"/>
      <c r="AU47" s="1257"/>
      <c r="AV47" s="1257"/>
      <c r="AW47" s="1257"/>
      <c r="AX47" s="1257"/>
      <c r="AY47" s="1257"/>
      <c r="AZ47" s="1257"/>
      <c r="BA47" s="1257"/>
      <c r="BB47" s="1257"/>
      <c r="BC47" s="1257"/>
      <c r="BD47" s="1257"/>
      <c r="BE47" s="1257"/>
      <c r="BF47" s="1257"/>
      <c r="BG47" s="1257"/>
      <c r="BH47" s="1257"/>
      <c r="BI47" s="1257"/>
      <c r="BJ47" s="1257"/>
      <c r="BK47" s="1257"/>
      <c r="BL47" s="1257"/>
      <c r="BM47" s="1257"/>
      <c r="BN47" s="1257"/>
      <c r="BO47" s="1257"/>
      <c r="BP47" s="1257"/>
      <c r="BQ47" s="1257"/>
      <c r="BR47" s="1257"/>
      <c r="BS47" s="1257"/>
      <c r="BT47" s="1257"/>
      <c r="BU47" s="1257"/>
      <c r="BV47" s="1257"/>
      <c r="BW47" s="1257"/>
      <c r="BX47" s="1257"/>
      <c r="BY47" s="1257"/>
      <c r="BZ47" s="1257"/>
      <c r="CA47" s="1257"/>
      <c r="CB47" s="1257"/>
      <c r="CC47" s="1257"/>
      <c r="CD47" s="1257"/>
      <c r="CE47" s="1257"/>
      <c r="CF47" s="1257"/>
      <c r="CG47" s="1257"/>
      <c r="CH47" s="1257"/>
      <c r="CI47" s="1257"/>
      <c r="CJ47" s="1257"/>
      <c r="CK47" s="1257"/>
      <c r="CL47" s="1257"/>
      <c r="CM47" s="1257"/>
      <c r="CN47" s="1257"/>
      <c r="CO47" s="1257"/>
      <c r="CP47" s="1257"/>
      <c r="CQ47" s="1257"/>
      <c r="CR47" s="1257"/>
      <c r="CS47" s="1257"/>
      <c r="CT47" s="1257"/>
      <c r="CU47" s="1257"/>
      <c r="CV47" s="1257"/>
      <c r="CW47" s="1257"/>
      <c r="CX47" s="1257"/>
      <c r="CY47" s="1257"/>
      <c r="CZ47" s="1257"/>
      <c r="DA47" s="1257"/>
      <c r="DB47" s="1257"/>
      <c r="DC47" s="1256"/>
    </row>
    <row r="48" spans="2:109" ht="13" x14ac:dyDescent="0.2">
      <c r="B48" s="1229"/>
      <c r="H48" s="1243"/>
      <c r="I48" s="1243"/>
      <c r="J48" s="1243"/>
      <c r="AN48" s="1243"/>
      <c r="AO48" s="1243"/>
      <c r="AP48" s="1243"/>
      <c r="AZ48" s="1243"/>
      <c r="BA48" s="1243"/>
      <c r="BB48" s="1243"/>
      <c r="BL48" s="1243"/>
      <c r="BM48" s="1243"/>
      <c r="BN48" s="1243"/>
      <c r="BX48" s="1243"/>
      <c r="BY48" s="1243"/>
      <c r="BZ48" s="1243"/>
      <c r="CJ48" s="1243"/>
      <c r="CK48" s="1243"/>
      <c r="CL48" s="1243"/>
      <c r="CV48" s="1243"/>
      <c r="CW48" s="1243"/>
      <c r="CX48" s="1243"/>
    </row>
    <row r="49" spans="1:109" ht="13" x14ac:dyDescent="0.2">
      <c r="B49" s="1229"/>
      <c r="AN49" s="1228" t="s">
        <v>630</v>
      </c>
    </row>
    <row r="50" spans="1:109" ht="13" x14ac:dyDescent="0.2">
      <c r="B50" s="1229"/>
      <c r="G50" s="1241"/>
      <c r="H50" s="1241"/>
      <c r="I50" s="1241"/>
      <c r="J50" s="1241"/>
      <c r="K50" s="1250"/>
      <c r="L50" s="1250"/>
      <c r="M50" s="1249"/>
      <c r="N50" s="1249"/>
      <c r="AN50" s="1248"/>
      <c r="AO50" s="1247"/>
      <c r="AP50" s="1247"/>
      <c r="AQ50" s="1247"/>
      <c r="AR50" s="1247"/>
      <c r="AS50" s="1247"/>
      <c r="AT50" s="1247"/>
      <c r="AU50" s="1247"/>
      <c r="AV50" s="1247"/>
      <c r="AW50" s="1247"/>
      <c r="AX50" s="1247"/>
      <c r="AY50" s="1247"/>
      <c r="AZ50" s="1247"/>
      <c r="BA50" s="1247"/>
      <c r="BB50" s="1247"/>
      <c r="BC50" s="1247"/>
      <c r="BD50" s="1247"/>
      <c r="BE50" s="1247"/>
      <c r="BF50" s="1247"/>
      <c r="BG50" s="1247"/>
      <c r="BH50" s="1247"/>
      <c r="BI50" s="1247"/>
      <c r="BJ50" s="1247"/>
      <c r="BK50" s="1247"/>
      <c r="BL50" s="1247"/>
      <c r="BM50" s="1247"/>
      <c r="BN50" s="1247"/>
      <c r="BO50" s="1246"/>
      <c r="BP50" s="1238" t="s">
        <v>560</v>
      </c>
      <c r="BQ50" s="1238"/>
      <c r="BR50" s="1238"/>
      <c r="BS50" s="1238"/>
      <c r="BT50" s="1238"/>
      <c r="BU50" s="1238"/>
      <c r="BV50" s="1238"/>
      <c r="BW50" s="1238"/>
      <c r="BX50" s="1238" t="s">
        <v>561</v>
      </c>
      <c r="BY50" s="1238"/>
      <c r="BZ50" s="1238"/>
      <c r="CA50" s="1238"/>
      <c r="CB50" s="1238"/>
      <c r="CC50" s="1238"/>
      <c r="CD50" s="1238"/>
      <c r="CE50" s="1238"/>
      <c r="CF50" s="1238" t="s">
        <v>562</v>
      </c>
      <c r="CG50" s="1238"/>
      <c r="CH50" s="1238"/>
      <c r="CI50" s="1238"/>
      <c r="CJ50" s="1238"/>
      <c r="CK50" s="1238"/>
      <c r="CL50" s="1238"/>
      <c r="CM50" s="1238"/>
      <c r="CN50" s="1238" t="s">
        <v>563</v>
      </c>
      <c r="CO50" s="1238"/>
      <c r="CP50" s="1238"/>
      <c r="CQ50" s="1238"/>
      <c r="CR50" s="1238"/>
      <c r="CS50" s="1238"/>
      <c r="CT50" s="1238"/>
      <c r="CU50" s="1238"/>
      <c r="CV50" s="1238" t="s">
        <v>564</v>
      </c>
      <c r="CW50" s="1238"/>
      <c r="CX50" s="1238"/>
      <c r="CY50" s="1238"/>
      <c r="CZ50" s="1238"/>
      <c r="DA50" s="1238"/>
      <c r="DB50" s="1238"/>
      <c r="DC50" s="1238"/>
    </row>
    <row r="51" spans="1:109" ht="13.5" customHeight="1" x14ac:dyDescent="0.2">
      <c r="B51" s="1229"/>
      <c r="G51" s="1245"/>
      <c r="H51" s="1245"/>
      <c r="I51" s="1279"/>
      <c r="J51" s="1279"/>
      <c r="K51" s="1244"/>
      <c r="L51" s="1244"/>
      <c r="M51" s="1244"/>
      <c r="N51" s="1244"/>
      <c r="AM51" s="1243"/>
      <c r="AN51" s="1237" t="s">
        <v>629</v>
      </c>
      <c r="AO51" s="1237"/>
      <c r="AP51" s="1237"/>
      <c r="AQ51" s="1237"/>
      <c r="AR51" s="1237"/>
      <c r="AS51" s="1237"/>
      <c r="AT51" s="1237"/>
      <c r="AU51" s="1237"/>
      <c r="AV51" s="1237"/>
      <c r="AW51" s="1237"/>
      <c r="AX51" s="1237"/>
      <c r="AY51" s="1237"/>
      <c r="AZ51" s="1237"/>
      <c r="BA51" s="1237"/>
      <c r="BB51" s="1237" t="s">
        <v>627</v>
      </c>
      <c r="BC51" s="1237"/>
      <c r="BD51" s="1237"/>
      <c r="BE51" s="1237"/>
      <c r="BF51" s="1237"/>
      <c r="BG51" s="1237"/>
      <c r="BH51" s="1237"/>
      <c r="BI51" s="1237"/>
      <c r="BJ51" s="1237"/>
      <c r="BK51" s="1237"/>
      <c r="BL51" s="1237"/>
      <c r="BM51" s="1237"/>
      <c r="BN51" s="1237"/>
      <c r="BO51" s="1237"/>
      <c r="BP51" s="1278"/>
      <c r="BQ51" s="1236"/>
      <c r="BR51" s="1236"/>
      <c r="BS51" s="1236"/>
      <c r="BT51" s="1236"/>
      <c r="BU51" s="1236"/>
      <c r="BV51" s="1236"/>
      <c r="BW51" s="1236"/>
      <c r="BX51" s="1236">
        <v>174.4</v>
      </c>
      <c r="BY51" s="1236"/>
      <c r="BZ51" s="1236"/>
      <c r="CA51" s="1236"/>
      <c r="CB51" s="1236"/>
      <c r="CC51" s="1236"/>
      <c r="CD51" s="1236"/>
      <c r="CE51" s="1236"/>
      <c r="CF51" s="1236">
        <v>178.8</v>
      </c>
      <c r="CG51" s="1236"/>
      <c r="CH51" s="1236"/>
      <c r="CI51" s="1236"/>
      <c r="CJ51" s="1236"/>
      <c r="CK51" s="1236"/>
      <c r="CL51" s="1236"/>
      <c r="CM51" s="1236"/>
      <c r="CN51" s="1236">
        <v>179.2</v>
      </c>
      <c r="CO51" s="1236"/>
      <c r="CP51" s="1236"/>
      <c r="CQ51" s="1236"/>
      <c r="CR51" s="1236"/>
      <c r="CS51" s="1236"/>
      <c r="CT51" s="1236"/>
      <c r="CU51" s="1236"/>
      <c r="CV51" s="1236">
        <v>186.4</v>
      </c>
      <c r="CW51" s="1236"/>
      <c r="CX51" s="1236"/>
      <c r="CY51" s="1236"/>
      <c r="CZ51" s="1236"/>
      <c r="DA51" s="1236"/>
      <c r="DB51" s="1236"/>
      <c r="DC51" s="1236"/>
    </row>
    <row r="52" spans="1:109" ht="13" x14ac:dyDescent="0.2">
      <c r="B52" s="1229"/>
      <c r="G52" s="1245"/>
      <c r="H52" s="1245"/>
      <c r="I52" s="1279"/>
      <c r="J52" s="1279"/>
      <c r="K52" s="1244"/>
      <c r="L52" s="1244"/>
      <c r="M52" s="1244"/>
      <c r="N52" s="1244"/>
      <c r="AM52" s="1243"/>
      <c r="AN52" s="1237"/>
      <c r="AO52" s="1237"/>
      <c r="AP52" s="1237"/>
      <c r="AQ52" s="1237"/>
      <c r="AR52" s="1237"/>
      <c r="AS52" s="1237"/>
      <c r="AT52" s="1237"/>
      <c r="AU52" s="1237"/>
      <c r="AV52" s="1237"/>
      <c r="AW52" s="1237"/>
      <c r="AX52" s="1237"/>
      <c r="AY52" s="1237"/>
      <c r="AZ52" s="1237"/>
      <c r="BA52" s="1237"/>
      <c r="BB52" s="1237"/>
      <c r="BC52" s="1237"/>
      <c r="BD52" s="1237"/>
      <c r="BE52" s="1237"/>
      <c r="BF52" s="1237"/>
      <c r="BG52" s="1237"/>
      <c r="BH52" s="1237"/>
      <c r="BI52" s="1237"/>
      <c r="BJ52" s="1237"/>
      <c r="BK52" s="1237"/>
      <c r="BL52" s="1237"/>
      <c r="BM52" s="1237"/>
      <c r="BN52" s="1237"/>
      <c r="BO52" s="1237"/>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ht="13" x14ac:dyDescent="0.2">
      <c r="A53" s="1265"/>
      <c r="B53" s="1229"/>
      <c r="G53" s="1245"/>
      <c r="H53" s="1245"/>
      <c r="I53" s="1241"/>
      <c r="J53" s="1241"/>
      <c r="K53" s="1244"/>
      <c r="L53" s="1244"/>
      <c r="M53" s="1244"/>
      <c r="N53" s="1244"/>
      <c r="AM53" s="1243"/>
      <c r="AN53" s="1237"/>
      <c r="AO53" s="1237"/>
      <c r="AP53" s="1237"/>
      <c r="AQ53" s="1237"/>
      <c r="AR53" s="1237"/>
      <c r="AS53" s="1237"/>
      <c r="AT53" s="1237"/>
      <c r="AU53" s="1237"/>
      <c r="AV53" s="1237"/>
      <c r="AW53" s="1237"/>
      <c r="AX53" s="1237"/>
      <c r="AY53" s="1237"/>
      <c r="AZ53" s="1237"/>
      <c r="BA53" s="1237"/>
      <c r="BB53" s="1237" t="s">
        <v>634</v>
      </c>
      <c r="BC53" s="1237"/>
      <c r="BD53" s="1237"/>
      <c r="BE53" s="1237"/>
      <c r="BF53" s="1237"/>
      <c r="BG53" s="1237"/>
      <c r="BH53" s="1237"/>
      <c r="BI53" s="1237"/>
      <c r="BJ53" s="1237"/>
      <c r="BK53" s="1237"/>
      <c r="BL53" s="1237"/>
      <c r="BM53" s="1237"/>
      <c r="BN53" s="1237"/>
      <c r="BO53" s="1237"/>
      <c r="BP53" s="1278"/>
      <c r="BQ53" s="1236"/>
      <c r="BR53" s="1236"/>
      <c r="BS53" s="1236"/>
      <c r="BT53" s="1236"/>
      <c r="BU53" s="1236"/>
      <c r="BV53" s="1236"/>
      <c r="BW53" s="1236"/>
      <c r="BX53" s="1236">
        <v>74.5</v>
      </c>
      <c r="BY53" s="1236"/>
      <c r="BZ53" s="1236"/>
      <c r="CA53" s="1236"/>
      <c r="CB53" s="1236"/>
      <c r="CC53" s="1236"/>
      <c r="CD53" s="1236"/>
      <c r="CE53" s="1236"/>
      <c r="CF53" s="1236">
        <v>75.3</v>
      </c>
      <c r="CG53" s="1236"/>
      <c r="CH53" s="1236"/>
      <c r="CI53" s="1236"/>
      <c r="CJ53" s="1236"/>
      <c r="CK53" s="1236"/>
      <c r="CL53" s="1236"/>
      <c r="CM53" s="1236"/>
      <c r="CN53" s="1236">
        <v>76.2</v>
      </c>
      <c r="CO53" s="1236"/>
      <c r="CP53" s="1236"/>
      <c r="CQ53" s="1236"/>
      <c r="CR53" s="1236"/>
      <c r="CS53" s="1236"/>
      <c r="CT53" s="1236"/>
      <c r="CU53" s="1236"/>
      <c r="CV53" s="1236">
        <v>76.900000000000006</v>
      </c>
      <c r="CW53" s="1236"/>
      <c r="CX53" s="1236"/>
      <c r="CY53" s="1236"/>
      <c r="CZ53" s="1236"/>
      <c r="DA53" s="1236"/>
      <c r="DB53" s="1236"/>
      <c r="DC53" s="1236"/>
    </row>
    <row r="54" spans="1:109" ht="13" x14ac:dyDescent="0.2">
      <c r="A54" s="1265"/>
      <c r="B54" s="1229"/>
      <c r="G54" s="1245"/>
      <c r="H54" s="1245"/>
      <c r="I54" s="1241"/>
      <c r="J54" s="1241"/>
      <c r="K54" s="1244"/>
      <c r="L54" s="1244"/>
      <c r="M54" s="1244"/>
      <c r="N54" s="1244"/>
      <c r="AM54" s="1243"/>
      <c r="AN54" s="1237"/>
      <c r="AO54" s="1237"/>
      <c r="AP54" s="1237"/>
      <c r="AQ54" s="1237"/>
      <c r="AR54" s="1237"/>
      <c r="AS54" s="1237"/>
      <c r="AT54" s="1237"/>
      <c r="AU54" s="1237"/>
      <c r="AV54" s="1237"/>
      <c r="AW54" s="1237"/>
      <c r="AX54" s="1237"/>
      <c r="AY54" s="1237"/>
      <c r="AZ54" s="1237"/>
      <c r="BA54" s="1237"/>
      <c r="BB54" s="1237"/>
      <c r="BC54" s="1237"/>
      <c r="BD54" s="1237"/>
      <c r="BE54" s="1237"/>
      <c r="BF54" s="1237"/>
      <c r="BG54" s="1237"/>
      <c r="BH54" s="1237"/>
      <c r="BI54" s="1237"/>
      <c r="BJ54" s="1237"/>
      <c r="BK54" s="1237"/>
      <c r="BL54" s="1237"/>
      <c r="BM54" s="1237"/>
      <c r="BN54" s="1237"/>
      <c r="BO54" s="1237"/>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ht="13" x14ac:dyDescent="0.2">
      <c r="A55" s="1265"/>
      <c r="B55" s="1229"/>
      <c r="G55" s="1241"/>
      <c r="H55" s="1241"/>
      <c r="I55" s="1241"/>
      <c r="J55" s="1241"/>
      <c r="K55" s="1244"/>
      <c r="L55" s="1244"/>
      <c r="M55" s="1244"/>
      <c r="N55" s="1244"/>
      <c r="AN55" s="1238" t="s">
        <v>628</v>
      </c>
      <c r="AO55" s="1238"/>
      <c r="AP55" s="1238"/>
      <c r="AQ55" s="1238"/>
      <c r="AR55" s="1238"/>
      <c r="AS55" s="1238"/>
      <c r="AT55" s="1238"/>
      <c r="AU55" s="1238"/>
      <c r="AV55" s="1238"/>
      <c r="AW55" s="1238"/>
      <c r="AX55" s="1238"/>
      <c r="AY55" s="1238"/>
      <c r="AZ55" s="1238"/>
      <c r="BA55" s="1238"/>
      <c r="BB55" s="1237" t="s">
        <v>627</v>
      </c>
      <c r="BC55" s="1237"/>
      <c r="BD55" s="1237"/>
      <c r="BE55" s="1237"/>
      <c r="BF55" s="1237"/>
      <c r="BG55" s="1237"/>
      <c r="BH55" s="1237"/>
      <c r="BI55" s="1237"/>
      <c r="BJ55" s="1237"/>
      <c r="BK55" s="1237"/>
      <c r="BL55" s="1237"/>
      <c r="BM55" s="1237"/>
      <c r="BN55" s="1237"/>
      <c r="BO55" s="1237"/>
      <c r="BP55" s="1278"/>
      <c r="BQ55" s="1236"/>
      <c r="BR55" s="1236"/>
      <c r="BS55" s="1236"/>
      <c r="BT55" s="1236"/>
      <c r="BU55" s="1236"/>
      <c r="BV55" s="1236"/>
      <c r="BW55" s="1236"/>
      <c r="BX55" s="1236">
        <v>152</v>
      </c>
      <c r="BY55" s="1236"/>
      <c r="BZ55" s="1236"/>
      <c r="CA55" s="1236"/>
      <c r="CB55" s="1236"/>
      <c r="CC55" s="1236"/>
      <c r="CD55" s="1236"/>
      <c r="CE55" s="1236"/>
      <c r="CF55" s="1236">
        <v>159.1</v>
      </c>
      <c r="CG55" s="1236"/>
      <c r="CH55" s="1236"/>
      <c r="CI55" s="1236"/>
      <c r="CJ55" s="1236"/>
      <c r="CK55" s="1236"/>
      <c r="CL55" s="1236"/>
      <c r="CM55" s="1236"/>
      <c r="CN55" s="1236">
        <v>163.80000000000001</v>
      </c>
      <c r="CO55" s="1236"/>
      <c r="CP55" s="1236"/>
      <c r="CQ55" s="1236"/>
      <c r="CR55" s="1236"/>
      <c r="CS55" s="1236"/>
      <c r="CT55" s="1236"/>
      <c r="CU55" s="1236"/>
      <c r="CV55" s="1236">
        <v>173.6</v>
      </c>
      <c r="CW55" s="1236"/>
      <c r="CX55" s="1236"/>
      <c r="CY55" s="1236"/>
      <c r="CZ55" s="1236"/>
      <c r="DA55" s="1236"/>
      <c r="DB55" s="1236"/>
      <c r="DC55" s="1236"/>
    </row>
    <row r="56" spans="1:109" ht="13" x14ac:dyDescent="0.2">
      <c r="A56" s="1265"/>
      <c r="B56" s="1229"/>
      <c r="G56" s="1241"/>
      <c r="H56" s="1241"/>
      <c r="I56" s="1241"/>
      <c r="J56" s="1241"/>
      <c r="K56" s="1244"/>
      <c r="L56" s="1244"/>
      <c r="M56" s="1244"/>
      <c r="N56" s="1244"/>
      <c r="AN56" s="1238"/>
      <c r="AO56" s="1238"/>
      <c r="AP56" s="1238"/>
      <c r="AQ56" s="1238"/>
      <c r="AR56" s="1238"/>
      <c r="AS56" s="1238"/>
      <c r="AT56" s="1238"/>
      <c r="AU56" s="1238"/>
      <c r="AV56" s="1238"/>
      <c r="AW56" s="1238"/>
      <c r="AX56" s="1238"/>
      <c r="AY56" s="1238"/>
      <c r="AZ56" s="1238"/>
      <c r="BA56" s="1238"/>
      <c r="BB56" s="1237"/>
      <c r="BC56" s="1237"/>
      <c r="BD56" s="1237"/>
      <c r="BE56" s="1237"/>
      <c r="BF56" s="1237"/>
      <c r="BG56" s="1237"/>
      <c r="BH56" s="1237"/>
      <c r="BI56" s="1237"/>
      <c r="BJ56" s="1237"/>
      <c r="BK56" s="1237"/>
      <c r="BL56" s="1237"/>
      <c r="BM56" s="1237"/>
      <c r="BN56" s="1237"/>
      <c r="BO56" s="1237"/>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1265" customFormat="1" ht="13" x14ac:dyDescent="0.2">
      <c r="B57" s="1271"/>
      <c r="G57" s="1241"/>
      <c r="H57" s="1241"/>
      <c r="I57" s="1240"/>
      <c r="J57" s="1240"/>
      <c r="K57" s="1244"/>
      <c r="L57" s="1244"/>
      <c r="M57" s="1244"/>
      <c r="N57" s="1244"/>
      <c r="AM57" s="1228"/>
      <c r="AN57" s="1238"/>
      <c r="AO57" s="1238"/>
      <c r="AP57" s="1238"/>
      <c r="AQ57" s="1238"/>
      <c r="AR57" s="1238"/>
      <c r="AS57" s="1238"/>
      <c r="AT57" s="1238"/>
      <c r="AU57" s="1238"/>
      <c r="AV57" s="1238"/>
      <c r="AW57" s="1238"/>
      <c r="AX57" s="1238"/>
      <c r="AY57" s="1238"/>
      <c r="AZ57" s="1238"/>
      <c r="BA57" s="1238"/>
      <c r="BB57" s="1237" t="s">
        <v>634</v>
      </c>
      <c r="BC57" s="1237"/>
      <c r="BD57" s="1237"/>
      <c r="BE57" s="1237"/>
      <c r="BF57" s="1237"/>
      <c r="BG57" s="1237"/>
      <c r="BH57" s="1237"/>
      <c r="BI57" s="1237"/>
      <c r="BJ57" s="1237"/>
      <c r="BK57" s="1237"/>
      <c r="BL57" s="1237"/>
      <c r="BM57" s="1237"/>
      <c r="BN57" s="1237"/>
      <c r="BO57" s="1237"/>
      <c r="BP57" s="1278"/>
      <c r="BQ57" s="1236"/>
      <c r="BR57" s="1236"/>
      <c r="BS57" s="1236"/>
      <c r="BT57" s="1236"/>
      <c r="BU57" s="1236"/>
      <c r="BV57" s="1236"/>
      <c r="BW57" s="1236"/>
      <c r="BX57" s="1236">
        <v>71</v>
      </c>
      <c r="BY57" s="1236"/>
      <c r="BZ57" s="1236"/>
      <c r="CA57" s="1236"/>
      <c r="CB57" s="1236"/>
      <c r="CC57" s="1236"/>
      <c r="CD57" s="1236"/>
      <c r="CE57" s="1236"/>
      <c r="CF57" s="1236">
        <v>71.7</v>
      </c>
      <c r="CG57" s="1236"/>
      <c r="CH57" s="1236"/>
      <c r="CI57" s="1236"/>
      <c r="CJ57" s="1236"/>
      <c r="CK57" s="1236"/>
      <c r="CL57" s="1236"/>
      <c r="CM57" s="1236"/>
      <c r="CN57" s="1236">
        <v>72.7</v>
      </c>
      <c r="CO57" s="1236"/>
      <c r="CP57" s="1236"/>
      <c r="CQ57" s="1236"/>
      <c r="CR57" s="1236"/>
      <c r="CS57" s="1236"/>
      <c r="CT57" s="1236"/>
      <c r="CU57" s="1236"/>
      <c r="CV57" s="1236">
        <v>73.599999999999994</v>
      </c>
      <c r="CW57" s="1236"/>
      <c r="CX57" s="1236"/>
      <c r="CY57" s="1236"/>
      <c r="CZ57" s="1236"/>
      <c r="DA57" s="1236"/>
      <c r="DB57" s="1236"/>
      <c r="DC57" s="1236"/>
      <c r="DD57" s="1276"/>
      <c r="DE57" s="1271"/>
    </row>
    <row r="58" spans="1:109" s="1265" customFormat="1" ht="13" x14ac:dyDescent="0.2">
      <c r="A58" s="1228"/>
      <c r="B58" s="1271"/>
      <c r="G58" s="1241"/>
      <c r="H58" s="1241"/>
      <c r="I58" s="1240"/>
      <c r="J58" s="1240"/>
      <c r="K58" s="1244"/>
      <c r="L58" s="1244"/>
      <c r="M58" s="1244"/>
      <c r="N58" s="1244"/>
      <c r="AM58" s="1228"/>
      <c r="AN58" s="1238"/>
      <c r="AO58" s="1238"/>
      <c r="AP58" s="1238"/>
      <c r="AQ58" s="1238"/>
      <c r="AR58" s="1238"/>
      <c r="AS58" s="1238"/>
      <c r="AT58" s="1238"/>
      <c r="AU58" s="1238"/>
      <c r="AV58" s="1238"/>
      <c r="AW58" s="1238"/>
      <c r="AX58" s="1238"/>
      <c r="AY58" s="1238"/>
      <c r="AZ58" s="1238"/>
      <c r="BA58" s="1238"/>
      <c r="BB58" s="1237"/>
      <c r="BC58" s="1237"/>
      <c r="BD58" s="1237"/>
      <c r="BE58" s="1237"/>
      <c r="BF58" s="1237"/>
      <c r="BG58" s="1237"/>
      <c r="BH58" s="1237"/>
      <c r="BI58" s="1237"/>
      <c r="BJ58" s="1237"/>
      <c r="BK58" s="1237"/>
      <c r="BL58" s="1237"/>
      <c r="BM58" s="1237"/>
      <c r="BN58" s="1237"/>
      <c r="BO58" s="1237"/>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1276"/>
      <c r="DE58" s="1271"/>
    </row>
    <row r="59" spans="1:109" s="1265" customFormat="1" ht="13" x14ac:dyDescent="0.2">
      <c r="A59" s="1228"/>
      <c r="B59" s="1271"/>
      <c r="K59" s="1277"/>
      <c r="L59" s="1277"/>
      <c r="M59" s="1277"/>
      <c r="N59" s="1277"/>
      <c r="AQ59" s="1277"/>
      <c r="AR59" s="1277"/>
      <c r="AS59" s="1277"/>
      <c r="AT59" s="1277"/>
      <c r="BC59" s="1277"/>
      <c r="BD59" s="1277"/>
      <c r="BE59" s="1277"/>
      <c r="BF59" s="1277"/>
      <c r="BO59" s="1277"/>
      <c r="BP59" s="1277"/>
      <c r="BQ59" s="1277"/>
      <c r="BR59" s="1277"/>
      <c r="CA59" s="1277"/>
      <c r="CB59" s="1277"/>
      <c r="CC59" s="1277"/>
      <c r="CD59" s="1277"/>
      <c r="CM59" s="1277"/>
      <c r="CN59" s="1277"/>
      <c r="CO59" s="1277"/>
      <c r="CP59" s="1277"/>
      <c r="CY59" s="1277"/>
      <c r="CZ59" s="1277"/>
      <c r="DA59" s="1277"/>
      <c r="DB59" s="1277"/>
      <c r="DC59" s="1277"/>
      <c r="DD59" s="1276"/>
      <c r="DE59" s="1271"/>
    </row>
    <row r="60" spans="1:109" s="1265" customFormat="1" ht="13" x14ac:dyDescent="0.2">
      <c r="A60" s="1228"/>
      <c r="B60" s="1271"/>
      <c r="K60" s="1277"/>
      <c r="L60" s="1277"/>
      <c r="M60" s="1277"/>
      <c r="N60" s="1277"/>
      <c r="AQ60" s="1277"/>
      <c r="AR60" s="1277"/>
      <c r="AS60" s="1277"/>
      <c r="AT60" s="1277"/>
      <c r="BC60" s="1277"/>
      <c r="BD60" s="1277"/>
      <c r="BE60" s="1277"/>
      <c r="BF60" s="1277"/>
      <c r="BO60" s="1277"/>
      <c r="BP60" s="1277"/>
      <c r="BQ60" s="1277"/>
      <c r="BR60" s="1277"/>
      <c r="CA60" s="1277"/>
      <c r="CB60" s="1277"/>
      <c r="CC60" s="1277"/>
      <c r="CD60" s="1277"/>
      <c r="CM60" s="1277"/>
      <c r="CN60" s="1277"/>
      <c r="CO60" s="1277"/>
      <c r="CP60" s="1277"/>
      <c r="CY60" s="1277"/>
      <c r="CZ60" s="1277"/>
      <c r="DA60" s="1277"/>
      <c r="DB60" s="1277"/>
      <c r="DC60" s="1277"/>
      <c r="DD60" s="1276"/>
      <c r="DE60" s="1271"/>
    </row>
    <row r="61" spans="1:109" s="1265" customFormat="1" ht="13" x14ac:dyDescent="0.2">
      <c r="A61" s="1228"/>
      <c r="B61" s="1275"/>
      <c r="C61" s="1274"/>
      <c r="D61" s="1274"/>
      <c r="E61" s="1274"/>
      <c r="F61" s="1274"/>
      <c r="G61" s="1274"/>
      <c r="H61" s="1274"/>
      <c r="I61" s="1274"/>
      <c r="J61" s="1274"/>
      <c r="K61" s="1274"/>
      <c r="L61" s="1274"/>
      <c r="M61" s="1273"/>
      <c r="N61" s="1273"/>
      <c r="O61" s="1274"/>
      <c r="P61" s="1274"/>
      <c r="Q61" s="1274"/>
      <c r="R61" s="1274"/>
      <c r="S61" s="1274"/>
      <c r="T61" s="1274"/>
      <c r="U61" s="1274"/>
      <c r="V61" s="1274"/>
      <c r="W61" s="1274"/>
      <c r="X61" s="1274"/>
      <c r="Y61" s="1274"/>
      <c r="Z61" s="1274"/>
      <c r="AA61" s="1274"/>
      <c r="AB61" s="1274"/>
      <c r="AC61" s="1274"/>
      <c r="AD61" s="1274"/>
      <c r="AE61" s="1274"/>
      <c r="AF61" s="1274"/>
      <c r="AG61" s="1274"/>
      <c r="AH61" s="1274"/>
      <c r="AI61" s="1274"/>
      <c r="AJ61" s="1274"/>
      <c r="AK61" s="1274"/>
      <c r="AL61" s="1274"/>
      <c r="AM61" s="1274"/>
      <c r="AN61" s="1274"/>
      <c r="AO61" s="1274"/>
      <c r="AP61" s="1274"/>
      <c r="AQ61" s="1274"/>
      <c r="AR61" s="1274"/>
      <c r="AS61" s="1273"/>
      <c r="AT61" s="1273"/>
      <c r="AU61" s="1274"/>
      <c r="AV61" s="1274"/>
      <c r="AW61" s="1274"/>
      <c r="AX61" s="1274"/>
      <c r="AY61" s="1274"/>
      <c r="AZ61" s="1274"/>
      <c r="BA61" s="1274"/>
      <c r="BB61" s="1274"/>
      <c r="BC61" s="1274"/>
      <c r="BD61" s="1274"/>
      <c r="BE61" s="1273"/>
      <c r="BF61" s="1273"/>
      <c r="BG61" s="1274"/>
      <c r="BH61" s="1274"/>
      <c r="BI61" s="1274"/>
      <c r="BJ61" s="1274"/>
      <c r="BK61" s="1274"/>
      <c r="BL61" s="1274"/>
      <c r="BM61" s="1274"/>
      <c r="BN61" s="1274"/>
      <c r="BO61" s="1274"/>
      <c r="BP61" s="1274"/>
      <c r="BQ61" s="1273"/>
      <c r="BR61" s="1273"/>
      <c r="BS61" s="1274"/>
      <c r="BT61" s="1274"/>
      <c r="BU61" s="1274"/>
      <c r="BV61" s="1274"/>
      <c r="BW61" s="1274"/>
      <c r="BX61" s="1274"/>
      <c r="BY61" s="1274"/>
      <c r="BZ61" s="1274"/>
      <c r="CA61" s="1274"/>
      <c r="CB61" s="1274"/>
      <c r="CC61" s="1273"/>
      <c r="CD61" s="1273"/>
      <c r="CE61" s="1274"/>
      <c r="CF61" s="1274"/>
      <c r="CG61" s="1274"/>
      <c r="CH61" s="1274"/>
      <c r="CI61" s="1274"/>
      <c r="CJ61" s="1274"/>
      <c r="CK61" s="1274"/>
      <c r="CL61" s="1274"/>
      <c r="CM61" s="1274"/>
      <c r="CN61" s="1274"/>
      <c r="CO61" s="1273"/>
      <c r="CP61" s="1273"/>
      <c r="CQ61" s="1274"/>
      <c r="CR61" s="1274"/>
      <c r="CS61" s="1274"/>
      <c r="CT61" s="1274"/>
      <c r="CU61" s="1274"/>
      <c r="CV61" s="1274"/>
      <c r="CW61" s="1274"/>
      <c r="CX61" s="1274"/>
      <c r="CY61" s="1274"/>
      <c r="CZ61" s="1274"/>
      <c r="DA61" s="1273"/>
      <c r="DB61" s="1273"/>
      <c r="DC61" s="1273"/>
      <c r="DD61" s="1272"/>
      <c r="DE61" s="1271"/>
    </row>
    <row r="62" spans="1:109" ht="13" x14ac:dyDescent="0.2">
      <c r="B62" s="1270"/>
      <c r="C62" s="1270"/>
      <c r="D62" s="1270"/>
      <c r="E62" s="1270"/>
      <c r="F62" s="1270"/>
      <c r="G62" s="1270"/>
      <c r="H62" s="1270"/>
      <c r="I62" s="1270"/>
      <c r="J62" s="1270"/>
      <c r="K62" s="1270"/>
      <c r="L62" s="1270"/>
      <c r="M62" s="1270"/>
      <c r="N62" s="1270"/>
      <c r="O62" s="1270"/>
      <c r="P62" s="1270"/>
      <c r="Q62" s="1270"/>
      <c r="R62" s="1270"/>
      <c r="S62" s="1270"/>
      <c r="T62" s="1270"/>
      <c r="U62" s="1270"/>
      <c r="V62" s="1270"/>
      <c r="W62" s="1270"/>
      <c r="X62" s="1270"/>
      <c r="Y62" s="1270"/>
      <c r="Z62" s="1270"/>
      <c r="AA62" s="1270"/>
      <c r="AB62" s="1270"/>
      <c r="AC62" s="1270"/>
      <c r="AD62" s="1270"/>
      <c r="AE62" s="1270"/>
      <c r="AF62" s="1270"/>
      <c r="AG62" s="1270"/>
      <c r="AH62" s="1270"/>
      <c r="AI62" s="1270"/>
      <c r="AJ62" s="1270"/>
      <c r="AK62" s="1270"/>
      <c r="AL62" s="1270"/>
      <c r="AM62" s="1270"/>
      <c r="AN62" s="1270"/>
      <c r="AO62" s="1270"/>
      <c r="AP62" s="1270"/>
      <c r="AQ62" s="1270"/>
      <c r="AR62" s="1270"/>
      <c r="AS62" s="1270"/>
      <c r="AT62" s="1270"/>
      <c r="AU62" s="1270"/>
      <c r="AV62" s="1270"/>
      <c r="AW62" s="1270"/>
      <c r="AX62" s="1270"/>
      <c r="AY62" s="1270"/>
      <c r="AZ62" s="1270"/>
      <c r="BA62" s="1270"/>
      <c r="BB62" s="1270"/>
      <c r="BC62" s="1270"/>
      <c r="BD62" s="1270"/>
      <c r="BE62" s="1270"/>
      <c r="BF62" s="1270"/>
      <c r="BG62" s="1270"/>
      <c r="BH62" s="1270"/>
      <c r="BI62" s="1270"/>
      <c r="BJ62" s="1270"/>
      <c r="BK62" s="1270"/>
      <c r="BL62" s="1270"/>
      <c r="BM62" s="1270"/>
      <c r="BN62" s="1270"/>
      <c r="BO62" s="1270"/>
      <c r="BP62" s="1270"/>
      <c r="BQ62" s="1270"/>
      <c r="BR62" s="1270"/>
      <c r="BS62" s="1270"/>
      <c r="BT62" s="1270"/>
      <c r="BU62" s="1270"/>
      <c r="BV62" s="1270"/>
      <c r="BW62" s="1270"/>
      <c r="BX62" s="1270"/>
      <c r="BY62" s="1270"/>
      <c r="BZ62" s="1270"/>
      <c r="CA62" s="1270"/>
      <c r="CB62" s="1270"/>
      <c r="CC62" s="1270"/>
      <c r="CD62" s="1270"/>
      <c r="CE62" s="1270"/>
      <c r="CF62" s="1270"/>
      <c r="CG62" s="1270"/>
      <c r="CH62" s="1270"/>
      <c r="CI62" s="1270"/>
      <c r="CJ62" s="1270"/>
      <c r="CK62" s="1270"/>
      <c r="CL62" s="1270"/>
      <c r="CM62" s="1270"/>
      <c r="CN62" s="1270"/>
      <c r="CO62" s="1270"/>
      <c r="CP62" s="1270"/>
      <c r="CQ62" s="1270"/>
      <c r="CR62" s="1270"/>
      <c r="CS62" s="1270"/>
      <c r="CT62" s="1270"/>
      <c r="CU62" s="1270"/>
      <c r="CV62" s="1270"/>
      <c r="CW62" s="1270"/>
      <c r="CX62" s="1270"/>
      <c r="CY62" s="1270"/>
      <c r="CZ62" s="1270"/>
      <c r="DA62" s="1270"/>
      <c r="DB62" s="1270"/>
      <c r="DC62" s="1270"/>
      <c r="DD62" s="1270"/>
      <c r="DE62" s="1228"/>
    </row>
    <row r="63" spans="1:109" ht="16.5" x14ac:dyDescent="0.2">
      <c r="B63" s="1269" t="s">
        <v>633</v>
      </c>
    </row>
    <row r="64" spans="1:109" ht="13" x14ac:dyDescent="0.2">
      <c r="B64" s="1229"/>
      <c r="G64" s="1266"/>
      <c r="I64" s="1268"/>
      <c r="J64" s="1268"/>
      <c r="K64" s="1268"/>
      <c r="L64" s="1268"/>
      <c r="M64" s="1268"/>
      <c r="N64" s="1267"/>
      <c r="AM64" s="1266"/>
      <c r="AN64" s="1266" t="s">
        <v>632</v>
      </c>
      <c r="AP64" s="1265"/>
      <c r="AQ64" s="1265"/>
      <c r="AR64" s="1265"/>
      <c r="AY64" s="1266"/>
      <c r="BA64" s="1265"/>
      <c r="BB64" s="1265"/>
      <c r="BC64" s="1265"/>
      <c r="BK64" s="1266"/>
      <c r="BM64" s="1265"/>
      <c r="BN64" s="1265"/>
      <c r="BO64" s="1265"/>
      <c r="BW64" s="1266"/>
      <c r="BY64" s="1265"/>
      <c r="BZ64" s="1265"/>
      <c r="CA64" s="1265"/>
      <c r="CI64" s="1266"/>
      <c r="CK64" s="1265"/>
      <c r="CL64" s="1265"/>
      <c r="CM64" s="1265"/>
      <c r="CU64" s="1266"/>
      <c r="CW64" s="1265"/>
      <c r="CX64" s="1265"/>
      <c r="CY64" s="1265"/>
    </row>
    <row r="65" spans="2:107" ht="13" x14ac:dyDescent="0.2">
      <c r="B65" s="1229"/>
      <c r="AN65" s="1264" t="s">
        <v>631</v>
      </c>
      <c r="AO65" s="1263"/>
      <c r="AP65" s="1263"/>
      <c r="AQ65" s="1263"/>
      <c r="AR65" s="1263"/>
      <c r="AS65" s="1263"/>
      <c r="AT65" s="1263"/>
      <c r="AU65" s="1263"/>
      <c r="AV65" s="1263"/>
      <c r="AW65" s="1263"/>
      <c r="AX65" s="1263"/>
      <c r="AY65" s="1263"/>
      <c r="AZ65" s="1263"/>
      <c r="BA65" s="1263"/>
      <c r="BB65" s="1263"/>
      <c r="BC65" s="1263"/>
      <c r="BD65" s="1263"/>
      <c r="BE65" s="1263"/>
      <c r="BF65" s="1263"/>
      <c r="BG65" s="1263"/>
      <c r="BH65" s="1263"/>
      <c r="BI65" s="1263"/>
      <c r="BJ65" s="1263"/>
      <c r="BK65" s="1263"/>
      <c r="BL65" s="1263"/>
      <c r="BM65" s="1263"/>
      <c r="BN65" s="1263"/>
      <c r="BO65" s="1263"/>
      <c r="BP65" s="1263"/>
      <c r="BQ65" s="1263"/>
      <c r="BR65" s="1263"/>
      <c r="BS65" s="1263"/>
      <c r="BT65" s="1263"/>
      <c r="BU65" s="1263"/>
      <c r="BV65" s="1263"/>
      <c r="BW65" s="1263"/>
      <c r="BX65" s="1263"/>
      <c r="BY65" s="1263"/>
      <c r="BZ65" s="1263"/>
      <c r="CA65" s="1263"/>
      <c r="CB65" s="1263"/>
      <c r="CC65" s="1263"/>
      <c r="CD65" s="1263"/>
      <c r="CE65" s="1263"/>
      <c r="CF65" s="1263"/>
      <c r="CG65" s="1263"/>
      <c r="CH65" s="1263"/>
      <c r="CI65" s="1263"/>
      <c r="CJ65" s="1263"/>
      <c r="CK65" s="1263"/>
      <c r="CL65" s="1263"/>
      <c r="CM65" s="1263"/>
      <c r="CN65" s="1263"/>
      <c r="CO65" s="1263"/>
      <c r="CP65" s="1263"/>
      <c r="CQ65" s="1263"/>
      <c r="CR65" s="1263"/>
      <c r="CS65" s="1263"/>
      <c r="CT65" s="1263"/>
      <c r="CU65" s="1263"/>
      <c r="CV65" s="1263"/>
      <c r="CW65" s="1263"/>
      <c r="CX65" s="1263"/>
      <c r="CY65" s="1263"/>
      <c r="CZ65" s="1263"/>
      <c r="DA65" s="1263"/>
      <c r="DB65" s="1263"/>
      <c r="DC65" s="1262"/>
    </row>
    <row r="66" spans="2:107" ht="13" x14ac:dyDescent="0.2">
      <c r="B66" s="1229"/>
      <c r="AN66" s="1261"/>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59"/>
    </row>
    <row r="67" spans="2:107" ht="13" x14ac:dyDescent="0.2">
      <c r="B67" s="1229"/>
      <c r="AN67" s="1261"/>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59"/>
    </row>
    <row r="68" spans="2:107" ht="13" x14ac:dyDescent="0.2">
      <c r="B68" s="1229"/>
      <c r="AN68" s="1261"/>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59"/>
    </row>
    <row r="69" spans="2:107" ht="13" x14ac:dyDescent="0.2">
      <c r="B69" s="1229"/>
      <c r="AN69" s="1258"/>
      <c r="AO69" s="1257"/>
      <c r="AP69" s="1257"/>
      <c r="AQ69" s="1257"/>
      <c r="AR69" s="1257"/>
      <c r="AS69" s="1257"/>
      <c r="AT69" s="1257"/>
      <c r="AU69" s="1257"/>
      <c r="AV69" s="1257"/>
      <c r="AW69" s="1257"/>
      <c r="AX69" s="1257"/>
      <c r="AY69" s="1257"/>
      <c r="AZ69" s="1257"/>
      <c r="BA69" s="1257"/>
      <c r="BB69" s="1257"/>
      <c r="BC69" s="1257"/>
      <c r="BD69" s="1257"/>
      <c r="BE69" s="1257"/>
      <c r="BF69" s="1257"/>
      <c r="BG69" s="1257"/>
      <c r="BH69" s="1257"/>
      <c r="BI69" s="1257"/>
      <c r="BJ69" s="1257"/>
      <c r="BK69" s="1257"/>
      <c r="BL69" s="1257"/>
      <c r="BM69" s="1257"/>
      <c r="BN69" s="1257"/>
      <c r="BO69" s="1257"/>
      <c r="BP69" s="1257"/>
      <c r="BQ69" s="1257"/>
      <c r="BR69" s="1257"/>
      <c r="BS69" s="1257"/>
      <c r="BT69" s="1257"/>
      <c r="BU69" s="1257"/>
      <c r="BV69" s="1257"/>
      <c r="BW69" s="1257"/>
      <c r="BX69" s="1257"/>
      <c r="BY69" s="1257"/>
      <c r="BZ69" s="1257"/>
      <c r="CA69" s="1257"/>
      <c r="CB69" s="1257"/>
      <c r="CC69" s="1257"/>
      <c r="CD69" s="1257"/>
      <c r="CE69" s="1257"/>
      <c r="CF69" s="1257"/>
      <c r="CG69" s="1257"/>
      <c r="CH69" s="1257"/>
      <c r="CI69" s="1257"/>
      <c r="CJ69" s="1257"/>
      <c r="CK69" s="1257"/>
      <c r="CL69" s="1257"/>
      <c r="CM69" s="1257"/>
      <c r="CN69" s="1257"/>
      <c r="CO69" s="1257"/>
      <c r="CP69" s="1257"/>
      <c r="CQ69" s="1257"/>
      <c r="CR69" s="1257"/>
      <c r="CS69" s="1257"/>
      <c r="CT69" s="1257"/>
      <c r="CU69" s="1257"/>
      <c r="CV69" s="1257"/>
      <c r="CW69" s="1257"/>
      <c r="CX69" s="1257"/>
      <c r="CY69" s="1257"/>
      <c r="CZ69" s="1257"/>
      <c r="DA69" s="1257"/>
      <c r="DB69" s="1257"/>
      <c r="DC69" s="1256"/>
    </row>
    <row r="70" spans="2:107" ht="13" x14ac:dyDescent="0.2">
      <c r="B70" s="1229"/>
      <c r="H70" s="1255"/>
      <c r="I70" s="1255"/>
      <c r="J70" s="1253"/>
      <c r="K70" s="1253"/>
      <c r="L70" s="1252"/>
      <c r="M70" s="1253"/>
      <c r="N70" s="1252"/>
      <c r="AN70" s="1243"/>
      <c r="AO70" s="1243"/>
      <c r="AP70" s="1243"/>
      <c r="AZ70" s="1243"/>
      <c r="BA70" s="1243"/>
      <c r="BB70" s="1243"/>
      <c r="BL70" s="1243"/>
      <c r="BM70" s="1243"/>
      <c r="BN70" s="1243"/>
      <c r="BX70" s="1243"/>
      <c r="BY70" s="1243"/>
      <c r="BZ70" s="1243"/>
      <c r="CJ70" s="1243"/>
      <c r="CK70" s="1243"/>
      <c r="CL70" s="1243"/>
      <c r="CV70" s="1243"/>
      <c r="CW70" s="1243"/>
      <c r="CX70" s="1243"/>
    </row>
    <row r="71" spans="2:107" ht="13" x14ac:dyDescent="0.2">
      <c r="B71" s="1229"/>
      <c r="G71" s="1251"/>
      <c r="I71" s="1254"/>
      <c r="J71" s="1253"/>
      <c r="K71" s="1253"/>
      <c r="L71" s="1252"/>
      <c r="M71" s="1253"/>
      <c r="N71" s="1252"/>
      <c r="AM71" s="1251"/>
      <c r="AN71" s="1228" t="s">
        <v>630</v>
      </c>
    </row>
    <row r="72" spans="2:107" ht="13" x14ac:dyDescent="0.2">
      <c r="B72" s="1229"/>
      <c r="G72" s="1241"/>
      <c r="H72" s="1241"/>
      <c r="I72" s="1241"/>
      <c r="J72" s="1241"/>
      <c r="K72" s="1250"/>
      <c r="L72" s="1250"/>
      <c r="M72" s="1249"/>
      <c r="N72" s="1249"/>
      <c r="AN72" s="1248"/>
      <c r="AO72" s="1247"/>
      <c r="AP72" s="1247"/>
      <c r="AQ72" s="1247"/>
      <c r="AR72" s="1247"/>
      <c r="AS72" s="1247"/>
      <c r="AT72" s="1247"/>
      <c r="AU72" s="1247"/>
      <c r="AV72" s="1247"/>
      <c r="AW72" s="1247"/>
      <c r="AX72" s="1247"/>
      <c r="AY72" s="1247"/>
      <c r="AZ72" s="1247"/>
      <c r="BA72" s="1247"/>
      <c r="BB72" s="1247"/>
      <c r="BC72" s="1247"/>
      <c r="BD72" s="1247"/>
      <c r="BE72" s="1247"/>
      <c r="BF72" s="1247"/>
      <c r="BG72" s="1247"/>
      <c r="BH72" s="1247"/>
      <c r="BI72" s="1247"/>
      <c r="BJ72" s="1247"/>
      <c r="BK72" s="1247"/>
      <c r="BL72" s="1247"/>
      <c r="BM72" s="1247"/>
      <c r="BN72" s="1247"/>
      <c r="BO72" s="1246"/>
      <c r="BP72" s="1238" t="s">
        <v>560</v>
      </c>
      <c r="BQ72" s="1238"/>
      <c r="BR72" s="1238"/>
      <c r="BS72" s="1238"/>
      <c r="BT72" s="1238"/>
      <c r="BU72" s="1238"/>
      <c r="BV72" s="1238"/>
      <c r="BW72" s="1238"/>
      <c r="BX72" s="1238" t="s">
        <v>561</v>
      </c>
      <c r="BY72" s="1238"/>
      <c r="BZ72" s="1238"/>
      <c r="CA72" s="1238"/>
      <c r="CB72" s="1238"/>
      <c r="CC72" s="1238"/>
      <c r="CD72" s="1238"/>
      <c r="CE72" s="1238"/>
      <c r="CF72" s="1238" t="s">
        <v>562</v>
      </c>
      <c r="CG72" s="1238"/>
      <c r="CH72" s="1238"/>
      <c r="CI72" s="1238"/>
      <c r="CJ72" s="1238"/>
      <c r="CK72" s="1238"/>
      <c r="CL72" s="1238"/>
      <c r="CM72" s="1238"/>
      <c r="CN72" s="1238" t="s">
        <v>563</v>
      </c>
      <c r="CO72" s="1238"/>
      <c r="CP72" s="1238"/>
      <c r="CQ72" s="1238"/>
      <c r="CR72" s="1238"/>
      <c r="CS72" s="1238"/>
      <c r="CT72" s="1238"/>
      <c r="CU72" s="1238"/>
      <c r="CV72" s="1238" t="s">
        <v>564</v>
      </c>
      <c r="CW72" s="1238"/>
      <c r="CX72" s="1238"/>
      <c r="CY72" s="1238"/>
      <c r="CZ72" s="1238"/>
      <c r="DA72" s="1238"/>
      <c r="DB72" s="1238"/>
      <c r="DC72" s="1238"/>
    </row>
    <row r="73" spans="2:107" ht="13" x14ac:dyDescent="0.2">
      <c r="B73" s="1229"/>
      <c r="G73" s="1245"/>
      <c r="H73" s="1245"/>
      <c r="I73" s="1245"/>
      <c r="J73" s="1245"/>
      <c r="K73" s="1242"/>
      <c r="L73" s="1242"/>
      <c r="M73" s="1242"/>
      <c r="N73" s="1242"/>
      <c r="AM73" s="1243"/>
      <c r="AN73" s="1237" t="s">
        <v>629</v>
      </c>
      <c r="AO73" s="1237"/>
      <c r="AP73" s="1237"/>
      <c r="AQ73" s="1237"/>
      <c r="AR73" s="1237"/>
      <c r="AS73" s="1237"/>
      <c r="AT73" s="1237"/>
      <c r="AU73" s="1237"/>
      <c r="AV73" s="1237"/>
      <c r="AW73" s="1237"/>
      <c r="AX73" s="1237"/>
      <c r="AY73" s="1237"/>
      <c r="AZ73" s="1237"/>
      <c r="BA73" s="1237"/>
      <c r="BB73" s="1237" t="s">
        <v>627</v>
      </c>
      <c r="BC73" s="1237"/>
      <c r="BD73" s="1237"/>
      <c r="BE73" s="1237"/>
      <c r="BF73" s="1237"/>
      <c r="BG73" s="1237"/>
      <c r="BH73" s="1237"/>
      <c r="BI73" s="1237"/>
      <c r="BJ73" s="1237"/>
      <c r="BK73" s="1237"/>
      <c r="BL73" s="1237"/>
      <c r="BM73" s="1237"/>
      <c r="BN73" s="1237"/>
      <c r="BO73" s="1237"/>
      <c r="BP73" s="1236">
        <v>168.8</v>
      </c>
      <c r="BQ73" s="1236"/>
      <c r="BR73" s="1236"/>
      <c r="BS73" s="1236"/>
      <c r="BT73" s="1236"/>
      <c r="BU73" s="1236"/>
      <c r="BV73" s="1236"/>
      <c r="BW73" s="1236"/>
      <c r="BX73" s="1236">
        <v>174.4</v>
      </c>
      <c r="BY73" s="1236"/>
      <c r="BZ73" s="1236"/>
      <c r="CA73" s="1236"/>
      <c r="CB73" s="1236"/>
      <c r="CC73" s="1236"/>
      <c r="CD73" s="1236"/>
      <c r="CE73" s="1236"/>
      <c r="CF73" s="1236">
        <v>178.8</v>
      </c>
      <c r="CG73" s="1236"/>
      <c r="CH73" s="1236"/>
      <c r="CI73" s="1236"/>
      <c r="CJ73" s="1236"/>
      <c r="CK73" s="1236"/>
      <c r="CL73" s="1236"/>
      <c r="CM73" s="1236"/>
      <c r="CN73" s="1236">
        <v>179.2</v>
      </c>
      <c r="CO73" s="1236"/>
      <c r="CP73" s="1236"/>
      <c r="CQ73" s="1236"/>
      <c r="CR73" s="1236"/>
      <c r="CS73" s="1236"/>
      <c r="CT73" s="1236"/>
      <c r="CU73" s="1236"/>
      <c r="CV73" s="1236">
        <v>186.4</v>
      </c>
      <c r="CW73" s="1236"/>
      <c r="CX73" s="1236"/>
      <c r="CY73" s="1236"/>
      <c r="CZ73" s="1236"/>
      <c r="DA73" s="1236"/>
      <c r="DB73" s="1236"/>
      <c r="DC73" s="1236"/>
    </row>
    <row r="74" spans="2:107" ht="13" x14ac:dyDescent="0.2">
      <c r="B74" s="1229"/>
      <c r="G74" s="1245"/>
      <c r="H74" s="1245"/>
      <c r="I74" s="1245"/>
      <c r="J74" s="1245"/>
      <c r="K74" s="1242"/>
      <c r="L74" s="1242"/>
      <c r="M74" s="1242"/>
      <c r="N74" s="1242"/>
      <c r="AM74" s="1243"/>
      <c r="AN74" s="1237"/>
      <c r="AO74" s="1237"/>
      <c r="AP74" s="1237"/>
      <c r="AQ74" s="1237"/>
      <c r="AR74" s="1237"/>
      <c r="AS74" s="1237"/>
      <c r="AT74" s="1237"/>
      <c r="AU74" s="1237"/>
      <c r="AV74" s="1237"/>
      <c r="AW74" s="1237"/>
      <c r="AX74" s="1237"/>
      <c r="AY74" s="1237"/>
      <c r="AZ74" s="1237"/>
      <c r="BA74" s="1237"/>
      <c r="BB74" s="1237"/>
      <c r="BC74" s="1237"/>
      <c r="BD74" s="1237"/>
      <c r="BE74" s="1237"/>
      <c r="BF74" s="1237"/>
      <c r="BG74" s="1237"/>
      <c r="BH74" s="1237"/>
      <c r="BI74" s="1237"/>
      <c r="BJ74" s="1237"/>
      <c r="BK74" s="1237"/>
      <c r="BL74" s="1237"/>
      <c r="BM74" s="1237"/>
      <c r="BN74" s="1237"/>
      <c r="BO74" s="1237"/>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ht="13" x14ac:dyDescent="0.2">
      <c r="B75" s="1229"/>
      <c r="G75" s="1245"/>
      <c r="H75" s="1245"/>
      <c r="I75" s="1241"/>
      <c r="J75" s="1241"/>
      <c r="K75" s="1244"/>
      <c r="L75" s="1244"/>
      <c r="M75" s="1244"/>
      <c r="N75" s="1244"/>
      <c r="AM75" s="1243"/>
      <c r="AN75" s="1237"/>
      <c r="AO75" s="1237"/>
      <c r="AP75" s="1237"/>
      <c r="AQ75" s="1237"/>
      <c r="AR75" s="1237"/>
      <c r="AS75" s="1237"/>
      <c r="AT75" s="1237"/>
      <c r="AU75" s="1237"/>
      <c r="AV75" s="1237"/>
      <c r="AW75" s="1237"/>
      <c r="AX75" s="1237"/>
      <c r="AY75" s="1237"/>
      <c r="AZ75" s="1237"/>
      <c r="BA75" s="1237"/>
      <c r="BB75" s="1237" t="s">
        <v>626</v>
      </c>
      <c r="BC75" s="1237"/>
      <c r="BD75" s="1237"/>
      <c r="BE75" s="1237"/>
      <c r="BF75" s="1237"/>
      <c r="BG75" s="1237"/>
      <c r="BH75" s="1237"/>
      <c r="BI75" s="1237"/>
      <c r="BJ75" s="1237"/>
      <c r="BK75" s="1237"/>
      <c r="BL75" s="1237"/>
      <c r="BM75" s="1237"/>
      <c r="BN75" s="1237"/>
      <c r="BO75" s="1237"/>
      <c r="BP75" s="1236">
        <v>10.5</v>
      </c>
      <c r="BQ75" s="1236"/>
      <c r="BR75" s="1236"/>
      <c r="BS75" s="1236"/>
      <c r="BT75" s="1236"/>
      <c r="BU75" s="1236"/>
      <c r="BV75" s="1236"/>
      <c r="BW75" s="1236"/>
      <c r="BX75" s="1236">
        <v>7.6</v>
      </c>
      <c r="BY75" s="1236"/>
      <c r="BZ75" s="1236"/>
      <c r="CA75" s="1236"/>
      <c r="CB75" s="1236"/>
      <c r="CC75" s="1236"/>
      <c r="CD75" s="1236"/>
      <c r="CE75" s="1236"/>
      <c r="CF75" s="1236">
        <v>6.2</v>
      </c>
      <c r="CG75" s="1236"/>
      <c r="CH75" s="1236"/>
      <c r="CI75" s="1236"/>
      <c r="CJ75" s="1236"/>
      <c r="CK75" s="1236"/>
      <c r="CL75" s="1236"/>
      <c r="CM75" s="1236"/>
      <c r="CN75" s="1236">
        <v>6.1</v>
      </c>
      <c r="CO75" s="1236"/>
      <c r="CP75" s="1236"/>
      <c r="CQ75" s="1236"/>
      <c r="CR75" s="1236"/>
      <c r="CS75" s="1236"/>
      <c r="CT75" s="1236"/>
      <c r="CU75" s="1236"/>
      <c r="CV75" s="1236">
        <v>6.3</v>
      </c>
      <c r="CW75" s="1236"/>
      <c r="CX75" s="1236"/>
      <c r="CY75" s="1236"/>
      <c r="CZ75" s="1236"/>
      <c r="DA75" s="1236"/>
      <c r="DB75" s="1236"/>
      <c r="DC75" s="1236"/>
    </row>
    <row r="76" spans="2:107" ht="13" x14ac:dyDescent="0.2">
      <c r="B76" s="1229"/>
      <c r="G76" s="1245"/>
      <c r="H76" s="1245"/>
      <c r="I76" s="1241"/>
      <c r="J76" s="1241"/>
      <c r="K76" s="1244"/>
      <c r="L76" s="1244"/>
      <c r="M76" s="1244"/>
      <c r="N76" s="1244"/>
      <c r="AM76" s="1243"/>
      <c r="AN76" s="1237"/>
      <c r="AO76" s="1237"/>
      <c r="AP76" s="1237"/>
      <c r="AQ76" s="1237"/>
      <c r="AR76" s="1237"/>
      <c r="AS76" s="1237"/>
      <c r="AT76" s="1237"/>
      <c r="AU76" s="1237"/>
      <c r="AV76" s="1237"/>
      <c r="AW76" s="1237"/>
      <c r="AX76" s="1237"/>
      <c r="AY76" s="1237"/>
      <c r="AZ76" s="1237"/>
      <c r="BA76" s="1237"/>
      <c r="BB76" s="1237"/>
      <c r="BC76" s="1237"/>
      <c r="BD76" s="1237"/>
      <c r="BE76" s="1237"/>
      <c r="BF76" s="1237"/>
      <c r="BG76" s="1237"/>
      <c r="BH76" s="1237"/>
      <c r="BI76" s="1237"/>
      <c r="BJ76" s="1237"/>
      <c r="BK76" s="1237"/>
      <c r="BL76" s="1237"/>
      <c r="BM76" s="1237"/>
      <c r="BN76" s="1237"/>
      <c r="BO76" s="1237"/>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ht="13" x14ac:dyDescent="0.2">
      <c r="B77" s="1229"/>
      <c r="G77" s="1241"/>
      <c r="H77" s="1241"/>
      <c r="I77" s="1241"/>
      <c r="J77" s="1241"/>
      <c r="K77" s="1242"/>
      <c r="L77" s="1242"/>
      <c r="M77" s="1242"/>
      <c r="N77" s="1242"/>
      <c r="AN77" s="1238" t="s">
        <v>628</v>
      </c>
      <c r="AO77" s="1238"/>
      <c r="AP77" s="1238"/>
      <c r="AQ77" s="1238"/>
      <c r="AR77" s="1238"/>
      <c r="AS77" s="1238"/>
      <c r="AT77" s="1238"/>
      <c r="AU77" s="1238"/>
      <c r="AV77" s="1238"/>
      <c r="AW77" s="1238"/>
      <c r="AX77" s="1238"/>
      <c r="AY77" s="1238"/>
      <c r="AZ77" s="1238"/>
      <c r="BA77" s="1238"/>
      <c r="BB77" s="1237" t="s">
        <v>627</v>
      </c>
      <c r="BC77" s="1237"/>
      <c r="BD77" s="1237"/>
      <c r="BE77" s="1237"/>
      <c r="BF77" s="1237"/>
      <c r="BG77" s="1237"/>
      <c r="BH77" s="1237"/>
      <c r="BI77" s="1237"/>
      <c r="BJ77" s="1237"/>
      <c r="BK77" s="1237"/>
      <c r="BL77" s="1237"/>
      <c r="BM77" s="1237"/>
      <c r="BN77" s="1237"/>
      <c r="BO77" s="1237"/>
      <c r="BP77" s="1236">
        <v>173.8</v>
      </c>
      <c r="BQ77" s="1236"/>
      <c r="BR77" s="1236"/>
      <c r="BS77" s="1236"/>
      <c r="BT77" s="1236"/>
      <c r="BU77" s="1236"/>
      <c r="BV77" s="1236"/>
      <c r="BW77" s="1236"/>
      <c r="BX77" s="1236">
        <v>152</v>
      </c>
      <c r="BY77" s="1236"/>
      <c r="BZ77" s="1236"/>
      <c r="CA77" s="1236"/>
      <c r="CB77" s="1236"/>
      <c r="CC77" s="1236"/>
      <c r="CD77" s="1236"/>
      <c r="CE77" s="1236"/>
      <c r="CF77" s="1236">
        <v>159.1</v>
      </c>
      <c r="CG77" s="1236"/>
      <c r="CH77" s="1236"/>
      <c r="CI77" s="1236"/>
      <c r="CJ77" s="1236"/>
      <c r="CK77" s="1236"/>
      <c r="CL77" s="1236"/>
      <c r="CM77" s="1236"/>
      <c r="CN77" s="1236">
        <v>163.80000000000001</v>
      </c>
      <c r="CO77" s="1236"/>
      <c r="CP77" s="1236"/>
      <c r="CQ77" s="1236"/>
      <c r="CR77" s="1236"/>
      <c r="CS77" s="1236"/>
      <c r="CT77" s="1236"/>
      <c r="CU77" s="1236"/>
      <c r="CV77" s="1236">
        <v>173.6</v>
      </c>
      <c r="CW77" s="1236"/>
      <c r="CX77" s="1236"/>
      <c r="CY77" s="1236"/>
      <c r="CZ77" s="1236"/>
      <c r="DA77" s="1236"/>
      <c r="DB77" s="1236"/>
      <c r="DC77" s="1236"/>
    </row>
    <row r="78" spans="2:107" ht="13" x14ac:dyDescent="0.2">
      <c r="B78" s="1229"/>
      <c r="G78" s="1241"/>
      <c r="H78" s="1241"/>
      <c r="I78" s="1241"/>
      <c r="J78" s="1241"/>
      <c r="K78" s="1242"/>
      <c r="L78" s="1242"/>
      <c r="M78" s="1242"/>
      <c r="N78" s="1242"/>
      <c r="AN78" s="1238"/>
      <c r="AO78" s="1238"/>
      <c r="AP78" s="1238"/>
      <c r="AQ78" s="1238"/>
      <c r="AR78" s="1238"/>
      <c r="AS78" s="1238"/>
      <c r="AT78" s="1238"/>
      <c r="AU78" s="1238"/>
      <c r="AV78" s="1238"/>
      <c r="AW78" s="1238"/>
      <c r="AX78" s="1238"/>
      <c r="AY78" s="1238"/>
      <c r="AZ78" s="1238"/>
      <c r="BA78" s="1238"/>
      <c r="BB78" s="1237"/>
      <c r="BC78" s="1237"/>
      <c r="BD78" s="1237"/>
      <c r="BE78" s="1237"/>
      <c r="BF78" s="1237"/>
      <c r="BG78" s="1237"/>
      <c r="BH78" s="1237"/>
      <c r="BI78" s="1237"/>
      <c r="BJ78" s="1237"/>
      <c r="BK78" s="1237"/>
      <c r="BL78" s="1237"/>
      <c r="BM78" s="1237"/>
      <c r="BN78" s="1237"/>
      <c r="BO78" s="1237"/>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ht="13" x14ac:dyDescent="0.2">
      <c r="B79" s="1229"/>
      <c r="G79" s="1241"/>
      <c r="H79" s="1241"/>
      <c r="I79" s="1240"/>
      <c r="J79" s="1240"/>
      <c r="K79" s="1239"/>
      <c r="L79" s="1239"/>
      <c r="M79" s="1239"/>
      <c r="N79" s="1239"/>
      <c r="AN79" s="1238"/>
      <c r="AO79" s="1238"/>
      <c r="AP79" s="1238"/>
      <c r="AQ79" s="1238"/>
      <c r="AR79" s="1238"/>
      <c r="AS79" s="1238"/>
      <c r="AT79" s="1238"/>
      <c r="AU79" s="1238"/>
      <c r="AV79" s="1238"/>
      <c r="AW79" s="1238"/>
      <c r="AX79" s="1238"/>
      <c r="AY79" s="1238"/>
      <c r="AZ79" s="1238"/>
      <c r="BA79" s="1238"/>
      <c r="BB79" s="1237" t="s">
        <v>626</v>
      </c>
      <c r="BC79" s="1237"/>
      <c r="BD79" s="1237"/>
      <c r="BE79" s="1237"/>
      <c r="BF79" s="1237"/>
      <c r="BG79" s="1237"/>
      <c r="BH79" s="1237"/>
      <c r="BI79" s="1237"/>
      <c r="BJ79" s="1237"/>
      <c r="BK79" s="1237"/>
      <c r="BL79" s="1237"/>
      <c r="BM79" s="1237"/>
      <c r="BN79" s="1237"/>
      <c r="BO79" s="1237"/>
      <c r="BP79" s="1236">
        <v>12</v>
      </c>
      <c r="BQ79" s="1236"/>
      <c r="BR79" s="1236"/>
      <c r="BS79" s="1236"/>
      <c r="BT79" s="1236"/>
      <c r="BU79" s="1236"/>
      <c r="BV79" s="1236"/>
      <c r="BW79" s="1236"/>
      <c r="BX79" s="1236">
        <v>9.9</v>
      </c>
      <c r="BY79" s="1236"/>
      <c r="BZ79" s="1236"/>
      <c r="CA79" s="1236"/>
      <c r="CB79" s="1236"/>
      <c r="CC79" s="1236"/>
      <c r="CD79" s="1236"/>
      <c r="CE79" s="1236"/>
      <c r="CF79" s="1236">
        <v>9.5</v>
      </c>
      <c r="CG79" s="1236"/>
      <c r="CH79" s="1236"/>
      <c r="CI79" s="1236"/>
      <c r="CJ79" s="1236"/>
      <c r="CK79" s="1236"/>
      <c r="CL79" s="1236"/>
      <c r="CM79" s="1236"/>
      <c r="CN79" s="1236">
        <v>9.6</v>
      </c>
      <c r="CO79" s="1236"/>
      <c r="CP79" s="1236"/>
      <c r="CQ79" s="1236"/>
      <c r="CR79" s="1236"/>
      <c r="CS79" s="1236"/>
      <c r="CT79" s="1236"/>
      <c r="CU79" s="1236"/>
      <c r="CV79" s="1236">
        <v>9.4</v>
      </c>
      <c r="CW79" s="1236"/>
      <c r="CX79" s="1236"/>
      <c r="CY79" s="1236"/>
      <c r="CZ79" s="1236"/>
      <c r="DA79" s="1236"/>
      <c r="DB79" s="1236"/>
      <c r="DC79" s="1236"/>
    </row>
    <row r="80" spans="2:107" ht="13" x14ac:dyDescent="0.2">
      <c r="B80" s="1229"/>
      <c r="G80" s="1241"/>
      <c r="H80" s="1241"/>
      <c r="I80" s="1240"/>
      <c r="J80" s="1240"/>
      <c r="K80" s="1239"/>
      <c r="L80" s="1239"/>
      <c r="M80" s="1239"/>
      <c r="N80" s="1239"/>
      <c r="AN80" s="1238"/>
      <c r="AO80" s="1238"/>
      <c r="AP80" s="1238"/>
      <c r="AQ80" s="1238"/>
      <c r="AR80" s="1238"/>
      <c r="AS80" s="1238"/>
      <c r="AT80" s="1238"/>
      <c r="AU80" s="1238"/>
      <c r="AV80" s="1238"/>
      <c r="AW80" s="1238"/>
      <c r="AX80" s="1238"/>
      <c r="AY80" s="1238"/>
      <c r="AZ80" s="1238"/>
      <c r="BA80" s="1238"/>
      <c r="BB80" s="1237"/>
      <c r="BC80" s="1237"/>
      <c r="BD80" s="1237"/>
      <c r="BE80" s="1237"/>
      <c r="BF80" s="1237"/>
      <c r="BG80" s="1237"/>
      <c r="BH80" s="1237"/>
      <c r="BI80" s="1237"/>
      <c r="BJ80" s="1237"/>
      <c r="BK80" s="1237"/>
      <c r="BL80" s="1237"/>
      <c r="BM80" s="1237"/>
      <c r="BN80" s="1237"/>
      <c r="BO80" s="1237"/>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ht="13" x14ac:dyDescent="0.2">
      <c r="B81" s="1229"/>
    </row>
    <row r="82" spans="2:109" ht="16.5" x14ac:dyDescent="0.2">
      <c r="B82" s="1229"/>
      <c r="K82" s="1235"/>
      <c r="L82" s="1235"/>
      <c r="M82" s="1235"/>
      <c r="N82" s="1235"/>
      <c r="AQ82" s="1235"/>
      <c r="AR82" s="1235"/>
      <c r="AS82" s="1235"/>
      <c r="AT82" s="1235"/>
      <c r="BC82" s="1235"/>
      <c r="BD82" s="1235"/>
      <c r="BE82" s="1235"/>
      <c r="BF82" s="1235"/>
      <c r="BO82" s="1235"/>
      <c r="BP82" s="1235"/>
      <c r="BQ82" s="1235"/>
      <c r="BR82" s="1235"/>
      <c r="CA82" s="1235"/>
      <c r="CB82" s="1235"/>
      <c r="CC82" s="1235"/>
      <c r="CD82" s="1235"/>
      <c r="CM82" s="1235"/>
      <c r="CN82" s="1235"/>
      <c r="CO82" s="1235"/>
      <c r="CP82" s="1235"/>
      <c r="CY82" s="1235"/>
      <c r="CZ82" s="1235"/>
      <c r="DA82" s="1235"/>
      <c r="DB82" s="1235"/>
      <c r="DC82" s="1235"/>
    </row>
    <row r="83" spans="2:109" ht="13" x14ac:dyDescent="0.2">
      <c r="B83" s="1234"/>
      <c r="C83" s="1233"/>
      <c r="D83" s="1233"/>
      <c r="E83" s="1233"/>
      <c r="F83" s="1233"/>
      <c r="G83" s="1233"/>
      <c r="H83" s="1233"/>
      <c r="I83" s="1233"/>
      <c r="J83" s="1233"/>
      <c r="K83" s="1233"/>
      <c r="L83" s="1233"/>
      <c r="M83" s="1233"/>
      <c r="N83" s="1233"/>
      <c r="O83" s="1233"/>
      <c r="P83" s="1233"/>
      <c r="Q83" s="1233"/>
      <c r="R83" s="1233"/>
      <c r="S83" s="1233"/>
      <c r="T83" s="1233"/>
      <c r="U83" s="1233"/>
      <c r="V83" s="1233"/>
      <c r="W83" s="1233"/>
      <c r="X83" s="1233"/>
      <c r="Y83" s="1233"/>
      <c r="Z83" s="1233"/>
      <c r="AA83" s="1233"/>
      <c r="AB83" s="1233"/>
      <c r="AC83" s="1233"/>
      <c r="AD83" s="1233"/>
      <c r="AE83" s="1233"/>
      <c r="AF83" s="1233"/>
      <c r="AG83" s="1233"/>
      <c r="AH83" s="1233"/>
      <c r="AI83" s="1233"/>
      <c r="AJ83" s="1233"/>
      <c r="AK83" s="1233"/>
      <c r="AL83" s="1233"/>
      <c r="AM83" s="1233"/>
      <c r="AN83" s="1233"/>
      <c r="AO83" s="1233"/>
      <c r="AP83" s="1233"/>
      <c r="AQ83" s="1233"/>
      <c r="AR83" s="1233"/>
      <c r="AS83" s="1233"/>
      <c r="AT83" s="1233"/>
      <c r="AU83" s="1233"/>
      <c r="AV83" s="1233"/>
      <c r="AW83" s="1233"/>
      <c r="AX83" s="1233"/>
      <c r="AY83" s="1233"/>
      <c r="AZ83" s="1233"/>
      <c r="BA83" s="1233"/>
      <c r="BB83" s="1233"/>
      <c r="BC83" s="1233"/>
      <c r="BD83" s="1233"/>
      <c r="BE83" s="1233"/>
      <c r="BF83" s="1233"/>
      <c r="BG83" s="1233"/>
      <c r="BH83" s="1233"/>
      <c r="BI83" s="1233"/>
      <c r="BJ83" s="1233"/>
      <c r="BK83" s="1233"/>
      <c r="BL83" s="1233"/>
      <c r="BM83" s="1233"/>
      <c r="BN83" s="1233"/>
      <c r="BO83" s="1233"/>
      <c r="BP83" s="1233"/>
      <c r="BQ83" s="1233"/>
      <c r="BR83" s="1233"/>
      <c r="BS83" s="1233"/>
      <c r="BT83" s="1233"/>
      <c r="BU83" s="1233"/>
      <c r="BV83" s="1233"/>
      <c r="BW83" s="1233"/>
      <c r="BX83" s="1233"/>
      <c r="BY83" s="1233"/>
      <c r="BZ83" s="1233"/>
      <c r="CA83" s="1233"/>
      <c r="CB83" s="1233"/>
      <c r="CC83" s="1233"/>
      <c r="CD83" s="1233"/>
      <c r="CE83" s="1233"/>
      <c r="CF83" s="1233"/>
      <c r="CG83" s="1233"/>
      <c r="CH83" s="1233"/>
      <c r="CI83" s="1233"/>
      <c r="CJ83" s="1233"/>
      <c r="CK83" s="1233"/>
      <c r="CL83" s="1233"/>
      <c r="CM83" s="1233"/>
      <c r="CN83" s="1233"/>
      <c r="CO83" s="1233"/>
      <c r="CP83" s="1233"/>
      <c r="CQ83" s="1233"/>
      <c r="CR83" s="1233"/>
      <c r="CS83" s="1233"/>
      <c r="CT83" s="1233"/>
      <c r="CU83" s="1233"/>
      <c r="CV83" s="1233"/>
      <c r="CW83" s="1233"/>
      <c r="CX83" s="1233"/>
      <c r="CY83" s="1233"/>
      <c r="CZ83" s="1233"/>
      <c r="DA83" s="1233"/>
      <c r="DB83" s="1233"/>
      <c r="DC83" s="1233"/>
      <c r="DD83" s="1232"/>
    </row>
    <row r="84" spans="2:109" ht="13" x14ac:dyDescent="0.2">
      <c r="DD84" s="1228"/>
      <c r="DE84" s="1228"/>
    </row>
    <row r="85" spans="2:109" ht="13" x14ac:dyDescent="0.2">
      <c r="DD85" s="1228"/>
      <c r="DE85" s="1228"/>
    </row>
    <row r="86" spans="2:109" ht="13" hidden="1" x14ac:dyDescent="0.2">
      <c r="DD86" s="1228"/>
      <c r="DE86" s="1228"/>
    </row>
    <row r="87" spans="2:109" ht="13" hidden="1" x14ac:dyDescent="0.2">
      <c r="K87" s="1231"/>
      <c r="AQ87" s="1231"/>
      <c r="BC87" s="1231"/>
      <c r="BO87" s="1231"/>
      <c r="CA87" s="1231"/>
      <c r="CM87" s="1231"/>
      <c r="CY87" s="1231"/>
      <c r="DD87" s="1228"/>
      <c r="DE87" s="1228"/>
    </row>
    <row r="88" spans="2:109" ht="13" hidden="1" x14ac:dyDescent="0.2">
      <c r="DD88" s="1228"/>
      <c r="DE88" s="1228"/>
    </row>
    <row r="89" spans="2:109" ht="13" hidden="1" x14ac:dyDescent="0.2">
      <c r="DD89" s="1228"/>
      <c r="DE89" s="1228"/>
    </row>
    <row r="90" spans="2:109" ht="13" hidden="1" x14ac:dyDescent="0.2">
      <c r="DD90" s="1228"/>
      <c r="DE90" s="1228"/>
    </row>
    <row r="91" spans="2:109" ht="13" hidden="1" x14ac:dyDescent="0.2">
      <c r="DD91" s="1228"/>
      <c r="DE91" s="1228"/>
    </row>
    <row r="92" spans="2:109" ht="13.5" hidden="1" customHeight="1" x14ac:dyDescent="0.2">
      <c r="DD92" s="1228"/>
      <c r="DE92" s="1228"/>
    </row>
    <row r="93" spans="2:109" ht="13.5" hidden="1" customHeight="1" x14ac:dyDescent="0.2">
      <c r="DD93" s="1228"/>
      <c r="DE93" s="1228"/>
    </row>
    <row r="94" spans="2:109" ht="13.5" hidden="1" customHeight="1" x14ac:dyDescent="0.2">
      <c r="DD94" s="1228"/>
      <c r="DE94" s="1228"/>
    </row>
    <row r="95" spans="2:109" ht="13.5" hidden="1" customHeight="1" x14ac:dyDescent="0.2">
      <c r="DD95" s="1228"/>
      <c r="DE95" s="1228"/>
    </row>
    <row r="96" spans="2:109" ht="13.5" hidden="1" customHeight="1" x14ac:dyDescent="0.2">
      <c r="DD96" s="1228"/>
      <c r="DE96" s="1228"/>
    </row>
    <row r="97" s="1228" customFormat="1" ht="13.5" hidden="1" customHeight="1" x14ac:dyDescent="0.2"/>
    <row r="98" s="1228" customFormat="1" ht="13.5" hidden="1" customHeight="1" x14ac:dyDescent="0.2"/>
    <row r="99" s="1228" customFormat="1" ht="13.5" hidden="1" customHeight="1" x14ac:dyDescent="0.2"/>
    <row r="100" s="1228" customFormat="1" ht="13.5" hidden="1" customHeight="1" x14ac:dyDescent="0.2"/>
    <row r="101" s="1228" customFormat="1" ht="13.5" hidden="1" customHeight="1" x14ac:dyDescent="0.2"/>
    <row r="102" s="1228" customFormat="1" ht="13.5" hidden="1" customHeight="1" x14ac:dyDescent="0.2"/>
    <row r="103" s="1228" customFormat="1" ht="13.5" hidden="1" customHeight="1" x14ac:dyDescent="0.2"/>
    <row r="104" s="1228" customFormat="1" ht="13.5" hidden="1" customHeight="1" x14ac:dyDescent="0.2"/>
    <row r="105" s="1228" customFormat="1" ht="13.5" hidden="1" customHeight="1" x14ac:dyDescent="0.2"/>
    <row r="106" s="1228" customFormat="1" ht="13.5" hidden="1" customHeight="1" x14ac:dyDescent="0.2"/>
    <row r="107" s="1228" customFormat="1" ht="13.5" hidden="1" customHeight="1" x14ac:dyDescent="0.2"/>
    <row r="108" s="1228" customFormat="1" ht="13.5" hidden="1" customHeight="1" x14ac:dyDescent="0.2"/>
    <row r="109" s="1228" customFormat="1" ht="13.5" hidden="1" customHeight="1" x14ac:dyDescent="0.2"/>
    <row r="110" s="1228" customFormat="1" ht="13.5" hidden="1" customHeight="1" x14ac:dyDescent="0.2"/>
    <row r="111" s="1228" customFormat="1" ht="13.5" hidden="1" customHeight="1" x14ac:dyDescent="0.2"/>
    <row r="112" s="1228" customFormat="1" ht="13.5" hidden="1" customHeight="1" x14ac:dyDescent="0.2"/>
    <row r="113" s="1228" customFormat="1" ht="13.5" hidden="1" customHeight="1" x14ac:dyDescent="0.2"/>
    <row r="114" s="1228" customFormat="1" ht="13.5" hidden="1" customHeight="1" x14ac:dyDescent="0.2"/>
    <row r="115" s="1228" customFormat="1" ht="13.5" hidden="1" customHeight="1" x14ac:dyDescent="0.2"/>
    <row r="116" s="1228" customFormat="1" ht="13.5" hidden="1" customHeight="1" x14ac:dyDescent="0.2"/>
    <row r="117" s="1228" customFormat="1" ht="13.5" hidden="1" customHeight="1" x14ac:dyDescent="0.2"/>
    <row r="118" s="1228" customFormat="1" ht="13.5" hidden="1" customHeight="1" x14ac:dyDescent="0.2"/>
    <row r="119" s="1228" customFormat="1" ht="13.5" hidden="1" customHeight="1" x14ac:dyDescent="0.2"/>
    <row r="120" s="1228" customFormat="1" ht="13.5" hidden="1" customHeight="1" x14ac:dyDescent="0.2"/>
    <row r="121" s="1228" customFormat="1" ht="13.5" hidden="1" customHeight="1" x14ac:dyDescent="0.2"/>
    <row r="122" s="1228" customFormat="1" ht="13.5" hidden="1" customHeight="1" x14ac:dyDescent="0.2"/>
    <row r="123" s="1228" customFormat="1" ht="13.5" hidden="1" customHeight="1" x14ac:dyDescent="0.2"/>
    <row r="124" s="1228" customFormat="1" ht="13.5" hidden="1" customHeight="1" x14ac:dyDescent="0.2"/>
    <row r="125" s="1228" customFormat="1" ht="13.5" hidden="1" customHeight="1" x14ac:dyDescent="0.2"/>
    <row r="126" s="1228" customFormat="1" ht="13.5" hidden="1" customHeight="1" x14ac:dyDescent="0.2"/>
    <row r="127" s="1228" customFormat="1" ht="13.5" hidden="1" customHeight="1" x14ac:dyDescent="0.2"/>
    <row r="128" s="1228" customFormat="1" ht="13.5" hidden="1" customHeight="1" x14ac:dyDescent="0.2"/>
    <row r="129" s="1228" customFormat="1" ht="13.5" hidden="1" customHeight="1" x14ac:dyDescent="0.2"/>
    <row r="130" s="1228" customFormat="1" ht="13.5" hidden="1" customHeight="1" x14ac:dyDescent="0.2"/>
    <row r="131" s="1228" customFormat="1" ht="13.5" hidden="1" customHeight="1" x14ac:dyDescent="0.2"/>
    <row r="132" s="1228" customFormat="1" ht="13.5" hidden="1" customHeight="1" x14ac:dyDescent="0.2"/>
    <row r="133" s="1228" customFormat="1" ht="13.5" hidden="1" customHeight="1" x14ac:dyDescent="0.2"/>
    <row r="134" s="1228" customFormat="1" ht="13.5" hidden="1" customHeight="1" x14ac:dyDescent="0.2"/>
    <row r="135" s="1228" customFormat="1" ht="13.5" hidden="1" customHeight="1" x14ac:dyDescent="0.2"/>
    <row r="136" s="1228" customFormat="1" ht="13.5" hidden="1" customHeight="1" x14ac:dyDescent="0.2"/>
    <row r="137" s="1228" customFormat="1" ht="13.5" hidden="1" customHeight="1" x14ac:dyDescent="0.2"/>
    <row r="138" s="1228" customFormat="1" ht="13.5" hidden="1" customHeight="1" x14ac:dyDescent="0.2"/>
    <row r="139" s="1228" customFormat="1" ht="13.5" hidden="1" customHeight="1" x14ac:dyDescent="0.2"/>
    <row r="140" s="1228" customFormat="1" ht="13.5" hidden="1" customHeight="1" x14ac:dyDescent="0.2"/>
    <row r="141" s="1228" customFormat="1" ht="13.5" hidden="1" customHeight="1" x14ac:dyDescent="0.2"/>
    <row r="142" s="1228" customFormat="1" ht="13.5" hidden="1" customHeight="1" x14ac:dyDescent="0.2"/>
    <row r="143" s="1228" customFormat="1" ht="13.5" hidden="1" customHeight="1" x14ac:dyDescent="0.2"/>
    <row r="144" s="1228" customFormat="1" ht="13.5" hidden="1" customHeight="1" x14ac:dyDescent="0.2"/>
    <row r="145" s="1228" customFormat="1" ht="13.5" hidden="1" customHeight="1" x14ac:dyDescent="0.2"/>
    <row r="146" s="1228" customFormat="1" ht="13.5" hidden="1" customHeight="1" x14ac:dyDescent="0.2"/>
    <row r="147" s="1228" customFormat="1" ht="13.5" hidden="1" customHeight="1" x14ac:dyDescent="0.2"/>
    <row r="148" s="1228" customFormat="1" ht="13.5" hidden="1" customHeight="1" x14ac:dyDescent="0.2"/>
    <row r="149" s="1228" customFormat="1" ht="13.5" hidden="1" customHeight="1" x14ac:dyDescent="0.2"/>
    <row r="150" s="1228" customFormat="1" ht="13.5" hidden="1" customHeight="1" x14ac:dyDescent="0.2"/>
    <row r="151" s="1228" customFormat="1" ht="13.5" hidden="1" customHeight="1" x14ac:dyDescent="0.2"/>
    <row r="152" s="1228" customFormat="1" ht="13.5" hidden="1" customHeight="1" x14ac:dyDescent="0.2"/>
    <row r="153" s="1228" customFormat="1" ht="13.5" hidden="1" customHeight="1" x14ac:dyDescent="0.2"/>
    <row r="154" s="1228" customFormat="1" ht="13.5" hidden="1" customHeight="1" x14ac:dyDescent="0.2"/>
    <row r="155" s="1228" customFormat="1" ht="13.5" hidden="1" customHeight="1" x14ac:dyDescent="0.2"/>
    <row r="156" s="1228" customFormat="1" ht="13.5" hidden="1" customHeight="1" x14ac:dyDescent="0.2"/>
    <row r="157" s="1228" customFormat="1" ht="13.5" hidden="1" customHeight="1" x14ac:dyDescent="0.2"/>
    <row r="158" s="1228" customFormat="1" ht="13.5" hidden="1" customHeight="1" x14ac:dyDescent="0.2"/>
    <row r="159" s="1228" customFormat="1" ht="13.5" hidden="1" customHeight="1" x14ac:dyDescent="0.2"/>
    <row r="160" s="1228" customFormat="1" ht="13.5" hidden="1" customHeight="1" x14ac:dyDescent="0.2"/>
  </sheetData>
  <sheetProtection algorithmName="SHA-512" hashValue="ZXErA8w+bKh23aY4mCBZm44pgkQmG0vHcC5fOY6urM7YoHPVJiBQZmKPX8SCEjH8+svYQUSngxm0I+GqXmnEAA==" saltValue="NZCyClBpAn2RsKcDUeqbE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24AAE-4660-4125-B451-3A25C52B73D2}">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507</v>
      </c>
    </row>
  </sheetData>
  <sheetProtection algorithmName="SHA-512" hashValue="w18kYsvwutwMSWOvuu3+Lvpf7t0IicECEgJm82Lrzq+8FRV1jWzOmAK6XfEsX6QppMSchffOpRLTxBz7QebsQQ==" saltValue="Yk6fR42XS08YxNBxlwFDP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7387D-6362-4C7E-A0AD-C94C5A4AF34A}">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507</v>
      </c>
    </row>
  </sheetData>
  <sheetProtection algorithmName="SHA-512" hashValue="V6HRdsZh6TxEj5FAQaaWj2dR3LX/5G5uLKC7D4PcR7Q8JL2eQmo0mIq8gzOleDKalzqdJ0Bqk3hek4knQ6Zxng==" saltValue="Lhw6VgBkSMptolJo7Ikrd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551</v>
      </c>
      <c r="B3" s="131"/>
      <c r="C3" s="132"/>
      <c r="D3" s="133">
        <v>144012</v>
      </c>
      <c r="E3" s="134"/>
      <c r="F3" s="135">
        <v>119378</v>
      </c>
      <c r="G3" s="136"/>
      <c r="H3" s="137"/>
    </row>
    <row r="4" spans="1:8" x14ac:dyDescent="0.2">
      <c r="A4" s="138"/>
      <c r="B4" s="139"/>
      <c r="C4" s="140"/>
      <c r="D4" s="141">
        <v>40818</v>
      </c>
      <c r="E4" s="142"/>
      <c r="F4" s="143">
        <v>35801</v>
      </c>
      <c r="G4" s="144"/>
      <c r="H4" s="145"/>
    </row>
    <row r="5" spans="1:8" x14ac:dyDescent="0.2">
      <c r="A5" s="126" t="s">
        <v>553</v>
      </c>
      <c r="B5" s="131"/>
      <c r="C5" s="132"/>
      <c r="D5" s="133">
        <v>148295</v>
      </c>
      <c r="E5" s="134"/>
      <c r="F5" s="135">
        <v>135728</v>
      </c>
      <c r="G5" s="136"/>
      <c r="H5" s="137"/>
    </row>
    <row r="6" spans="1:8" x14ac:dyDescent="0.2">
      <c r="A6" s="138"/>
      <c r="B6" s="139"/>
      <c r="C6" s="140"/>
      <c r="D6" s="141">
        <v>43536</v>
      </c>
      <c r="E6" s="142"/>
      <c r="F6" s="143">
        <v>40699</v>
      </c>
      <c r="G6" s="144"/>
      <c r="H6" s="145"/>
    </row>
    <row r="7" spans="1:8" x14ac:dyDescent="0.2">
      <c r="A7" s="126" t="s">
        <v>554</v>
      </c>
      <c r="B7" s="131"/>
      <c r="C7" s="132"/>
      <c r="D7" s="133">
        <v>131618</v>
      </c>
      <c r="E7" s="134"/>
      <c r="F7" s="135">
        <v>139505</v>
      </c>
      <c r="G7" s="136"/>
      <c r="H7" s="137"/>
    </row>
    <row r="8" spans="1:8" x14ac:dyDescent="0.2">
      <c r="A8" s="138"/>
      <c r="B8" s="139"/>
      <c r="C8" s="140"/>
      <c r="D8" s="141">
        <v>38941</v>
      </c>
      <c r="E8" s="142"/>
      <c r="F8" s="143">
        <v>39411</v>
      </c>
      <c r="G8" s="144"/>
      <c r="H8" s="145"/>
    </row>
    <row r="9" spans="1:8" x14ac:dyDescent="0.2">
      <c r="A9" s="126" t="s">
        <v>555</v>
      </c>
      <c r="B9" s="131"/>
      <c r="C9" s="132"/>
      <c r="D9" s="133">
        <v>136955</v>
      </c>
      <c r="E9" s="134"/>
      <c r="F9" s="135">
        <v>128232</v>
      </c>
      <c r="G9" s="136"/>
      <c r="H9" s="137"/>
    </row>
    <row r="10" spans="1:8" x14ac:dyDescent="0.2">
      <c r="A10" s="138"/>
      <c r="B10" s="139"/>
      <c r="C10" s="140"/>
      <c r="D10" s="141">
        <v>34865</v>
      </c>
      <c r="E10" s="142"/>
      <c r="F10" s="143">
        <v>36122</v>
      </c>
      <c r="G10" s="144"/>
      <c r="H10" s="145"/>
    </row>
    <row r="11" spans="1:8" x14ac:dyDescent="0.2">
      <c r="A11" s="126" t="s">
        <v>556</v>
      </c>
      <c r="B11" s="131"/>
      <c r="C11" s="132"/>
      <c r="D11" s="133">
        <v>152745</v>
      </c>
      <c r="E11" s="134"/>
      <c r="F11" s="135">
        <v>145988</v>
      </c>
      <c r="G11" s="136"/>
      <c r="H11" s="137"/>
    </row>
    <row r="12" spans="1:8" x14ac:dyDescent="0.2">
      <c r="A12" s="138"/>
      <c r="B12" s="139"/>
      <c r="C12" s="146"/>
      <c r="D12" s="141">
        <v>31400</v>
      </c>
      <c r="E12" s="142"/>
      <c r="F12" s="143">
        <v>36192</v>
      </c>
      <c r="G12" s="144"/>
      <c r="H12" s="145"/>
    </row>
    <row r="13" spans="1:8" x14ac:dyDescent="0.2">
      <c r="A13" s="126"/>
      <c r="B13" s="131"/>
      <c r="C13" s="147"/>
      <c r="D13" s="148">
        <v>142725</v>
      </c>
      <c r="E13" s="149"/>
      <c r="F13" s="150">
        <v>133766</v>
      </c>
      <c r="G13" s="151"/>
      <c r="H13" s="137"/>
    </row>
    <row r="14" spans="1:8" x14ac:dyDescent="0.2">
      <c r="A14" s="138"/>
      <c r="B14" s="139"/>
      <c r="C14" s="140"/>
      <c r="D14" s="141">
        <v>37912</v>
      </c>
      <c r="E14" s="142"/>
      <c r="F14" s="143">
        <v>37645</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2.9</v>
      </c>
      <c r="C19" s="152">
        <f>ROUND(VALUE(SUBSTITUTE(実質収支比率等に係る経年分析!G$48,"▲","-")),2)</f>
        <v>2.8</v>
      </c>
      <c r="D19" s="152">
        <f>ROUND(VALUE(SUBSTITUTE(実質収支比率等に係る経年分析!H$48,"▲","-")),2)</f>
        <v>3.04</v>
      </c>
      <c r="E19" s="152">
        <f>ROUND(VALUE(SUBSTITUTE(実質収支比率等に係る経年分析!I$48,"▲","-")),2)</f>
        <v>2.86</v>
      </c>
      <c r="F19" s="152">
        <f>ROUND(VALUE(SUBSTITUTE(実質収支比率等に係る経年分析!J$48,"▲","-")),2)</f>
        <v>3.46</v>
      </c>
    </row>
    <row r="20" spans="1:11" x14ac:dyDescent="0.2">
      <c r="A20" s="152" t="s">
        <v>53</v>
      </c>
      <c r="B20" s="152">
        <f>ROUND(VALUE(SUBSTITUTE(実質収支比率等に係る経年分析!F$47,"▲","-")),2)</f>
        <v>3.74</v>
      </c>
      <c r="C20" s="152">
        <f>ROUND(VALUE(SUBSTITUTE(実質収支比率等に係る経年分析!G$47,"▲","-")),2)</f>
        <v>5.6</v>
      </c>
      <c r="D20" s="152">
        <f>ROUND(VALUE(SUBSTITUTE(実質収支比率等に係る経年分析!H$47,"▲","-")),2)</f>
        <v>5.72</v>
      </c>
      <c r="E20" s="152">
        <f>ROUND(VALUE(SUBSTITUTE(実質収支比率等に係る経年分析!I$47,"▲","-")),2)</f>
        <v>5.98</v>
      </c>
      <c r="F20" s="152">
        <f>ROUND(VALUE(SUBSTITUTE(実質収支比率等に係る経年分析!J$47,"▲","-")),2)</f>
        <v>6.39</v>
      </c>
    </row>
    <row r="21" spans="1:11" x14ac:dyDescent="0.2">
      <c r="A21" s="152" t="s">
        <v>54</v>
      </c>
      <c r="B21" s="152">
        <f>IF(ISNUMBER(VALUE(SUBSTITUTE(実質収支比率等に係る経年分析!F$49,"▲","-"))),ROUND(VALUE(SUBSTITUTE(実質収支比率等に係る経年分析!F$49,"▲","-")),2),NA())</f>
        <v>6.71</v>
      </c>
      <c r="C21" s="152">
        <f>IF(ISNUMBER(VALUE(SUBSTITUTE(実質収支比率等に係る経年分析!G$49,"▲","-"))),ROUND(VALUE(SUBSTITUTE(実質収支比率等に係る経年分析!G$49,"▲","-")),2),NA())</f>
        <v>2.38</v>
      </c>
      <c r="D21" s="152">
        <f>IF(ISNUMBER(VALUE(SUBSTITUTE(実質収支比率等に係る経年分析!H$49,"▲","-"))),ROUND(VALUE(SUBSTITUTE(実質収支比率等に係る経年分析!H$49,"▲","-")),2),NA())</f>
        <v>2.33</v>
      </c>
      <c r="E21" s="152">
        <f>IF(ISNUMBER(VALUE(SUBSTITUTE(実質収支比率等に係る経年分析!I$49,"▲","-"))),ROUND(VALUE(SUBSTITUTE(実質収支比率等に係る経年分析!I$49,"▲","-")),2),NA())</f>
        <v>1.72</v>
      </c>
      <c r="F21" s="152">
        <f>IF(ISNUMBER(VALUE(SUBSTITUTE(実質収支比率等に係る経年分析!J$49,"▲","-"))),ROUND(VALUE(SUBSTITUTE(実質収支比率等に係る経年分析!J$49,"▲","-")),2),NA())</f>
        <v>2.83</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0.06</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0.06</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7.0000000000000007E-2</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7.0000000000000007E-2</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0.08</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工業用水道事業会計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0.08</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0.1</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0.11</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0.12</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0.12</v>
      </c>
    </row>
    <row r="30" spans="1:11" x14ac:dyDescent="0.2">
      <c r="A30" s="153" t="str">
        <f>IF(連結実質赤字比率に係る赤字・黒字の構成分析!C$40="",NA(),連結実質赤字比率に係る赤字・黒字の構成分析!C$40)</f>
        <v>流域下水道特別会計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0.2</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0.19</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0.17</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0.19</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0.27</v>
      </c>
    </row>
    <row r="31" spans="1:11" x14ac:dyDescent="0.2">
      <c r="A31" s="153" t="str">
        <f>IF(連結実質赤字比率に係る赤字・黒字の構成分析!C$39="",NA(),連結実質赤字比率に係る赤字・黒字の構成分析!C$39)</f>
        <v>臨港地域整備特別会計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0.51</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0.5</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0.43</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0.43</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0.45</v>
      </c>
    </row>
    <row r="32" spans="1:11" x14ac:dyDescent="0.2">
      <c r="A32" s="153" t="str">
        <f>IF(連結実質赤字比率に係る赤字・黒字の構成分析!C$38="",NA(),連結実質赤字比率に係る赤字・黒字の構成分析!C$38)</f>
        <v>国民健康保険特別会計</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#VALUE!</v>
      </c>
      <c r="E32" s="153" t="e">
        <f>IF(ROUND(VALUE(SUBSTITUTE(連結実質赤字比率に係る赤字・黒字の構成分析!G$38,"▲", "-")), 2) &gt;= 0, ABS(ROUND(VALUE(SUBSTITUTE(連結実質赤字比率に係る赤字・黒字の構成分析!G$38,"▲", "-")), 2)), NA())</f>
        <v>#VALUE!</v>
      </c>
      <c r="F32" s="153" t="e">
        <f>IF(ROUND(VALUE(SUBSTITUTE(連結実質赤字比率に係る赤字・黒字の構成分析!H$38,"▲", "-")), 2) &lt; 0, ABS(ROUND(VALUE(SUBSTITUTE(連結実質赤字比率に係る赤字・黒字の構成分析!H$38,"▲", "-")), 2)), NA())</f>
        <v>#VALUE!</v>
      </c>
      <c r="G32" s="153" t="e">
        <f>IF(ROUND(VALUE(SUBSTITUTE(連結実質赤字比率に係る赤字・黒字の構成分析!H$38,"▲", "-")), 2) &gt;= 0, ABS(ROUND(VALUE(SUBSTITUTE(連結実質赤字比率に係る赤字・黒字の構成分析!H$38,"▲", "-")), 2)), NA())</f>
        <v>#VALUE!</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0.39</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0.53</v>
      </c>
    </row>
    <row r="33" spans="1:16" x14ac:dyDescent="0.2">
      <c r="A33" s="153" t="str">
        <f>IF(連結実質赤字比率に係る赤字・黒字の構成分析!C$37="",NA(),連結実質赤字比率に係る赤字・黒字の構成分析!C$37)</f>
        <v>水道事業会計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0.48</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0.56999999999999995</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0.61</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0.64</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0.67</v>
      </c>
    </row>
    <row r="34" spans="1:16" x14ac:dyDescent="0.2">
      <c r="A34" s="153" t="str">
        <f>IF(連結実質赤字比率に係る赤字・黒字の構成分析!C$36="",NA(),連結実質赤字比率に係る赤字・黒字の構成分析!C$36)</f>
        <v>電気事業会計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0.92</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1.18</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1.52</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1.53</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1.0900000000000001</v>
      </c>
    </row>
    <row r="35" spans="1:16" x14ac:dyDescent="0.2">
      <c r="A35" s="153" t="str">
        <f>IF(連結実質赤字比率に係る赤字・黒字の構成分析!C$35="",NA(),連結実質赤字比率に係る赤字・黒字の構成分析!C$35)</f>
        <v>病院事業会計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2.82</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2.41</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1.88</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1.5</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1.24</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2.83</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2.73</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2.96</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2.78</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3.37</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67813</v>
      </c>
      <c r="E42" s="154"/>
      <c r="F42" s="154"/>
      <c r="G42" s="154">
        <f>'実質公債費比率（分子）の構造'!L$52</f>
        <v>67712</v>
      </c>
      <c r="H42" s="154"/>
      <c r="I42" s="154"/>
      <c r="J42" s="154">
        <f>'実質公債費比率（分子）の構造'!M$52</f>
        <v>69159</v>
      </c>
      <c r="K42" s="154"/>
      <c r="L42" s="154"/>
      <c r="M42" s="154">
        <f>'実質公債費比率（分子）の構造'!N$52</f>
        <v>66053</v>
      </c>
      <c r="N42" s="154"/>
      <c r="O42" s="154"/>
      <c r="P42" s="154">
        <f>'実質公債費比率（分子）の構造'!O$52</f>
        <v>65350</v>
      </c>
    </row>
    <row r="43" spans="1:16" x14ac:dyDescent="0.2">
      <c r="A43" s="154" t="s">
        <v>62</v>
      </c>
      <c r="B43" s="154">
        <f>'実質公債費比率（分子）の構造'!K$51</f>
        <v>2</v>
      </c>
      <c r="C43" s="154"/>
      <c r="D43" s="154"/>
      <c r="E43" s="154">
        <f>'実質公債費比率（分子）の構造'!L$51</f>
        <v>0</v>
      </c>
      <c r="F43" s="154"/>
      <c r="G43" s="154"/>
      <c r="H43" s="154">
        <f>'実質公債費比率（分子）の構造'!M$51</f>
        <v>0</v>
      </c>
      <c r="I43" s="154"/>
      <c r="J43" s="154"/>
      <c r="K43" s="154">
        <f>'実質公債費比率（分子）の構造'!N$51</f>
        <v>0</v>
      </c>
      <c r="L43" s="154"/>
      <c r="M43" s="154"/>
      <c r="N43" s="154" t="str">
        <f>'実質公債費比率（分子）の構造'!O$51</f>
        <v>-</v>
      </c>
      <c r="O43" s="154"/>
      <c r="P43" s="154"/>
    </row>
    <row r="44" spans="1:16" x14ac:dyDescent="0.2">
      <c r="A44" s="154" t="s">
        <v>63</v>
      </c>
      <c r="B44" s="154">
        <f>'実質公債費比率（分子）の構造'!K$50</f>
        <v>989</v>
      </c>
      <c r="C44" s="154"/>
      <c r="D44" s="154"/>
      <c r="E44" s="154">
        <f>'実質公債費比率（分子）の構造'!L$50</f>
        <v>929</v>
      </c>
      <c r="F44" s="154"/>
      <c r="G44" s="154"/>
      <c r="H44" s="154">
        <f>'実質公債費比率（分子）の構造'!M$50</f>
        <v>834</v>
      </c>
      <c r="I44" s="154"/>
      <c r="J44" s="154"/>
      <c r="K44" s="154">
        <f>'実質公債費比率（分子）の構造'!N$50</f>
        <v>826</v>
      </c>
      <c r="L44" s="154"/>
      <c r="M44" s="154"/>
      <c r="N44" s="154">
        <f>'実質公債費比率（分子）の構造'!O$50</f>
        <v>693</v>
      </c>
      <c r="O44" s="154"/>
      <c r="P44" s="154"/>
    </row>
    <row r="45" spans="1:16" x14ac:dyDescent="0.2">
      <c r="A45" s="154" t="s">
        <v>64</v>
      </c>
      <c r="B45" s="154">
        <f>'実質公債費比率（分子）の構造'!K$49</f>
        <v>471</v>
      </c>
      <c r="C45" s="154"/>
      <c r="D45" s="154"/>
      <c r="E45" s="154">
        <f>'実質公債費比率（分子）の構造'!L$49</f>
        <v>457</v>
      </c>
      <c r="F45" s="154"/>
      <c r="G45" s="154"/>
      <c r="H45" s="154">
        <f>'実質公債費比率（分子）の構造'!M$49</f>
        <v>402</v>
      </c>
      <c r="I45" s="154"/>
      <c r="J45" s="154"/>
      <c r="K45" s="154">
        <f>'実質公債費比率（分子）の構造'!N$49</f>
        <v>370</v>
      </c>
      <c r="L45" s="154"/>
      <c r="M45" s="154"/>
      <c r="N45" s="154">
        <f>'実質公債費比率（分子）の構造'!O$49</f>
        <v>369</v>
      </c>
      <c r="O45" s="154"/>
      <c r="P45" s="154"/>
    </row>
    <row r="46" spans="1:16" x14ac:dyDescent="0.2">
      <c r="A46" s="154" t="s">
        <v>65</v>
      </c>
      <c r="B46" s="154">
        <f>'実質公債費比率（分子）の構造'!K$48</f>
        <v>2576</v>
      </c>
      <c r="C46" s="154"/>
      <c r="D46" s="154"/>
      <c r="E46" s="154">
        <f>'実質公債費比率（分子）の構造'!L$48</f>
        <v>2559</v>
      </c>
      <c r="F46" s="154"/>
      <c r="G46" s="154"/>
      <c r="H46" s="154">
        <f>'実質公債費比率（分子）の構造'!M$48</f>
        <v>2545</v>
      </c>
      <c r="I46" s="154"/>
      <c r="J46" s="154"/>
      <c r="K46" s="154">
        <f>'実質公債費比率（分子）の構造'!N$48</f>
        <v>2297</v>
      </c>
      <c r="L46" s="154"/>
      <c r="M46" s="154"/>
      <c r="N46" s="154">
        <f>'実質公債費比率（分子）の構造'!O$48</f>
        <v>2528</v>
      </c>
      <c r="O46" s="154"/>
      <c r="P46" s="154"/>
    </row>
    <row r="47" spans="1:16" x14ac:dyDescent="0.2">
      <c r="A47" s="154" t="s">
        <v>66</v>
      </c>
      <c r="B47" s="154">
        <f>'実質公債費比率（分子）の構造'!K$47</f>
        <v>6124</v>
      </c>
      <c r="C47" s="154"/>
      <c r="D47" s="154"/>
      <c r="E47" s="154">
        <f>'実質公債費比率（分子）の構造'!L$47</f>
        <v>7131</v>
      </c>
      <c r="F47" s="154"/>
      <c r="G47" s="154"/>
      <c r="H47" s="154">
        <f>'実質公債費比率（分子）の構造'!M$47</f>
        <v>7920</v>
      </c>
      <c r="I47" s="154"/>
      <c r="J47" s="154"/>
      <c r="K47" s="154">
        <f>'実質公債費比率（分子）の構造'!N$47</f>
        <v>8699</v>
      </c>
      <c r="L47" s="154"/>
      <c r="M47" s="154"/>
      <c r="N47" s="154">
        <f>'実質公債費比率（分子）の構造'!O$47</f>
        <v>8979</v>
      </c>
      <c r="O47" s="154"/>
      <c r="P47" s="154"/>
    </row>
    <row r="48" spans="1:16" x14ac:dyDescent="0.2">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68</v>
      </c>
      <c r="B49" s="154">
        <f>'実質公債費比率（分子）の構造'!K$45</f>
        <v>71817</v>
      </c>
      <c r="C49" s="154"/>
      <c r="D49" s="154"/>
      <c r="E49" s="154">
        <f>'実質公債費比率（分子）の構造'!L$45</f>
        <v>66682</v>
      </c>
      <c r="F49" s="154"/>
      <c r="G49" s="154"/>
      <c r="H49" s="154">
        <f>'実質公債費比率（分子）の構造'!M$45</f>
        <v>73791</v>
      </c>
      <c r="I49" s="154"/>
      <c r="J49" s="154"/>
      <c r="K49" s="154">
        <f>'実質公債費比率（分子）の構造'!N$45</f>
        <v>67186</v>
      </c>
      <c r="L49" s="154"/>
      <c r="M49" s="154"/>
      <c r="N49" s="154">
        <f>'実質公債費比率（分子）の構造'!O$45</f>
        <v>63482</v>
      </c>
      <c r="O49" s="154"/>
      <c r="P49" s="154"/>
    </row>
    <row r="50" spans="1:16" x14ac:dyDescent="0.2">
      <c r="A50" s="154" t="s">
        <v>69</v>
      </c>
      <c r="B50" s="154" t="e">
        <f>NA()</f>
        <v>#N/A</v>
      </c>
      <c r="C50" s="154">
        <f>IF(ISNUMBER('実質公債費比率（分子）の構造'!K$53),'実質公債費比率（分子）の構造'!K$53,NA())</f>
        <v>14166</v>
      </c>
      <c r="D50" s="154" t="e">
        <f>NA()</f>
        <v>#N/A</v>
      </c>
      <c r="E50" s="154" t="e">
        <f>NA()</f>
        <v>#N/A</v>
      </c>
      <c r="F50" s="154">
        <f>IF(ISNUMBER('実質公債費比率（分子）の構造'!L$53),'実質公債費比率（分子）の構造'!L$53,NA())</f>
        <v>10046</v>
      </c>
      <c r="G50" s="154" t="e">
        <f>NA()</f>
        <v>#N/A</v>
      </c>
      <c r="H50" s="154" t="e">
        <f>NA()</f>
        <v>#N/A</v>
      </c>
      <c r="I50" s="154">
        <f>IF(ISNUMBER('実質公債費比率（分子）の構造'!M$53),'実質公債費比率（分子）の構造'!M$53,NA())</f>
        <v>16333</v>
      </c>
      <c r="J50" s="154" t="e">
        <f>NA()</f>
        <v>#N/A</v>
      </c>
      <c r="K50" s="154" t="e">
        <f>NA()</f>
        <v>#N/A</v>
      </c>
      <c r="L50" s="154">
        <f>IF(ISNUMBER('実質公債費比率（分子）の構造'!N$53),'実質公債費比率（分子）の構造'!N$53,NA())</f>
        <v>13325</v>
      </c>
      <c r="M50" s="154" t="e">
        <f>NA()</f>
        <v>#N/A</v>
      </c>
      <c r="N50" s="154" t="e">
        <f>NA()</f>
        <v>#N/A</v>
      </c>
      <c r="O50" s="154">
        <f>IF(ISNUMBER('実質公債費比率（分子）の構造'!O$53),'実質公債費比率（分子）の構造'!O$53,NA())</f>
        <v>10701</v>
      </c>
      <c r="P50" s="154" t="e">
        <f>NA()</f>
        <v>#N/A</v>
      </c>
    </row>
    <row r="53" spans="1:16" x14ac:dyDescent="0.2">
      <c r="A53" s="122" t="s">
        <v>70</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722999</v>
      </c>
      <c r="E56" s="153"/>
      <c r="F56" s="153"/>
      <c r="G56" s="153">
        <f>'将来負担比率（分子）の構造'!J$52</f>
        <v>704801</v>
      </c>
      <c r="H56" s="153"/>
      <c r="I56" s="153"/>
      <c r="J56" s="153">
        <f>'将来負担比率（分子）の構造'!K$52</f>
        <v>682670</v>
      </c>
      <c r="K56" s="153"/>
      <c r="L56" s="153"/>
      <c r="M56" s="153">
        <f>'将来負担比率（分子）の構造'!L$52</f>
        <v>661684</v>
      </c>
      <c r="N56" s="153"/>
      <c r="O56" s="153"/>
      <c r="P56" s="153">
        <f>'将来負担比率（分子）の構造'!M$52</f>
        <v>633771</v>
      </c>
    </row>
    <row r="57" spans="1:16" x14ac:dyDescent="0.2">
      <c r="A57" s="153" t="s">
        <v>40</v>
      </c>
      <c r="B57" s="153"/>
      <c r="C57" s="153"/>
      <c r="D57" s="153">
        <f>'将来負担比率（分子）の構造'!I$51</f>
        <v>12075</v>
      </c>
      <c r="E57" s="153"/>
      <c r="F57" s="153"/>
      <c r="G57" s="153">
        <f>'将来負担比率（分子）の構造'!J$51</f>
        <v>11210</v>
      </c>
      <c r="H57" s="153"/>
      <c r="I57" s="153"/>
      <c r="J57" s="153">
        <f>'将来負担比率（分子）の構造'!K$51</f>
        <v>9128</v>
      </c>
      <c r="K57" s="153"/>
      <c r="L57" s="153"/>
      <c r="M57" s="153">
        <f>'将来負担比率（分子）の構造'!L$51</f>
        <v>9300</v>
      </c>
      <c r="N57" s="153"/>
      <c r="O57" s="153"/>
      <c r="P57" s="153">
        <f>'将来負担比率（分子）の構造'!M$51</f>
        <v>10439</v>
      </c>
    </row>
    <row r="58" spans="1:16" x14ac:dyDescent="0.2">
      <c r="A58" s="153" t="s">
        <v>39</v>
      </c>
      <c r="B58" s="153"/>
      <c r="C58" s="153"/>
      <c r="D58" s="153">
        <f>'将来負担比率（分子）の構造'!I$50</f>
        <v>75433</v>
      </c>
      <c r="E58" s="153"/>
      <c r="F58" s="153"/>
      <c r="G58" s="153">
        <f>'将来負担比率（分子）の構造'!J$50</f>
        <v>73839</v>
      </c>
      <c r="H58" s="153"/>
      <c r="I58" s="153"/>
      <c r="J58" s="153">
        <f>'将来負担比率（分子）の構造'!K$50</f>
        <v>72767</v>
      </c>
      <c r="K58" s="153"/>
      <c r="L58" s="153"/>
      <c r="M58" s="153">
        <f>'将来負担比率（分子）の構造'!L$50</f>
        <v>75409</v>
      </c>
      <c r="N58" s="153"/>
      <c r="O58" s="153"/>
      <c r="P58" s="153">
        <f>'将来負担比率（分子）の構造'!M$50</f>
        <v>72250</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26038</v>
      </c>
      <c r="C61" s="153"/>
      <c r="D61" s="153"/>
      <c r="E61" s="153">
        <f>'将来負担比率（分子）の構造'!J$46</f>
        <v>24770</v>
      </c>
      <c r="F61" s="153"/>
      <c r="G61" s="153"/>
      <c r="H61" s="153">
        <f>'将来負担比率（分子）の構造'!K$46</f>
        <v>21574</v>
      </c>
      <c r="I61" s="153"/>
      <c r="J61" s="153"/>
      <c r="K61" s="153">
        <f>'将来負担比率（分子）の構造'!L$46</f>
        <v>17602</v>
      </c>
      <c r="L61" s="153"/>
      <c r="M61" s="153"/>
      <c r="N61" s="153">
        <f>'将来負担比率（分子）の構造'!M$46</f>
        <v>17079</v>
      </c>
      <c r="O61" s="153"/>
      <c r="P61" s="153"/>
    </row>
    <row r="62" spans="1:16" x14ac:dyDescent="0.2">
      <c r="A62" s="153" t="s">
        <v>33</v>
      </c>
      <c r="B62" s="153">
        <f>'将来負担比率（分子）の構造'!I$45</f>
        <v>117016</v>
      </c>
      <c r="C62" s="153"/>
      <c r="D62" s="153"/>
      <c r="E62" s="153">
        <f>'将来負担比率（分子）の構造'!J$45</f>
        <v>115077</v>
      </c>
      <c r="F62" s="153"/>
      <c r="G62" s="153"/>
      <c r="H62" s="153">
        <f>'将来負担比率（分子）の構造'!K$45</f>
        <v>113160</v>
      </c>
      <c r="I62" s="153"/>
      <c r="J62" s="153"/>
      <c r="K62" s="153">
        <f>'将来負担比率（分子）の構造'!L$45</f>
        <v>109165</v>
      </c>
      <c r="L62" s="153"/>
      <c r="M62" s="153"/>
      <c r="N62" s="153">
        <f>'将来負担比率（分子）の構造'!M$45</f>
        <v>103092</v>
      </c>
      <c r="O62" s="153"/>
      <c r="P62" s="153"/>
    </row>
    <row r="63" spans="1:16" x14ac:dyDescent="0.2">
      <c r="A63" s="153" t="s">
        <v>32</v>
      </c>
      <c r="B63" s="153">
        <f>'将来負担比率（分子）の構造'!I$44</f>
        <v>2775</v>
      </c>
      <c r="C63" s="153"/>
      <c r="D63" s="153"/>
      <c r="E63" s="153">
        <f>'将来負担比率（分子）の構造'!J$44</f>
        <v>2466</v>
      </c>
      <c r="F63" s="153"/>
      <c r="G63" s="153"/>
      <c r="H63" s="153">
        <f>'将来負担比率（分子）の構造'!K$44</f>
        <v>2239</v>
      </c>
      <c r="I63" s="153"/>
      <c r="J63" s="153"/>
      <c r="K63" s="153">
        <f>'将来負担比率（分子）の構造'!L$44</f>
        <v>1921</v>
      </c>
      <c r="L63" s="153"/>
      <c r="M63" s="153"/>
      <c r="N63" s="153">
        <f>'将来負担比率（分子）の構造'!M$44</f>
        <v>1730</v>
      </c>
      <c r="O63" s="153"/>
      <c r="P63" s="153"/>
    </row>
    <row r="64" spans="1:16" x14ac:dyDescent="0.2">
      <c r="A64" s="153" t="s">
        <v>31</v>
      </c>
      <c r="B64" s="153">
        <f>'将来負担比率（分子）の構造'!I$43</f>
        <v>23630</v>
      </c>
      <c r="C64" s="153"/>
      <c r="D64" s="153"/>
      <c r="E64" s="153">
        <f>'将来負担比率（分子）の構造'!J$43</f>
        <v>21982</v>
      </c>
      <c r="F64" s="153"/>
      <c r="G64" s="153"/>
      <c r="H64" s="153">
        <f>'将来負担比率（分子）の構造'!K$43</f>
        <v>21900</v>
      </c>
      <c r="I64" s="153"/>
      <c r="J64" s="153"/>
      <c r="K64" s="153">
        <f>'将来負担比率（分子）の構造'!L$43</f>
        <v>22272</v>
      </c>
      <c r="L64" s="153"/>
      <c r="M64" s="153"/>
      <c r="N64" s="153">
        <f>'将来負担比率（分子）の構造'!M$43</f>
        <v>22231</v>
      </c>
      <c r="O64" s="153"/>
      <c r="P64" s="153"/>
    </row>
    <row r="65" spans="1:16" x14ac:dyDescent="0.2">
      <c r="A65" s="153" t="s">
        <v>30</v>
      </c>
      <c r="B65" s="153">
        <f>'将来負担比率（分子）の構造'!I$42</f>
        <v>8441</v>
      </c>
      <c r="C65" s="153"/>
      <c r="D65" s="153"/>
      <c r="E65" s="153">
        <f>'将来負担比率（分子）の構造'!J$42</f>
        <v>7462</v>
      </c>
      <c r="F65" s="153"/>
      <c r="G65" s="153"/>
      <c r="H65" s="153">
        <f>'将来負担比率（分子）の構造'!K$42</f>
        <v>6750</v>
      </c>
      <c r="I65" s="153"/>
      <c r="J65" s="153"/>
      <c r="K65" s="153">
        <f>'将来負担比率（分子）の構造'!L$42</f>
        <v>5386</v>
      </c>
      <c r="L65" s="153"/>
      <c r="M65" s="153"/>
      <c r="N65" s="153">
        <f>'将来負担比率（分子）の構造'!M$42</f>
        <v>4774</v>
      </c>
      <c r="O65" s="153"/>
      <c r="P65" s="153"/>
    </row>
    <row r="66" spans="1:16" x14ac:dyDescent="0.2">
      <c r="A66" s="153" t="s">
        <v>29</v>
      </c>
      <c r="B66" s="153">
        <f>'将来負担比率（分子）の構造'!I$41</f>
        <v>1008692</v>
      </c>
      <c r="C66" s="153"/>
      <c r="D66" s="153"/>
      <c r="E66" s="153">
        <f>'将来負担比率（分子）の構造'!J$41</f>
        <v>997257</v>
      </c>
      <c r="F66" s="153"/>
      <c r="G66" s="153"/>
      <c r="H66" s="153">
        <f>'将来負担比率（分子）の構造'!K$41</f>
        <v>979807</v>
      </c>
      <c r="I66" s="153"/>
      <c r="J66" s="153"/>
      <c r="K66" s="153">
        <f>'将来負担比率（分子）の構造'!L$41</f>
        <v>969896</v>
      </c>
      <c r="L66" s="153"/>
      <c r="M66" s="153"/>
      <c r="N66" s="153">
        <f>'将来負担比率（分子）の構造'!M$41</f>
        <v>959326</v>
      </c>
      <c r="O66" s="153"/>
      <c r="P66" s="153"/>
    </row>
    <row r="67" spans="1:16" x14ac:dyDescent="0.2">
      <c r="A67" s="153" t="s">
        <v>73</v>
      </c>
      <c r="B67" s="153" t="e">
        <f>NA()</f>
        <v>#N/A</v>
      </c>
      <c r="C67" s="153">
        <f>IF(ISNUMBER('将来負担比率（分子）の構造'!I$53), IF('将来負担比率（分子）の構造'!I$53 &lt; 0, 0, '将来負担比率（分子）の構造'!I$53), NA())</f>
        <v>376085</v>
      </c>
      <c r="D67" s="153" t="e">
        <f>NA()</f>
        <v>#N/A</v>
      </c>
      <c r="E67" s="153" t="e">
        <f>NA()</f>
        <v>#N/A</v>
      </c>
      <c r="F67" s="153">
        <f>IF(ISNUMBER('将来負担比率（分子）の構造'!J$53), IF('将来負担比率（分子）の構造'!J$53 &lt; 0, 0, '将来負担比率（分子）の構造'!J$53), NA())</f>
        <v>379164</v>
      </c>
      <c r="G67" s="153" t="e">
        <f>NA()</f>
        <v>#N/A</v>
      </c>
      <c r="H67" s="153" t="e">
        <f>NA()</f>
        <v>#N/A</v>
      </c>
      <c r="I67" s="153">
        <f>IF(ISNUMBER('将来負担比率（分子）の構造'!K$53), IF('将来負担比率（分子）の構造'!K$53 &lt; 0, 0, '将来負担比率（分子）の構造'!K$53), NA())</f>
        <v>380865</v>
      </c>
      <c r="J67" s="153" t="e">
        <f>NA()</f>
        <v>#N/A</v>
      </c>
      <c r="K67" s="153" t="e">
        <f>NA()</f>
        <v>#N/A</v>
      </c>
      <c r="L67" s="153">
        <f>IF(ISNUMBER('将来負担比率（分子）の構造'!L$53), IF('将来負担比率（分子）の構造'!L$53 &lt; 0, 0, '将来負担比率（分子）の構造'!L$53), NA())</f>
        <v>379848</v>
      </c>
      <c r="M67" s="153" t="e">
        <f>NA()</f>
        <v>#N/A</v>
      </c>
      <c r="N67" s="153" t="e">
        <f>NA()</f>
        <v>#N/A</v>
      </c>
      <c r="O67" s="153">
        <f>IF(ISNUMBER('将来負担比率（分子）の構造'!M$53), IF('将来負担比率（分子）の構造'!M$53 &lt; 0, 0, '将来負担比率（分子）の構造'!M$53), NA())</f>
        <v>391772</v>
      </c>
      <c r="P67" s="153" t="e">
        <f>NA()</f>
        <v>#N/A</v>
      </c>
    </row>
    <row r="70" spans="1:16" x14ac:dyDescent="0.2">
      <c r="A70" s="155" t="s">
        <v>74</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75</v>
      </c>
      <c r="B72" s="157">
        <f>基金残高に係る経年分析!F55</f>
        <v>15967</v>
      </c>
      <c r="C72" s="157">
        <f>基金残高に係る経年分析!G55</f>
        <v>16548</v>
      </c>
      <c r="D72" s="157">
        <f>基金残高に係る経年分析!H55</f>
        <v>17534</v>
      </c>
    </row>
    <row r="73" spans="1:16" x14ac:dyDescent="0.2">
      <c r="A73" s="156" t="s">
        <v>76</v>
      </c>
      <c r="B73" s="157">
        <f>基金残高に係る経年分析!F56</f>
        <v>19493</v>
      </c>
      <c r="C73" s="157">
        <f>基金残高に係る経年分析!G56</f>
        <v>16671</v>
      </c>
      <c r="D73" s="157">
        <f>基金残高に係る経年分析!H56</f>
        <v>10266</v>
      </c>
    </row>
    <row r="74" spans="1:16" x14ac:dyDescent="0.2">
      <c r="A74" s="156" t="s">
        <v>77</v>
      </c>
      <c r="B74" s="157">
        <f>基金残高に係る経年分析!F57</f>
        <v>16467</v>
      </c>
      <c r="C74" s="157">
        <f>基金残高に係る経年分析!G57</f>
        <v>16214</v>
      </c>
      <c r="D74" s="157">
        <f>基金残高に係る経年分析!H57</f>
        <v>14472</v>
      </c>
    </row>
  </sheetData>
  <sheetProtection algorithmName="SHA-512" hashValue="KaLUN7fUUIp0LImfiYnZ8yKT0bgR+Wf8astOabdID5xYw3wDKhJQ+dp3Ic7adfJ1zTu1Fb8599b+S0aK+TJ+2A==" saltValue="Hu0BdMQxkaAHoUqEGQ5b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187</v>
      </c>
      <c r="DD1" s="591"/>
      <c r="DE1" s="591"/>
      <c r="DF1" s="591"/>
      <c r="DG1" s="591"/>
      <c r="DH1" s="591"/>
      <c r="DI1" s="592"/>
      <c r="DK1" s="590" t="s">
        <v>188</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2">
      <c r="B2" s="210" t="s">
        <v>189</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3" t="s">
        <v>190</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191</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192</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2">
      <c r="B4" s="593" t="s">
        <v>1</v>
      </c>
      <c r="C4" s="594"/>
      <c r="D4" s="594"/>
      <c r="E4" s="594"/>
      <c r="F4" s="594"/>
      <c r="G4" s="594"/>
      <c r="H4" s="594"/>
      <c r="I4" s="594"/>
      <c r="J4" s="594"/>
      <c r="K4" s="594"/>
      <c r="L4" s="594"/>
      <c r="M4" s="594"/>
      <c r="N4" s="594"/>
      <c r="O4" s="594"/>
      <c r="P4" s="594"/>
      <c r="Q4" s="595"/>
      <c r="R4" s="593" t="s">
        <v>193</v>
      </c>
      <c r="S4" s="594"/>
      <c r="T4" s="594"/>
      <c r="U4" s="594"/>
      <c r="V4" s="594"/>
      <c r="W4" s="594"/>
      <c r="X4" s="594"/>
      <c r="Y4" s="595"/>
      <c r="Z4" s="593" t="s">
        <v>194</v>
      </c>
      <c r="AA4" s="594"/>
      <c r="AB4" s="594"/>
      <c r="AC4" s="595"/>
      <c r="AD4" s="593" t="s">
        <v>195</v>
      </c>
      <c r="AE4" s="594"/>
      <c r="AF4" s="594"/>
      <c r="AG4" s="594"/>
      <c r="AH4" s="594"/>
      <c r="AI4" s="594"/>
      <c r="AJ4" s="594"/>
      <c r="AK4" s="595"/>
      <c r="AL4" s="593" t="s">
        <v>194</v>
      </c>
      <c r="AM4" s="594"/>
      <c r="AN4" s="594"/>
      <c r="AO4" s="595"/>
      <c r="AP4" s="596" t="s">
        <v>196</v>
      </c>
      <c r="AQ4" s="596"/>
      <c r="AR4" s="596"/>
      <c r="AS4" s="596"/>
      <c r="AT4" s="596"/>
      <c r="AU4" s="596"/>
      <c r="AV4" s="596"/>
      <c r="AW4" s="596"/>
      <c r="AX4" s="596"/>
      <c r="AY4" s="596"/>
      <c r="AZ4" s="596"/>
      <c r="BA4" s="596"/>
      <c r="BB4" s="596"/>
      <c r="BC4" s="596"/>
      <c r="BD4" s="596" t="s">
        <v>197</v>
      </c>
      <c r="BE4" s="596"/>
      <c r="BF4" s="596"/>
      <c r="BG4" s="596"/>
      <c r="BH4" s="596"/>
      <c r="BI4" s="596"/>
      <c r="BJ4" s="596"/>
      <c r="BK4" s="596"/>
      <c r="BL4" s="596" t="s">
        <v>194</v>
      </c>
      <c r="BM4" s="596"/>
      <c r="BN4" s="596"/>
      <c r="BO4" s="596"/>
      <c r="BP4" s="596" t="s">
        <v>198</v>
      </c>
      <c r="BQ4" s="596"/>
      <c r="BR4" s="596"/>
      <c r="BS4" s="596"/>
      <c r="BT4" s="596"/>
      <c r="BU4" s="596"/>
      <c r="BV4" s="596"/>
      <c r="BW4" s="596"/>
      <c r="BY4" s="593" t="s">
        <v>199</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2">
      <c r="B5" s="597" t="s">
        <v>200</v>
      </c>
      <c r="C5" s="598"/>
      <c r="D5" s="598"/>
      <c r="E5" s="598"/>
      <c r="F5" s="598"/>
      <c r="G5" s="598"/>
      <c r="H5" s="598"/>
      <c r="I5" s="598"/>
      <c r="J5" s="598"/>
      <c r="K5" s="598"/>
      <c r="L5" s="598"/>
      <c r="M5" s="598"/>
      <c r="N5" s="598"/>
      <c r="O5" s="598"/>
      <c r="P5" s="598"/>
      <c r="Q5" s="599"/>
      <c r="R5" s="600">
        <v>82303262</v>
      </c>
      <c r="S5" s="601"/>
      <c r="T5" s="601"/>
      <c r="U5" s="601"/>
      <c r="V5" s="601"/>
      <c r="W5" s="601"/>
      <c r="X5" s="601"/>
      <c r="Y5" s="602"/>
      <c r="Z5" s="603">
        <v>16.899999999999999</v>
      </c>
      <c r="AA5" s="603"/>
      <c r="AB5" s="603"/>
      <c r="AC5" s="603"/>
      <c r="AD5" s="604">
        <v>67696890</v>
      </c>
      <c r="AE5" s="604"/>
      <c r="AF5" s="604"/>
      <c r="AG5" s="604"/>
      <c r="AH5" s="604"/>
      <c r="AI5" s="604"/>
      <c r="AJ5" s="604"/>
      <c r="AK5" s="604"/>
      <c r="AL5" s="605">
        <v>25.8</v>
      </c>
      <c r="AM5" s="606"/>
      <c r="AN5" s="606"/>
      <c r="AO5" s="607"/>
      <c r="AP5" s="597" t="s">
        <v>201</v>
      </c>
      <c r="AQ5" s="598"/>
      <c r="AR5" s="598"/>
      <c r="AS5" s="598"/>
      <c r="AT5" s="598"/>
      <c r="AU5" s="598"/>
      <c r="AV5" s="598"/>
      <c r="AW5" s="598"/>
      <c r="AX5" s="598"/>
      <c r="AY5" s="598"/>
      <c r="AZ5" s="598"/>
      <c r="BA5" s="598"/>
      <c r="BB5" s="598"/>
      <c r="BC5" s="599"/>
      <c r="BD5" s="611">
        <v>82114855</v>
      </c>
      <c r="BE5" s="612"/>
      <c r="BF5" s="612"/>
      <c r="BG5" s="612"/>
      <c r="BH5" s="612"/>
      <c r="BI5" s="612"/>
      <c r="BJ5" s="612"/>
      <c r="BK5" s="613"/>
      <c r="BL5" s="614">
        <v>99.8</v>
      </c>
      <c r="BM5" s="614"/>
      <c r="BN5" s="614"/>
      <c r="BO5" s="614"/>
      <c r="BP5" s="615">
        <v>577330</v>
      </c>
      <c r="BQ5" s="615"/>
      <c r="BR5" s="615"/>
      <c r="BS5" s="615"/>
      <c r="BT5" s="615"/>
      <c r="BU5" s="615"/>
      <c r="BV5" s="615"/>
      <c r="BW5" s="619"/>
      <c r="BY5" s="593" t="s">
        <v>196</v>
      </c>
      <c r="BZ5" s="594"/>
      <c r="CA5" s="594"/>
      <c r="CB5" s="594"/>
      <c r="CC5" s="594"/>
      <c r="CD5" s="594"/>
      <c r="CE5" s="594"/>
      <c r="CF5" s="594"/>
      <c r="CG5" s="594"/>
      <c r="CH5" s="594"/>
      <c r="CI5" s="594"/>
      <c r="CJ5" s="594"/>
      <c r="CK5" s="594"/>
      <c r="CL5" s="595"/>
      <c r="CM5" s="593" t="s">
        <v>202</v>
      </c>
      <c r="CN5" s="594"/>
      <c r="CO5" s="594"/>
      <c r="CP5" s="594"/>
      <c r="CQ5" s="594"/>
      <c r="CR5" s="594"/>
      <c r="CS5" s="594"/>
      <c r="CT5" s="595"/>
      <c r="CU5" s="593" t="s">
        <v>194</v>
      </c>
      <c r="CV5" s="594"/>
      <c r="CW5" s="594"/>
      <c r="CX5" s="595"/>
      <c r="CY5" s="593" t="s">
        <v>203</v>
      </c>
      <c r="CZ5" s="594"/>
      <c r="DA5" s="594"/>
      <c r="DB5" s="594"/>
      <c r="DC5" s="594"/>
      <c r="DD5" s="594"/>
      <c r="DE5" s="594"/>
      <c r="DF5" s="594"/>
      <c r="DG5" s="594"/>
      <c r="DH5" s="594"/>
      <c r="DI5" s="594"/>
      <c r="DJ5" s="594"/>
      <c r="DK5" s="595"/>
      <c r="DL5" s="593" t="s">
        <v>204</v>
      </c>
      <c r="DM5" s="594"/>
      <c r="DN5" s="594"/>
      <c r="DO5" s="594"/>
      <c r="DP5" s="594"/>
      <c r="DQ5" s="594"/>
      <c r="DR5" s="594"/>
      <c r="DS5" s="594"/>
      <c r="DT5" s="594"/>
      <c r="DU5" s="594"/>
      <c r="DV5" s="594"/>
      <c r="DW5" s="594"/>
      <c r="DX5" s="595"/>
    </row>
    <row r="6" spans="2:138" ht="11.25" customHeight="1" x14ac:dyDescent="0.2">
      <c r="B6" s="608" t="s">
        <v>205</v>
      </c>
      <c r="C6" s="609"/>
      <c r="D6" s="609"/>
      <c r="E6" s="609"/>
      <c r="F6" s="609"/>
      <c r="G6" s="609"/>
      <c r="H6" s="609"/>
      <c r="I6" s="609"/>
      <c r="J6" s="609"/>
      <c r="K6" s="609"/>
      <c r="L6" s="609"/>
      <c r="M6" s="609"/>
      <c r="N6" s="609"/>
      <c r="O6" s="609"/>
      <c r="P6" s="609"/>
      <c r="Q6" s="610"/>
      <c r="R6" s="611">
        <v>13517596</v>
      </c>
      <c r="S6" s="612"/>
      <c r="T6" s="612"/>
      <c r="U6" s="612"/>
      <c r="V6" s="612"/>
      <c r="W6" s="612"/>
      <c r="X6" s="612"/>
      <c r="Y6" s="613"/>
      <c r="Z6" s="614">
        <v>2.8</v>
      </c>
      <c r="AA6" s="614"/>
      <c r="AB6" s="614"/>
      <c r="AC6" s="614"/>
      <c r="AD6" s="615">
        <v>13517596</v>
      </c>
      <c r="AE6" s="615"/>
      <c r="AF6" s="615"/>
      <c r="AG6" s="615"/>
      <c r="AH6" s="615"/>
      <c r="AI6" s="615"/>
      <c r="AJ6" s="615"/>
      <c r="AK6" s="615"/>
      <c r="AL6" s="616">
        <v>5.0999999999999996</v>
      </c>
      <c r="AM6" s="617"/>
      <c r="AN6" s="617"/>
      <c r="AO6" s="618"/>
      <c r="AP6" s="608" t="s">
        <v>206</v>
      </c>
      <c r="AQ6" s="609"/>
      <c r="AR6" s="609"/>
      <c r="AS6" s="609"/>
      <c r="AT6" s="609"/>
      <c r="AU6" s="609"/>
      <c r="AV6" s="609"/>
      <c r="AW6" s="609"/>
      <c r="AX6" s="609"/>
      <c r="AY6" s="609"/>
      <c r="AZ6" s="609"/>
      <c r="BA6" s="609"/>
      <c r="BB6" s="609"/>
      <c r="BC6" s="610"/>
      <c r="BD6" s="611">
        <v>81371489</v>
      </c>
      <c r="BE6" s="612"/>
      <c r="BF6" s="612"/>
      <c r="BG6" s="612"/>
      <c r="BH6" s="612"/>
      <c r="BI6" s="612"/>
      <c r="BJ6" s="612"/>
      <c r="BK6" s="613"/>
      <c r="BL6" s="614">
        <v>98.9</v>
      </c>
      <c r="BM6" s="614"/>
      <c r="BN6" s="614"/>
      <c r="BO6" s="614"/>
      <c r="BP6" s="615">
        <v>577330</v>
      </c>
      <c r="BQ6" s="615"/>
      <c r="BR6" s="615"/>
      <c r="BS6" s="615"/>
      <c r="BT6" s="615"/>
      <c r="BU6" s="615"/>
      <c r="BV6" s="615"/>
      <c r="BW6" s="619"/>
      <c r="BY6" s="597" t="s">
        <v>207</v>
      </c>
      <c r="BZ6" s="598"/>
      <c r="CA6" s="598"/>
      <c r="CB6" s="598"/>
      <c r="CC6" s="598"/>
      <c r="CD6" s="598"/>
      <c r="CE6" s="598"/>
      <c r="CF6" s="598"/>
      <c r="CG6" s="598"/>
      <c r="CH6" s="598"/>
      <c r="CI6" s="598"/>
      <c r="CJ6" s="598"/>
      <c r="CK6" s="598"/>
      <c r="CL6" s="599"/>
      <c r="CM6" s="611">
        <v>1010116</v>
      </c>
      <c r="CN6" s="612"/>
      <c r="CO6" s="612"/>
      <c r="CP6" s="612"/>
      <c r="CQ6" s="612"/>
      <c r="CR6" s="612"/>
      <c r="CS6" s="612"/>
      <c r="CT6" s="613"/>
      <c r="CU6" s="614">
        <v>0.2</v>
      </c>
      <c r="CV6" s="614"/>
      <c r="CW6" s="614"/>
      <c r="CX6" s="614"/>
      <c r="CY6" s="620" t="s">
        <v>129</v>
      </c>
      <c r="CZ6" s="612"/>
      <c r="DA6" s="612"/>
      <c r="DB6" s="612"/>
      <c r="DC6" s="612"/>
      <c r="DD6" s="612"/>
      <c r="DE6" s="612"/>
      <c r="DF6" s="612"/>
      <c r="DG6" s="612"/>
      <c r="DH6" s="612"/>
      <c r="DI6" s="612"/>
      <c r="DJ6" s="612"/>
      <c r="DK6" s="613"/>
      <c r="DL6" s="620">
        <v>1003424</v>
      </c>
      <c r="DM6" s="612"/>
      <c r="DN6" s="612"/>
      <c r="DO6" s="612"/>
      <c r="DP6" s="612"/>
      <c r="DQ6" s="612"/>
      <c r="DR6" s="612"/>
      <c r="DS6" s="612"/>
      <c r="DT6" s="612"/>
      <c r="DU6" s="612"/>
      <c r="DV6" s="612"/>
      <c r="DW6" s="612"/>
      <c r="DX6" s="621"/>
    </row>
    <row r="7" spans="2:138" ht="11.25" customHeight="1" x14ac:dyDescent="0.2">
      <c r="B7" s="608" t="s">
        <v>208</v>
      </c>
      <c r="C7" s="609"/>
      <c r="D7" s="609"/>
      <c r="E7" s="609"/>
      <c r="F7" s="609"/>
      <c r="G7" s="609"/>
      <c r="H7" s="609"/>
      <c r="I7" s="609"/>
      <c r="J7" s="609"/>
      <c r="K7" s="609"/>
      <c r="L7" s="609"/>
      <c r="M7" s="609"/>
      <c r="N7" s="609"/>
      <c r="O7" s="609"/>
      <c r="P7" s="609"/>
      <c r="Q7" s="610"/>
      <c r="R7" s="611">
        <v>2165359</v>
      </c>
      <c r="S7" s="612"/>
      <c r="T7" s="612"/>
      <c r="U7" s="612"/>
      <c r="V7" s="612"/>
      <c r="W7" s="612"/>
      <c r="X7" s="612"/>
      <c r="Y7" s="613"/>
      <c r="Z7" s="614">
        <v>0.4</v>
      </c>
      <c r="AA7" s="614"/>
      <c r="AB7" s="614"/>
      <c r="AC7" s="614"/>
      <c r="AD7" s="615">
        <v>2165359</v>
      </c>
      <c r="AE7" s="615"/>
      <c r="AF7" s="615"/>
      <c r="AG7" s="615"/>
      <c r="AH7" s="615"/>
      <c r="AI7" s="615"/>
      <c r="AJ7" s="615"/>
      <c r="AK7" s="615"/>
      <c r="AL7" s="616">
        <v>0.8</v>
      </c>
      <c r="AM7" s="617"/>
      <c r="AN7" s="617"/>
      <c r="AO7" s="618"/>
      <c r="AP7" s="608" t="s">
        <v>209</v>
      </c>
      <c r="AQ7" s="609"/>
      <c r="AR7" s="609"/>
      <c r="AS7" s="609"/>
      <c r="AT7" s="609"/>
      <c r="AU7" s="609"/>
      <c r="AV7" s="609"/>
      <c r="AW7" s="609"/>
      <c r="AX7" s="609"/>
      <c r="AY7" s="609"/>
      <c r="AZ7" s="609"/>
      <c r="BA7" s="609"/>
      <c r="BB7" s="609"/>
      <c r="BC7" s="610"/>
      <c r="BD7" s="611">
        <v>23735932</v>
      </c>
      <c r="BE7" s="612"/>
      <c r="BF7" s="612"/>
      <c r="BG7" s="612"/>
      <c r="BH7" s="612"/>
      <c r="BI7" s="612"/>
      <c r="BJ7" s="612"/>
      <c r="BK7" s="613"/>
      <c r="BL7" s="614">
        <v>28.8</v>
      </c>
      <c r="BM7" s="614"/>
      <c r="BN7" s="614"/>
      <c r="BO7" s="614"/>
      <c r="BP7" s="615">
        <v>577330</v>
      </c>
      <c r="BQ7" s="615"/>
      <c r="BR7" s="615"/>
      <c r="BS7" s="615"/>
      <c r="BT7" s="615"/>
      <c r="BU7" s="615"/>
      <c r="BV7" s="615"/>
      <c r="BW7" s="619"/>
      <c r="BY7" s="608" t="s">
        <v>210</v>
      </c>
      <c r="BZ7" s="609"/>
      <c r="CA7" s="609"/>
      <c r="CB7" s="609"/>
      <c r="CC7" s="609"/>
      <c r="CD7" s="609"/>
      <c r="CE7" s="609"/>
      <c r="CF7" s="609"/>
      <c r="CG7" s="609"/>
      <c r="CH7" s="609"/>
      <c r="CI7" s="609"/>
      <c r="CJ7" s="609"/>
      <c r="CK7" s="609"/>
      <c r="CL7" s="610"/>
      <c r="CM7" s="611">
        <v>24730830</v>
      </c>
      <c r="CN7" s="612"/>
      <c r="CO7" s="612"/>
      <c r="CP7" s="612"/>
      <c r="CQ7" s="612"/>
      <c r="CR7" s="612"/>
      <c r="CS7" s="612"/>
      <c r="CT7" s="613"/>
      <c r="CU7" s="614">
        <v>5.3</v>
      </c>
      <c r="CV7" s="614"/>
      <c r="CW7" s="614"/>
      <c r="CX7" s="614"/>
      <c r="CY7" s="620">
        <v>1705702</v>
      </c>
      <c r="CZ7" s="612"/>
      <c r="DA7" s="612"/>
      <c r="DB7" s="612"/>
      <c r="DC7" s="612"/>
      <c r="DD7" s="612"/>
      <c r="DE7" s="612"/>
      <c r="DF7" s="612"/>
      <c r="DG7" s="612"/>
      <c r="DH7" s="612"/>
      <c r="DI7" s="612"/>
      <c r="DJ7" s="612"/>
      <c r="DK7" s="613"/>
      <c r="DL7" s="620">
        <v>21645163</v>
      </c>
      <c r="DM7" s="612"/>
      <c r="DN7" s="612"/>
      <c r="DO7" s="612"/>
      <c r="DP7" s="612"/>
      <c r="DQ7" s="612"/>
      <c r="DR7" s="612"/>
      <c r="DS7" s="612"/>
      <c r="DT7" s="612"/>
      <c r="DU7" s="612"/>
      <c r="DV7" s="612"/>
      <c r="DW7" s="612"/>
      <c r="DX7" s="621"/>
    </row>
    <row r="8" spans="2:138" ht="11.25" customHeight="1" x14ac:dyDescent="0.2">
      <c r="B8" s="608" t="s">
        <v>211</v>
      </c>
      <c r="C8" s="609"/>
      <c r="D8" s="609"/>
      <c r="E8" s="609"/>
      <c r="F8" s="609"/>
      <c r="G8" s="609"/>
      <c r="H8" s="609"/>
      <c r="I8" s="609"/>
      <c r="J8" s="609"/>
      <c r="K8" s="609"/>
      <c r="L8" s="609"/>
      <c r="M8" s="609"/>
      <c r="N8" s="609"/>
      <c r="O8" s="609"/>
      <c r="P8" s="609"/>
      <c r="Q8" s="610"/>
      <c r="R8" s="611">
        <v>1</v>
      </c>
      <c r="S8" s="612"/>
      <c r="T8" s="612"/>
      <c r="U8" s="612"/>
      <c r="V8" s="612"/>
      <c r="W8" s="612"/>
      <c r="X8" s="612"/>
      <c r="Y8" s="613"/>
      <c r="Z8" s="614">
        <v>0</v>
      </c>
      <c r="AA8" s="614"/>
      <c r="AB8" s="614"/>
      <c r="AC8" s="614"/>
      <c r="AD8" s="615">
        <v>1</v>
      </c>
      <c r="AE8" s="615"/>
      <c r="AF8" s="615"/>
      <c r="AG8" s="615"/>
      <c r="AH8" s="615"/>
      <c r="AI8" s="615"/>
      <c r="AJ8" s="615"/>
      <c r="AK8" s="615"/>
      <c r="AL8" s="616">
        <v>0</v>
      </c>
      <c r="AM8" s="617"/>
      <c r="AN8" s="617"/>
      <c r="AO8" s="618"/>
      <c r="AP8" s="608" t="s">
        <v>212</v>
      </c>
      <c r="AQ8" s="609"/>
      <c r="AR8" s="609"/>
      <c r="AS8" s="609"/>
      <c r="AT8" s="609"/>
      <c r="AU8" s="609"/>
      <c r="AV8" s="609"/>
      <c r="AW8" s="609"/>
      <c r="AX8" s="609"/>
      <c r="AY8" s="609"/>
      <c r="AZ8" s="609"/>
      <c r="BA8" s="609"/>
      <c r="BB8" s="609"/>
      <c r="BC8" s="610"/>
      <c r="BD8" s="611">
        <v>679315</v>
      </c>
      <c r="BE8" s="612"/>
      <c r="BF8" s="612"/>
      <c r="BG8" s="612"/>
      <c r="BH8" s="612"/>
      <c r="BI8" s="612"/>
      <c r="BJ8" s="612"/>
      <c r="BK8" s="613"/>
      <c r="BL8" s="614">
        <v>0.8</v>
      </c>
      <c r="BM8" s="614"/>
      <c r="BN8" s="614"/>
      <c r="BO8" s="614"/>
      <c r="BP8" s="615">
        <v>168629</v>
      </c>
      <c r="BQ8" s="615"/>
      <c r="BR8" s="615"/>
      <c r="BS8" s="615"/>
      <c r="BT8" s="615"/>
      <c r="BU8" s="615"/>
      <c r="BV8" s="615"/>
      <c r="BW8" s="619"/>
      <c r="BY8" s="608" t="s">
        <v>213</v>
      </c>
      <c r="BZ8" s="609"/>
      <c r="CA8" s="609"/>
      <c r="CB8" s="609"/>
      <c r="CC8" s="609"/>
      <c r="CD8" s="609"/>
      <c r="CE8" s="609"/>
      <c r="CF8" s="609"/>
      <c r="CG8" s="609"/>
      <c r="CH8" s="609"/>
      <c r="CI8" s="609"/>
      <c r="CJ8" s="609"/>
      <c r="CK8" s="609"/>
      <c r="CL8" s="610"/>
      <c r="CM8" s="611">
        <v>55128544</v>
      </c>
      <c r="CN8" s="612"/>
      <c r="CO8" s="612"/>
      <c r="CP8" s="612"/>
      <c r="CQ8" s="612"/>
      <c r="CR8" s="612"/>
      <c r="CS8" s="612"/>
      <c r="CT8" s="613"/>
      <c r="CU8" s="616">
        <v>11.9</v>
      </c>
      <c r="CV8" s="617"/>
      <c r="CW8" s="617"/>
      <c r="CX8" s="622"/>
      <c r="CY8" s="620">
        <v>1477171</v>
      </c>
      <c r="CZ8" s="612"/>
      <c r="DA8" s="612"/>
      <c r="DB8" s="612"/>
      <c r="DC8" s="612"/>
      <c r="DD8" s="612"/>
      <c r="DE8" s="612"/>
      <c r="DF8" s="612"/>
      <c r="DG8" s="612"/>
      <c r="DH8" s="612"/>
      <c r="DI8" s="612"/>
      <c r="DJ8" s="612"/>
      <c r="DK8" s="613"/>
      <c r="DL8" s="620">
        <v>50048064</v>
      </c>
      <c r="DM8" s="612"/>
      <c r="DN8" s="612"/>
      <c r="DO8" s="612"/>
      <c r="DP8" s="612"/>
      <c r="DQ8" s="612"/>
      <c r="DR8" s="612"/>
      <c r="DS8" s="612"/>
      <c r="DT8" s="612"/>
      <c r="DU8" s="612"/>
      <c r="DV8" s="612"/>
      <c r="DW8" s="612"/>
      <c r="DX8" s="621"/>
    </row>
    <row r="9" spans="2:138" ht="11.25" customHeight="1" x14ac:dyDescent="0.2">
      <c r="B9" s="608" t="s">
        <v>214</v>
      </c>
      <c r="C9" s="609"/>
      <c r="D9" s="609"/>
      <c r="E9" s="609"/>
      <c r="F9" s="609"/>
      <c r="G9" s="609"/>
      <c r="H9" s="609"/>
      <c r="I9" s="609"/>
      <c r="J9" s="609"/>
      <c r="K9" s="609"/>
      <c r="L9" s="609"/>
      <c r="M9" s="609"/>
      <c r="N9" s="609"/>
      <c r="O9" s="609"/>
      <c r="P9" s="609"/>
      <c r="Q9" s="610"/>
      <c r="R9" s="611" t="s">
        <v>215</v>
      </c>
      <c r="S9" s="612"/>
      <c r="T9" s="612"/>
      <c r="U9" s="612"/>
      <c r="V9" s="612"/>
      <c r="W9" s="612"/>
      <c r="X9" s="612"/>
      <c r="Y9" s="613"/>
      <c r="Z9" s="614" t="s">
        <v>129</v>
      </c>
      <c r="AA9" s="614"/>
      <c r="AB9" s="614"/>
      <c r="AC9" s="614"/>
      <c r="AD9" s="615" t="s">
        <v>129</v>
      </c>
      <c r="AE9" s="615"/>
      <c r="AF9" s="615"/>
      <c r="AG9" s="615"/>
      <c r="AH9" s="615"/>
      <c r="AI9" s="615"/>
      <c r="AJ9" s="615"/>
      <c r="AK9" s="615"/>
      <c r="AL9" s="616" t="s">
        <v>140</v>
      </c>
      <c r="AM9" s="617"/>
      <c r="AN9" s="617"/>
      <c r="AO9" s="618"/>
      <c r="AP9" s="608" t="s">
        <v>216</v>
      </c>
      <c r="AQ9" s="609"/>
      <c r="AR9" s="609"/>
      <c r="AS9" s="609"/>
      <c r="AT9" s="609"/>
      <c r="AU9" s="609"/>
      <c r="AV9" s="609"/>
      <c r="AW9" s="609"/>
      <c r="AX9" s="609"/>
      <c r="AY9" s="609"/>
      <c r="AZ9" s="609"/>
      <c r="BA9" s="609"/>
      <c r="BB9" s="609"/>
      <c r="BC9" s="610"/>
      <c r="BD9" s="611">
        <v>19318446</v>
      </c>
      <c r="BE9" s="612"/>
      <c r="BF9" s="612"/>
      <c r="BG9" s="612"/>
      <c r="BH9" s="612"/>
      <c r="BI9" s="612"/>
      <c r="BJ9" s="612"/>
      <c r="BK9" s="613"/>
      <c r="BL9" s="614">
        <v>23.5</v>
      </c>
      <c r="BM9" s="614"/>
      <c r="BN9" s="614"/>
      <c r="BO9" s="614"/>
      <c r="BP9" s="615" t="s">
        <v>129</v>
      </c>
      <c r="BQ9" s="615"/>
      <c r="BR9" s="615"/>
      <c r="BS9" s="615"/>
      <c r="BT9" s="615"/>
      <c r="BU9" s="615"/>
      <c r="BV9" s="615"/>
      <c r="BW9" s="619"/>
      <c r="BY9" s="608" t="s">
        <v>217</v>
      </c>
      <c r="BZ9" s="609"/>
      <c r="CA9" s="609"/>
      <c r="CB9" s="609"/>
      <c r="CC9" s="609"/>
      <c r="CD9" s="609"/>
      <c r="CE9" s="609"/>
      <c r="CF9" s="609"/>
      <c r="CG9" s="609"/>
      <c r="CH9" s="609"/>
      <c r="CI9" s="609"/>
      <c r="CJ9" s="609"/>
      <c r="CK9" s="609"/>
      <c r="CL9" s="610"/>
      <c r="CM9" s="611">
        <v>18452381</v>
      </c>
      <c r="CN9" s="612"/>
      <c r="CO9" s="612"/>
      <c r="CP9" s="612"/>
      <c r="CQ9" s="612"/>
      <c r="CR9" s="612"/>
      <c r="CS9" s="612"/>
      <c r="CT9" s="613"/>
      <c r="CU9" s="616">
        <v>4</v>
      </c>
      <c r="CV9" s="617"/>
      <c r="CW9" s="617"/>
      <c r="CX9" s="622"/>
      <c r="CY9" s="620">
        <v>1761451</v>
      </c>
      <c r="CZ9" s="612"/>
      <c r="DA9" s="612"/>
      <c r="DB9" s="612"/>
      <c r="DC9" s="612"/>
      <c r="DD9" s="612"/>
      <c r="DE9" s="612"/>
      <c r="DF9" s="612"/>
      <c r="DG9" s="612"/>
      <c r="DH9" s="612"/>
      <c r="DI9" s="612"/>
      <c r="DJ9" s="612"/>
      <c r="DK9" s="613"/>
      <c r="DL9" s="620">
        <v>12456624</v>
      </c>
      <c r="DM9" s="612"/>
      <c r="DN9" s="612"/>
      <c r="DO9" s="612"/>
      <c r="DP9" s="612"/>
      <c r="DQ9" s="612"/>
      <c r="DR9" s="612"/>
      <c r="DS9" s="612"/>
      <c r="DT9" s="612"/>
      <c r="DU9" s="612"/>
      <c r="DV9" s="612"/>
      <c r="DW9" s="612"/>
      <c r="DX9" s="621"/>
    </row>
    <row r="10" spans="2:138" ht="11.25" customHeight="1" x14ac:dyDescent="0.2">
      <c r="B10" s="608" t="s">
        <v>218</v>
      </c>
      <c r="C10" s="609"/>
      <c r="D10" s="609"/>
      <c r="E10" s="609"/>
      <c r="F10" s="609"/>
      <c r="G10" s="609"/>
      <c r="H10" s="609"/>
      <c r="I10" s="609"/>
      <c r="J10" s="609"/>
      <c r="K10" s="609"/>
      <c r="L10" s="609"/>
      <c r="M10" s="609"/>
      <c r="N10" s="609"/>
      <c r="O10" s="609"/>
      <c r="P10" s="609"/>
      <c r="Q10" s="610"/>
      <c r="R10" s="611">
        <v>104911</v>
      </c>
      <c r="S10" s="612"/>
      <c r="T10" s="612"/>
      <c r="U10" s="612"/>
      <c r="V10" s="612"/>
      <c r="W10" s="612"/>
      <c r="X10" s="612"/>
      <c r="Y10" s="613"/>
      <c r="Z10" s="614">
        <v>0</v>
      </c>
      <c r="AA10" s="614"/>
      <c r="AB10" s="614"/>
      <c r="AC10" s="614"/>
      <c r="AD10" s="615">
        <v>104911</v>
      </c>
      <c r="AE10" s="615"/>
      <c r="AF10" s="615"/>
      <c r="AG10" s="615"/>
      <c r="AH10" s="615"/>
      <c r="AI10" s="615"/>
      <c r="AJ10" s="615"/>
      <c r="AK10" s="615"/>
      <c r="AL10" s="616">
        <v>0</v>
      </c>
      <c r="AM10" s="617"/>
      <c r="AN10" s="617"/>
      <c r="AO10" s="618"/>
      <c r="AP10" s="608" t="s">
        <v>219</v>
      </c>
      <c r="AQ10" s="609"/>
      <c r="AR10" s="609"/>
      <c r="AS10" s="609"/>
      <c r="AT10" s="609"/>
      <c r="AU10" s="609"/>
      <c r="AV10" s="609"/>
      <c r="AW10" s="609"/>
      <c r="AX10" s="609"/>
      <c r="AY10" s="609"/>
      <c r="AZ10" s="609"/>
      <c r="BA10" s="609"/>
      <c r="BB10" s="609"/>
      <c r="BC10" s="610"/>
      <c r="BD10" s="611">
        <v>838795</v>
      </c>
      <c r="BE10" s="612"/>
      <c r="BF10" s="612"/>
      <c r="BG10" s="612"/>
      <c r="BH10" s="612"/>
      <c r="BI10" s="612"/>
      <c r="BJ10" s="612"/>
      <c r="BK10" s="613"/>
      <c r="BL10" s="614">
        <v>1</v>
      </c>
      <c r="BM10" s="614"/>
      <c r="BN10" s="614"/>
      <c r="BO10" s="614"/>
      <c r="BP10" s="615">
        <v>39897</v>
      </c>
      <c r="BQ10" s="615"/>
      <c r="BR10" s="615"/>
      <c r="BS10" s="615"/>
      <c r="BT10" s="615"/>
      <c r="BU10" s="615"/>
      <c r="BV10" s="615"/>
      <c r="BW10" s="619"/>
      <c r="BY10" s="608" t="s">
        <v>220</v>
      </c>
      <c r="BZ10" s="609"/>
      <c r="CA10" s="609"/>
      <c r="CB10" s="609"/>
      <c r="CC10" s="609"/>
      <c r="CD10" s="609"/>
      <c r="CE10" s="609"/>
      <c r="CF10" s="609"/>
      <c r="CG10" s="609"/>
      <c r="CH10" s="609"/>
      <c r="CI10" s="609"/>
      <c r="CJ10" s="609"/>
      <c r="CK10" s="609"/>
      <c r="CL10" s="610"/>
      <c r="CM10" s="611">
        <v>1777171</v>
      </c>
      <c r="CN10" s="612"/>
      <c r="CO10" s="612"/>
      <c r="CP10" s="612"/>
      <c r="CQ10" s="612"/>
      <c r="CR10" s="612"/>
      <c r="CS10" s="612"/>
      <c r="CT10" s="613"/>
      <c r="CU10" s="616">
        <v>0.4</v>
      </c>
      <c r="CV10" s="617"/>
      <c r="CW10" s="617"/>
      <c r="CX10" s="622"/>
      <c r="CY10" s="620">
        <v>11397</v>
      </c>
      <c r="CZ10" s="612"/>
      <c r="DA10" s="612"/>
      <c r="DB10" s="612"/>
      <c r="DC10" s="612"/>
      <c r="DD10" s="612"/>
      <c r="DE10" s="612"/>
      <c r="DF10" s="612"/>
      <c r="DG10" s="612"/>
      <c r="DH10" s="612"/>
      <c r="DI10" s="612"/>
      <c r="DJ10" s="612"/>
      <c r="DK10" s="613"/>
      <c r="DL10" s="620">
        <v>1089867</v>
      </c>
      <c r="DM10" s="612"/>
      <c r="DN10" s="612"/>
      <c r="DO10" s="612"/>
      <c r="DP10" s="612"/>
      <c r="DQ10" s="612"/>
      <c r="DR10" s="612"/>
      <c r="DS10" s="612"/>
      <c r="DT10" s="612"/>
      <c r="DU10" s="612"/>
      <c r="DV10" s="612"/>
      <c r="DW10" s="612"/>
      <c r="DX10" s="621"/>
    </row>
    <row r="11" spans="2:138" ht="11.25" customHeight="1" x14ac:dyDescent="0.2">
      <c r="B11" s="608" t="s">
        <v>221</v>
      </c>
      <c r="C11" s="609"/>
      <c r="D11" s="609"/>
      <c r="E11" s="609"/>
      <c r="F11" s="609"/>
      <c r="G11" s="609"/>
      <c r="H11" s="609"/>
      <c r="I11" s="609"/>
      <c r="J11" s="609"/>
      <c r="K11" s="609"/>
      <c r="L11" s="609"/>
      <c r="M11" s="609"/>
      <c r="N11" s="609"/>
      <c r="O11" s="609"/>
      <c r="P11" s="609"/>
      <c r="Q11" s="610"/>
      <c r="R11" s="611">
        <v>47738</v>
      </c>
      <c r="S11" s="612"/>
      <c r="T11" s="612"/>
      <c r="U11" s="612"/>
      <c r="V11" s="612"/>
      <c r="W11" s="612"/>
      <c r="X11" s="612"/>
      <c r="Y11" s="613"/>
      <c r="Z11" s="614">
        <v>0</v>
      </c>
      <c r="AA11" s="614"/>
      <c r="AB11" s="614"/>
      <c r="AC11" s="614"/>
      <c r="AD11" s="615">
        <v>47738</v>
      </c>
      <c r="AE11" s="615"/>
      <c r="AF11" s="615"/>
      <c r="AG11" s="615"/>
      <c r="AH11" s="615"/>
      <c r="AI11" s="615"/>
      <c r="AJ11" s="615"/>
      <c r="AK11" s="615"/>
      <c r="AL11" s="616">
        <v>0</v>
      </c>
      <c r="AM11" s="617"/>
      <c r="AN11" s="617"/>
      <c r="AO11" s="618"/>
      <c r="AP11" s="608" t="s">
        <v>222</v>
      </c>
      <c r="AQ11" s="609"/>
      <c r="AR11" s="609"/>
      <c r="AS11" s="609"/>
      <c r="AT11" s="609"/>
      <c r="AU11" s="609"/>
      <c r="AV11" s="609"/>
      <c r="AW11" s="609"/>
      <c r="AX11" s="609"/>
      <c r="AY11" s="609"/>
      <c r="AZ11" s="609"/>
      <c r="BA11" s="609"/>
      <c r="BB11" s="609"/>
      <c r="BC11" s="610"/>
      <c r="BD11" s="611">
        <v>2033374</v>
      </c>
      <c r="BE11" s="612"/>
      <c r="BF11" s="612"/>
      <c r="BG11" s="612"/>
      <c r="BH11" s="612"/>
      <c r="BI11" s="612"/>
      <c r="BJ11" s="612"/>
      <c r="BK11" s="613"/>
      <c r="BL11" s="614">
        <v>2.5</v>
      </c>
      <c r="BM11" s="614"/>
      <c r="BN11" s="614"/>
      <c r="BO11" s="614"/>
      <c r="BP11" s="615">
        <v>368804</v>
      </c>
      <c r="BQ11" s="615"/>
      <c r="BR11" s="615"/>
      <c r="BS11" s="615"/>
      <c r="BT11" s="615"/>
      <c r="BU11" s="615"/>
      <c r="BV11" s="615"/>
      <c r="BW11" s="619"/>
      <c r="BY11" s="608" t="s">
        <v>223</v>
      </c>
      <c r="BZ11" s="609"/>
      <c r="CA11" s="609"/>
      <c r="CB11" s="609"/>
      <c r="CC11" s="609"/>
      <c r="CD11" s="609"/>
      <c r="CE11" s="609"/>
      <c r="CF11" s="609"/>
      <c r="CG11" s="609"/>
      <c r="CH11" s="609"/>
      <c r="CI11" s="609"/>
      <c r="CJ11" s="609"/>
      <c r="CK11" s="609"/>
      <c r="CL11" s="610"/>
      <c r="CM11" s="611">
        <v>38086168</v>
      </c>
      <c r="CN11" s="612"/>
      <c r="CO11" s="612"/>
      <c r="CP11" s="612"/>
      <c r="CQ11" s="612"/>
      <c r="CR11" s="612"/>
      <c r="CS11" s="612"/>
      <c r="CT11" s="613"/>
      <c r="CU11" s="616">
        <v>8.1999999999999993</v>
      </c>
      <c r="CV11" s="617"/>
      <c r="CW11" s="617"/>
      <c r="CX11" s="622"/>
      <c r="CY11" s="620">
        <v>22283698</v>
      </c>
      <c r="CZ11" s="612"/>
      <c r="DA11" s="612"/>
      <c r="DB11" s="612"/>
      <c r="DC11" s="612"/>
      <c r="DD11" s="612"/>
      <c r="DE11" s="612"/>
      <c r="DF11" s="612"/>
      <c r="DG11" s="612"/>
      <c r="DH11" s="612"/>
      <c r="DI11" s="612"/>
      <c r="DJ11" s="612"/>
      <c r="DK11" s="613"/>
      <c r="DL11" s="620">
        <v>12296062</v>
      </c>
      <c r="DM11" s="612"/>
      <c r="DN11" s="612"/>
      <c r="DO11" s="612"/>
      <c r="DP11" s="612"/>
      <c r="DQ11" s="612"/>
      <c r="DR11" s="612"/>
      <c r="DS11" s="612"/>
      <c r="DT11" s="612"/>
      <c r="DU11" s="612"/>
      <c r="DV11" s="612"/>
      <c r="DW11" s="612"/>
      <c r="DX11" s="621"/>
    </row>
    <row r="12" spans="2:138" ht="11.25" customHeight="1" x14ac:dyDescent="0.2">
      <c r="B12" s="608" t="s">
        <v>224</v>
      </c>
      <c r="C12" s="609"/>
      <c r="D12" s="609"/>
      <c r="E12" s="609"/>
      <c r="F12" s="609"/>
      <c r="G12" s="609"/>
      <c r="H12" s="609"/>
      <c r="I12" s="609"/>
      <c r="J12" s="609"/>
      <c r="K12" s="609"/>
      <c r="L12" s="609"/>
      <c r="M12" s="609"/>
      <c r="N12" s="609"/>
      <c r="O12" s="609"/>
      <c r="P12" s="609"/>
      <c r="Q12" s="610"/>
      <c r="R12" s="611">
        <v>111796</v>
      </c>
      <c r="S12" s="612"/>
      <c r="T12" s="612"/>
      <c r="U12" s="612"/>
      <c r="V12" s="612"/>
      <c r="W12" s="612"/>
      <c r="X12" s="612"/>
      <c r="Y12" s="613"/>
      <c r="Z12" s="614">
        <v>0</v>
      </c>
      <c r="AA12" s="614"/>
      <c r="AB12" s="614"/>
      <c r="AC12" s="614"/>
      <c r="AD12" s="615">
        <v>111796</v>
      </c>
      <c r="AE12" s="615"/>
      <c r="AF12" s="615"/>
      <c r="AG12" s="615"/>
      <c r="AH12" s="615"/>
      <c r="AI12" s="615"/>
      <c r="AJ12" s="615"/>
      <c r="AK12" s="615"/>
      <c r="AL12" s="616">
        <v>0</v>
      </c>
      <c r="AM12" s="617"/>
      <c r="AN12" s="617"/>
      <c r="AO12" s="618"/>
      <c r="AP12" s="608" t="s">
        <v>225</v>
      </c>
      <c r="AQ12" s="609"/>
      <c r="AR12" s="609"/>
      <c r="AS12" s="609"/>
      <c r="AT12" s="609"/>
      <c r="AU12" s="609"/>
      <c r="AV12" s="609"/>
      <c r="AW12" s="609"/>
      <c r="AX12" s="609"/>
      <c r="AY12" s="609"/>
      <c r="AZ12" s="609"/>
      <c r="BA12" s="609"/>
      <c r="BB12" s="609"/>
      <c r="BC12" s="610"/>
      <c r="BD12" s="611">
        <v>164209</v>
      </c>
      <c r="BE12" s="612"/>
      <c r="BF12" s="612"/>
      <c r="BG12" s="612"/>
      <c r="BH12" s="612"/>
      <c r="BI12" s="612"/>
      <c r="BJ12" s="612"/>
      <c r="BK12" s="613"/>
      <c r="BL12" s="614">
        <v>0.2</v>
      </c>
      <c r="BM12" s="614"/>
      <c r="BN12" s="614"/>
      <c r="BO12" s="614"/>
      <c r="BP12" s="615" t="s">
        <v>129</v>
      </c>
      <c r="BQ12" s="615"/>
      <c r="BR12" s="615"/>
      <c r="BS12" s="615"/>
      <c r="BT12" s="615"/>
      <c r="BU12" s="615"/>
      <c r="BV12" s="615"/>
      <c r="BW12" s="619"/>
      <c r="BY12" s="608" t="s">
        <v>226</v>
      </c>
      <c r="BZ12" s="609"/>
      <c r="CA12" s="609"/>
      <c r="CB12" s="609"/>
      <c r="CC12" s="609"/>
      <c r="CD12" s="609"/>
      <c r="CE12" s="609"/>
      <c r="CF12" s="609"/>
      <c r="CG12" s="609"/>
      <c r="CH12" s="609"/>
      <c r="CI12" s="609"/>
      <c r="CJ12" s="609"/>
      <c r="CK12" s="609"/>
      <c r="CL12" s="610"/>
      <c r="CM12" s="611">
        <v>33077350</v>
      </c>
      <c r="CN12" s="612"/>
      <c r="CO12" s="612"/>
      <c r="CP12" s="612"/>
      <c r="CQ12" s="612"/>
      <c r="CR12" s="612"/>
      <c r="CS12" s="612"/>
      <c r="CT12" s="613"/>
      <c r="CU12" s="616">
        <v>7.1</v>
      </c>
      <c r="CV12" s="617"/>
      <c r="CW12" s="617"/>
      <c r="CX12" s="622"/>
      <c r="CY12" s="620">
        <v>4089189</v>
      </c>
      <c r="CZ12" s="612"/>
      <c r="DA12" s="612"/>
      <c r="DB12" s="612"/>
      <c r="DC12" s="612"/>
      <c r="DD12" s="612"/>
      <c r="DE12" s="612"/>
      <c r="DF12" s="612"/>
      <c r="DG12" s="612"/>
      <c r="DH12" s="612"/>
      <c r="DI12" s="612"/>
      <c r="DJ12" s="612"/>
      <c r="DK12" s="613"/>
      <c r="DL12" s="620">
        <v>9564230</v>
      </c>
      <c r="DM12" s="612"/>
      <c r="DN12" s="612"/>
      <c r="DO12" s="612"/>
      <c r="DP12" s="612"/>
      <c r="DQ12" s="612"/>
      <c r="DR12" s="612"/>
      <c r="DS12" s="612"/>
      <c r="DT12" s="612"/>
      <c r="DU12" s="612"/>
      <c r="DV12" s="612"/>
      <c r="DW12" s="612"/>
      <c r="DX12" s="621"/>
    </row>
    <row r="13" spans="2:138" ht="11.25" customHeight="1" x14ac:dyDescent="0.2">
      <c r="B13" s="608" t="s">
        <v>227</v>
      </c>
      <c r="C13" s="609"/>
      <c r="D13" s="609"/>
      <c r="E13" s="609"/>
      <c r="F13" s="609"/>
      <c r="G13" s="609"/>
      <c r="H13" s="609"/>
      <c r="I13" s="609"/>
      <c r="J13" s="609"/>
      <c r="K13" s="609"/>
      <c r="L13" s="609"/>
      <c r="M13" s="609"/>
      <c r="N13" s="609"/>
      <c r="O13" s="609"/>
      <c r="P13" s="609"/>
      <c r="Q13" s="610"/>
      <c r="R13" s="611">
        <v>11018671</v>
      </c>
      <c r="S13" s="612"/>
      <c r="T13" s="612"/>
      <c r="U13" s="612"/>
      <c r="V13" s="612"/>
      <c r="W13" s="612"/>
      <c r="X13" s="612"/>
      <c r="Y13" s="613"/>
      <c r="Z13" s="614">
        <v>2.2999999999999998</v>
      </c>
      <c r="AA13" s="614"/>
      <c r="AB13" s="614"/>
      <c r="AC13" s="614"/>
      <c r="AD13" s="615">
        <v>11018671</v>
      </c>
      <c r="AE13" s="615"/>
      <c r="AF13" s="615"/>
      <c r="AG13" s="615"/>
      <c r="AH13" s="615"/>
      <c r="AI13" s="615"/>
      <c r="AJ13" s="615"/>
      <c r="AK13" s="615"/>
      <c r="AL13" s="616">
        <v>4.2</v>
      </c>
      <c r="AM13" s="617"/>
      <c r="AN13" s="617"/>
      <c r="AO13" s="618"/>
      <c r="AP13" s="608" t="s">
        <v>228</v>
      </c>
      <c r="AQ13" s="609"/>
      <c r="AR13" s="609"/>
      <c r="AS13" s="609"/>
      <c r="AT13" s="609"/>
      <c r="AU13" s="609"/>
      <c r="AV13" s="609"/>
      <c r="AW13" s="609"/>
      <c r="AX13" s="609"/>
      <c r="AY13" s="609"/>
      <c r="AZ13" s="609"/>
      <c r="BA13" s="609"/>
      <c r="BB13" s="609"/>
      <c r="BC13" s="610"/>
      <c r="BD13" s="611">
        <v>472387</v>
      </c>
      <c r="BE13" s="612"/>
      <c r="BF13" s="612"/>
      <c r="BG13" s="612"/>
      <c r="BH13" s="612"/>
      <c r="BI13" s="612"/>
      <c r="BJ13" s="612"/>
      <c r="BK13" s="613"/>
      <c r="BL13" s="614">
        <v>0.6</v>
      </c>
      <c r="BM13" s="614"/>
      <c r="BN13" s="614"/>
      <c r="BO13" s="614"/>
      <c r="BP13" s="615" t="s">
        <v>215</v>
      </c>
      <c r="BQ13" s="615"/>
      <c r="BR13" s="615"/>
      <c r="BS13" s="615"/>
      <c r="BT13" s="615"/>
      <c r="BU13" s="615"/>
      <c r="BV13" s="615"/>
      <c r="BW13" s="619"/>
      <c r="BY13" s="608" t="s">
        <v>229</v>
      </c>
      <c r="BZ13" s="609"/>
      <c r="CA13" s="609"/>
      <c r="CB13" s="609"/>
      <c r="CC13" s="609"/>
      <c r="CD13" s="609"/>
      <c r="CE13" s="609"/>
      <c r="CF13" s="609"/>
      <c r="CG13" s="609"/>
      <c r="CH13" s="609"/>
      <c r="CI13" s="609"/>
      <c r="CJ13" s="609"/>
      <c r="CK13" s="609"/>
      <c r="CL13" s="610"/>
      <c r="CM13" s="611">
        <v>82780216</v>
      </c>
      <c r="CN13" s="612"/>
      <c r="CO13" s="612"/>
      <c r="CP13" s="612"/>
      <c r="CQ13" s="612"/>
      <c r="CR13" s="612"/>
      <c r="CS13" s="612"/>
      <c r="CT13" s="613"/>
      <c r="CU13" s="616">
        <v>17.8</v>
      </c>
      <c r="CV13" s="617"/>
      <c r="CW13" s="617"/>
      <c r="CX13" s="622"/>
      <c r="CY13" s="620">
        <v>66781507</v>
      </c>
      <c r="CZ13" s="612"/>
      <c r="DA13" s="612"/>
      <c r="DB13" s="612"/>
      <c r="DC13" s="612"/>
      <c r="DD13" s="612"/>
      <c r="DE13" s="612"/>
      <c r="DF13" s="612"/>
      <c r="DG13" s="612"/>
      <c r="DH13" s="612"/>
      <c r="DI13" s="612"/>
      <c r="DJ13" s="612"/>
      <c r="DK13" s="613"/>
      <c r="DL13" s="620">
        <v>16969693</v>
      </c>
      <c r="DM13" s="612"/>
      <c r="DN13" s="612"/>
      <c r="DO13" s="612"/>
      <c r="DP13" s="612"/>
      <c r="DQ13" s="612"/>
      <c r="DR13" s="612"/>
      <c r="DS13" s="612"/>
      <c r="DT13" s="612"/>
      <c r="DU13" s="612"/>
      <c r="DV13" s="612"/>
      <c r="DW13" s="612"/>
      <c r="DX13" s="621"/>
    </row>
    <row r="14" spans="2:138" ht="11.25" customHeight="1" x14ac:dyDescent="0.2">
      <c r="B14" s="608" t="s">
        <v>230</v>
      </c>
      <c r="C14" s="609"/>
      <c r="D14" s="609"/>
      <c r="E14" s="609"/>
      <c r="F14" s="609"/>
      <c r="G14" s="609"/>
      <c r="H14" s="609"/>
      <c r="I14" s="609"/>
      <c r="J14" s="609"/>
      <c r="K14" s="609"/>
      <c r="L14" s="609"/>
      <c r="M14" s="609"/>
      <c r="N14" s="609"/>
      <c r="O14" s="609"/>
      <c r="P14" s="609"/>
      <c r="Q14" s="610"/>
      <c r="R14" s="611">
        <v>69120</v>
      </c>
      <c r="S14" s="612"/>
      <c r="T14" s="612"/>
      <c r="U14" s="612"/>
      <c r="V14" s="612"/>
      <c r="W14" s="612"/>
      <c r="X14" s="612"/>
      <c r="Y14" s="613"/>
      <c r="Z14" s="614">
        <v>0</v>
      </c>
      <c r="AA14" s="614"/>
      <c r="AB14" s="614"/>
      <c r="AC14" s="614"/>
      <c r="AD14" s="615">
        <v>69120</v>
      </c>
      <c r="AE14" s="615"/>
      <c r="AF14" s="615"/>
      <c r="AG14" s="615"/>
      <c r="AH14" s="615"/>
      <c r="AI14" s="615"/>
      <c r="AJ14" s="615"/>
      <c r="AK14" s="615"/>
      <c r="AL14" s="616">
        <v>0</v>
      </c>
      <c r="AM14" s="617"/>
      <c r="AN14" s="617"/>
      <c r="AO14" s="618"/>
      <c r="AP14" s="608" t="s">
        <v>231</v>
      </c>
      <c r="AQ14" s="609"/>
      <c r="AR14" s="609"/>
      <c r="AS14" s="609"/>
      <c r="AT14" s="609"/>
      <c r="AU14" s="609"/>
      <c r="AV14" s="609"/>
      <c r="AW14" s="609"/>
      <c r="AX14" s="609"/>
      <c r="AY14" s="609"/>
      <c r="AZ14" s="609"/>
      <c r="BA14" s="609"/>
      <c r="BB14" s="609"/>
      <c r="BC14" s="610"/>
      <c r="BD14" s="611">
        <v>229406</v>
      </c>
      <c r="BE14" s="612"/>
      <c r="BF14" s="612"/>
      <c r="BG14" s="612"/>
      <c r="BH14" s="612"/>
      <c r="BI14" s="612"/>
      <c r="BJ14" s="612"/>
      <c r="BK14" s="613"/>
      <c r="BL14" s="614">
        <v>0.3</v>
      </c>
      <c r="BM14" s="614"/>
      <c r="BN14" s="614"/>
      <c r="BO14" s="614"/>
      <c r="BP14" s="615" t="s">
        <v>215</v>
      </c>
      <c r="BQ14" s="615"/>
      <c r="BR14" s="615"/>
      <c r="BS14" s="615"/>
      <c r="BT14" s="615"/>
      <c r="BU14" s="615"/>
      <c r="BV14" s="615"/>
      <c r="BW14" s="619"/>
      <c r="BY14" s="608" t="s">
        <v>232</v>
      </c>
      <c r="BZ14" s="609"/>
      <c r="CA14" s="609"/>
      <c r="CB14" s="609"/>
      <c r="CC14" s="609"/>
      <c r="CD14" s="609"/>
      <c r="CE14" s="609"/>
      <c r="CF14" s="609"/>
      <c r="CG14" s="609"/>
      <c r="CH14" s="609"/>
      <c r="CI14" s="609"/>
      <c r="CJ14" s="609"/>
      <c r="CK14" s="609"/>
      <c r="CL14" s="610"/>
      <c r="CM14" s="611">
        <v>20083993</v>
      </c>
      <c r="CN14" s="612"/>
      <c r="CO14" s="612"/>
      <c r="CP14" s="612"/>
      <c r="CQ14" s="612"/>
      <c r="CR14" s="612"/>
      <c r="CS14" s="612"/>
      <c r="CT14" s="613"/>
      <c r="CU14" s="616">
        <v>4.3</v>
      </c>
      <c r="CV14" s="617"/>
      <c r="CW14" s="617"/>
      <c r="CX14" s="622"/>
      <c r="CY14" s="620">
        <v>1337313</v>
      </c>
      <c r="CZ14" s="612"/>
      <c r="DA14" s="612"/>
      <c r="DB14" s="612"/>
      <c r="DC14" s="612"/>
      <c r="DD14" s="612"/>
      <c r="DE14" s="612"/>
      <c r="DF14" s="612"/>
      <c r="DG14" s="612"/>
      <c r="DH14" s="612"/>
      <c r="DI14" s="612"/>
      <c r="DJ14" s="612"/>
      <c r="DK14" s="613"/>
      <c r="DL14" s="620">
        <v>18388300</v>
      </c>
      <c r="DM14" s="612"/>
      <c r="DN14" s="612"/>
      <c r="DO14" s="612"/>
      <c r="DP14" s="612"/>
      <c r="DQ14" s="612"/>
      <c r="DR14" s="612"/>
      <c r="DS14" s="612"/>
      <c r="DT14" s="612"/>
      <c r="DU14" s="612"/>
      <c r="DV14" s="612"/>
      <c r="DW14" s="612"/>
      <c r="DX14" s="621"/>
    </row>
    <row r="15" spans="2:138" ht="11.25" customHeight="1" x14ac:dyDescent="0.2">
      <c r="B15" s="608" t="s">
        <v>233</v>
      </c>
      <c r="C15" s="609"/>
      <c r="D15" s="609"/>
      <c r="E15" s="609"/>
      <c r="F15" s="609"/>
      <c r="G15" s="609"/>
      <c r="H15" s="609"/>
      <c r="I15" s="609"/>
      <c r="J15" s="609"/>
      <c r="K15" s="609"/>
      <c r="L15" s="609"/>
      <c r="M15" s="609"/>
      <c r="N15" s="609"/>
      <c r="O15" s="609"/>
      <c r="P15" s="609"/>
      <c r="Q15" s="610"/>
      <c r="R15" s="611" t="s">
        <v>215</v>
      </c>
      <c r="S15" s="612"/>
      <c r="T15" s="612"/>
      <c r="U15" s="612"/>
      <c r="V15" s="612"/>
      <c r="W15" s="612"/>
      <c r="X15" s="612"/>
      <c r="Y15" s="613"/>
      <c r="Z15" s="614" t="s">
        <v>215</v>
      </c>
      <c r="AA15" s="614"/>
      <c r="AB15" s="614"/>
      <c r="AC15" s="614"/>
      <c r="AD15" s="615" t="s">
        <v>129</v>
      </c>
      <c r="AE15" s="615"/>
      <c r="AF15" s="615"/>
      <c r="AG15" s="615"/>
      <c r="AH15" s="615"/>
      <c r="AI15" s="615"/>
      <c r="AJ15" s="615"/>
      <c r="AK15" s="615"/>
      <c r="AL15" s="616" t="s">
        <v>215</v>
      </c>
      <c r="AM15" s="617"/>
      <c r="AN15" s="617"/>
      <c r="AO15" s="618"/>
      <c r="AP15" s="608" t="s">
        <v>234</v>
      </c>
      <c r="AQ15" s="609"/>
      <c r="AR15" s="609"/>
      <c r="AS15" s="609"/>
      <c r="AT15" s="609"/>
      <c r="AU15" s="609"/>
      <c r="AV15" s="609"/>
      <c r="AW15" s="609"/>
      <c r="AX15" s="609"/>
      <c r="AY15" s="609"/>
      <c r="AZ15" s="609"/>
      <c r="BA15" s="609"/>
      <c r="BB15" s="609"/>
      <c r="BC15" s="610"/>
      <c r="BD15" s="611">
        <v>16875097</v>
      </c>
      <c r="BE15" s="612"/>
      <c r="BF15" s="612"/>
      <c r="BG15" s="612"/>
      <c r="BH15" s="612"/>
      <c r="BI15" s="612"/>
      <c r="BJ15" s="612"/>
      <c r="BK15" s="613"/>
      <c r="BL15" s="614">
        <v>20.5</v>
      </c>
      <c r="BM15" s="614"/>
      <c r="BN15" s="614"/>
      <c r="BO15" s="614"/>
      <c r="BP15" s="615" t="s">
        <v>129</v>
      </c>
      <c r="BQ15" s="615"/>
      <c r="BR15" s="615"/>
      <c r="BS15" s="615"/>
      <c r="BT15" s="615"/>
      <c r="BU15" s="615"/>
      <c r="BV15" s="615"/>
      <c r="BW15" s="619"/>
      <c r="BY15" s="608" t="s">
        <v>235</v>
      </c>
      <c r="BZ15" s="609"/>
      <c r="CA15" s="609"/>
      <c r="CB15" s="609"/>
      <c r="CC15" s="609"/>
      <c r="CD15" s="609"/>
      <c r="CE15" s="609"/>
      <c r="CF15" s="609"/>
      <c r="CG15" s="609"/>
      <c r="CH15" s="609"/>
      <c r="CI15" s="609"/>
      <c r="CJ15" s="609"/>
      <c r="CK15" s="609"/>
      <c r="CL15" s="610"/>
      <c r="CM15" s="611" t="s">
        <v>215</v>
      </c>
      <c r="CN15" s="612"/>
      <c r="CO15" s="612"/>
      <c r="CP15" s="612"/>
      <c r="CQ15" s="612"/>
      <c r="CR15" s="612"/>
      <c r="CS15" s="612"/>
      <c r="CT15" s="613"/>
      <c r="CU15" s="616" t="s">
        <v>129</v>
      </c>
      <c r="CV15" s="617"/>
      <c r="CW15" s="617"/>
      <c r="CX15" s="622"/>
      <c r="CY15" s="620" t="s">
        <v>129</v>
      </c>
      <c r="CZ15" s="612"/>
      <c r="DA15" s="612"/>
      <c r="DB15" s="612"/>
      <c r="DC15" s="612"/>
      <c r="DD15" s="612"/>
      <c r="DE15" s="612"/>
      <c r="DF15" s="612"/>
      <c r="DG15" s="612"/>
      <c r="DH15" s="612"/>
      <c r="DI15" s="612"/>
      <c r="DJ15" s="612"/>
      <c r="DK15" s="613"/>
      <c r="DL15" s="620" t="s">
        <v>129</v>
      </c>
      <c r="DM15" s="612"/>
      <c r="DN15" s="612"/>
      <c r="DO15" s="612"/>
      <c r="DP15" s="612"/>
      <c r="DQ15" s="612"/>
      <c r="DR15" s="612"/>
      <c r="DS15" s="612"/>
      <c r="DT15" s="612"/>
      <c r="DU15" s="612"/>
      <c r="DV15" s="612"/>
      <c r="DW15" s="612"/>
      <c r="DX15" s="621"/>
    </row>
    <row r="16" spans="2:138" ht="11.25" customHeight="1" x14ac:dyDescent="0.2">
      <c r="B16" s="608" t="s">
        <v>236</v>
      </c>
      <c r="C16" s="609"/>
      <c r="D16" s="609"/>
      <c r="E16" s="609"/>
      <c r="F16" s="609"/>
      <c r="G16" s="609"/>
      <c r="H16" s="609"/>
      <c r="I16" s="609"/>
      <c r="J16" s="609"/>
      <c r="K16" s="609"/>
      <c r="L16" s="609"/>
      <c r="M16" s="609"/>
      <c r="N16" s="609"/>
      <c r="O16" s="609"/>
      <c r="P16" s="609"/>
      <c r="Q16" s="610"/>
      <c r="R16" s="611">
        <v>782914</v>
      </c>
      <c r="S16" s="612"/>
      <c r="T16" s="612"/>
      <c r="U16" s="612"/>
      <c r="V16" s="612"/>
      <c r="W16" s="612"/>
      <c r="X16" s="612"/>
      <c r="Y16" s="613"/>
      <c r="Z16" s="614">
        <v>0.2</v>
      </c>
      <c r="AA16" s="614"/>
      <c r="AB16" s="614"/>
      <c r="AC16" s="614"/>
      <c r="AD16" s="615">
        <v>782914</v>
      </c>
      <c r="AE16" s="615"/>
      <c r="AF16" s="615"/>
      <c r="AG16" s="615"/>
      <c r="AH16" s="615"/>
      <c r="AI16" s="615"/>
      <c r="AJ16" s="615"/>
      <c r="AK16" s="615"/>
      <c r="AL16" s="616">
        <v>0.3</v>
      </c>
      <c r="AM16" s="617"/>
      <c r="AN16" s="617"/>
      <c r="AO16" s="618"/>
      <c r="AP16" s="608" t="s">
        <v>237</v>
      </c>
      <c r="AQ16" s="609"/>
      <c r="AR16" s="609"/>
      <c r="AS16" s="609"/>
      <c r="AT16" s="609"/>
      <c r="AU16" s="609"/>
      <c r="AV16" s="609"/>
      <c r="AW16" s="609"/>
      <c r="AX16" s="609"/>
      <c r="AY16" s="609"/>
      <c r="AZ16" s="609"/>
      <c r="BA16" s="609"/>
      <c r="BB16" s="609"/>
      <c r="BC16" s="610"/>
      <c r="BD16" s="611">
        <v>667823</v>
      </c>
      <c r="BE16" s="612"/>
      <c r="BF16" s="612"/>
      <c r="BG16" s="612"/>
      <c r="BH16" s="612"/>
      <c r="BI16" s="612"/>
      <c r="BJ16" s="612"/>
      <c r="BK16" s="613"/>
      <c r="BL16" s="614">
        <v>0.8</v>
      </c>
      <c r="BM16" s="614"/>
      <c r="BN16" s="614"/>
      <c r="BO16" s="614"/>
      <c r="BP16" s="615" t="s">
        <v>215</v>
      </c>
      <c r="BQ16" s="615"/>
      <c r="BR16" s="615"/>
      <c r="BS16" s="615"/>
      <c r="BT16" s="615"/>
      <c r="BU16" s="615"/>
      <c r="BV16" s="615"/>
      <c r="BW16" s="619"/>
      <c r="BY16" s="608" t="s">
        <v>238</v>
      </c>
      <c r="BZ16" s="609"/>
      <c r="CA16" s="609"/>
      <c r="CB16" s="609"/>
      <c r="CC16" s="609"/>
      <c r="CD16" s="609"/>
      <c r="CE16" s="609"/>
      <c r="CF16" s="609"/>
      <c r="CG16" s="609"/>
      <c r="CH16" s="609"/>
      <c r="CI16" s="609"/>
      <c r="CJ16" s="609"/>
      <c r="CK16" s="609"/>
      <c r="CL16" s="610"/>
      <c r="CM16" s="611">
        <v>92008049</v>
      </c>
      <c r="CN16" s="612"/>
      <c r="CO16" s="612"/>
      <c r="CP16" s="612"/>
      <c r="CQ16" s="612"/>
      <c r="CR16" s="612"/>
      <c r="CS16" s="612"/>
      <c r="CT16" s="613"/>
      <c r="CU16" s="616">
        <v>19.8</v>
      </c>
      <c r="CV16" s="617"/>
      <c r="CW16" s="617"/>
      <c r="CX16" s="622"/>
      <c r="CY16" s="620">
        <v>4315777</v>
      </c>
      <c r="CZ16" s="612"/>
      <c r="DA16" s="612"/>
      <c r="DB16" s="612"/>
      <c r="DC16" s="612"/>
      <c r="DD16" s="612"/>
      <c r="DE16" s="612"/>
      <c r="DF16" s="612"/>
      <c r="DG16" s="612"/>
      <c r="DH16" s="612"/>
      <c r="DI16" s="612"/>
      <c r="DJ16" s="612"/>
      <c r="DK16" s="613"/>
      <c r="DL16" s="620">
        <v>71011422</v>
      </c>
      <c r="DM16" s="612"/>
      <c r="DN16" s="612"/>
      <c r="DO16" s="612"/>
      <c r="DP16" s="612"/>
      <c r="DQ16" s="612"/>
      <c r="DR16" s="612"/>
      <c r="DS16" s="612"/>
      <c r="DT16" s="612"/>
      <c r="DU16" s="612"/>
      <c r="DV16" s="612"/>
      <c r="DW16" s="612"/>
      <c r="DX16" s="621"/>
    </row>
    <row r="17" spans="2:128" ht="11.25" customHeight="1" x14ac:dyDescent="0.2">
      <c r="B17" s="608" t="s">
        <v>239</v>
      </c>
      <c r="C17" s="609"/>
      <c r="D17" s="609"/>
      <c r="E17" s="609"/>
      <c r="F17" s="609"/>
      <c r="G17" s="609"/>
      <c r="H17" s="609"/>
      <c r="I17" s="609"/>
      <c r="J17" s="609"/>
      <c r="K17" s="609"/>
      <c r="L17" s="609"/>
      <c r="M17" s="609"/>
      <c r="N17" s="609"/>
      <c r="O17" s="609"/>
      <c r="P17" s="609"/>
      <c r="Q17" s="610"/>
      <c r="R17" s="611">
        <v>134393</v>
      </c>
      <c r="S17" s="612"/>
      <c r="T17" s="612"/>
      <c r="U17" s="612"/>
      <c r="V17" s="612"/>
      <c r="W17" s="612"/>
      <c r="X17" s="612"/>
      <c r="Y17" s="613"/>
      <c r="Z17" s="614">
        <v>0</v>
      </c>
      <c r="AA17" s="614"/>
      <c r="AB17" s="614"/>
      <c r="AC17" s="614"/>
      <c r="AD17" s="615">
        <v>134393</v>
      </c>
      <c r="AE17" s="615"/>
      <c r="AF17" s="615"/>
      <c r="AG17" s="615"/>
      <c r="AH17" s="615"/>
      <c r="AI17" s="615"/>
      <c r="AJ17" s="615"/>
      <c r="AK17" s="615"/>
      <c r="AL17" s="616">
        <v>0.1</v>
      </c>
      <c r="AM17" s="617"/>
      <c r="AN17" s="617"/>
      <c r="AO17" s="618"/>
      <c r="AP17" s="608" t="s">
        <v>240</v>
      </c>
      <c r="AQ17" s="609"/>
      <c r="AR17" s="609"/>
      <c r="AS17" s="609"/>
      <c r="AT17" s="609"/>
      <c r="AU17" s="609"/>
      <c r="AV17" s="609"/>
      <c r="AW17" s="609"/>
      <c r="AX17" s="609"/>
      <c r="AY17" s="609"/>
      <c r="AZ17" s="609"/>
      <c r="BA17" s="609"/>
      <c r="BB17" s="609"/>
      <c r="BC17" s="610"/>
      <c r="BD17" s="611">
        <v>16207274</v>
      </c>
      <c r="BE17" s="612"/>
      <c r="BF17" s="612"/>
      <c r="BG17" s="612"/>
      <c r="BH17" s="612"/>
      <c r="BI17" s="612"/>
      <c r="BJ17" s="612"/>
      <c r="BK17" s="613"/>
      <c r="BL17" s="614">
        <v>19.7</v>
      </c>
      <c r="BM17" s="614"/>
      <c r="BN17" s="614"/>
      <c r="BO17" s="614"/>
      <c r="BP17" s="615" t="s">
        <v>215</v>
      </c>
      <c r="BQ17" s="615"/>
      <c r="BR17" s="615"/>
      <c r="BS17" s="615"/>
      <c r="BT17" s="615"/>
      <c r="BU17" s="615"/>
      <c r="BV17" s="615"/>
      <c r="BW17" s="619"/>
      <c r="BY17" s="608" t="s">
        <v>241</v>
      </c>
      <c r="BZ17" s="609"/>
      <c r="CA17" s="609"/>
      <c r="CB17" s="609"/>
      <c r="CC17" s="609"/>
      <c r="CD17" s="609"/>
      <c r="CE17" s="609"/>
      <c r="CF17" s="609"/>
      <c r="CG17" s="609"/>
      <c r="CH17" s="609"/>
      <c r="CI17" s="609"/>
      <c r="CJ17" s="609"/>
      <c r="CK17" s="609"/>
      <c r="CL17" s="610"/>
      <c r="CM17" s="611">
        <v>3775190</v>
      </c>
      <c r="CN17" s="612"/>
      <c r="CO17" s="612"/>
      <c r="CP17" s="612"/>
      <c r="CQ17" s="612"/>
      <c r="CR17" s="612"/>
      <c r="CS17" s="612"/>
      <c r="CT17" s="613"/>
      <c r="CU17" s="616">
        <v>0.8</v>
      </c>
      <c r="CV17" s="617"/>
      <c r="CW17" s="617"/>
      <c r="CX17" s="622"/>
      <c r="CY17" s="620" t="s">
        <v>215</v>
      </c>
      <c r="CZ17" s="612"/>
      <c r="DA17" s="612"/>
      <c r="DB17" s="612"/>
      <c r="DC17" s="612"/>
      <c r="DD17" s="612"/>
      <c r="DE17" s="612"/>
      <c r="DF17" s="612"/>
      <c r="DG17" s="612"/>
      <c r="DH17" s="612"/>
      <c r="DI17" s="612"/>
      <c r="DJ17" s="612"/>
      <c r="DK17" s="613"/>
      <c r="DL17" s="620">
        <v>19430</v>
      </c>
      <c r="DM17" s="612"/>
      <c r="DN17" s="612"/>
      <c r="DO17" s="612"/>
      <c r="DP17" s="612"/>
      <c r="DQ17" s="612"/>
      <c r="DR17" s="612"/>
      <c r="DS17" s="612"/>
      <c r="DT17" s="612"/>
      <c r="DU17" s="612"/>
      <c r="DV17" s="612"/>
      <c r="DW17" s="612"/>
      <c r="DX17" s="621"/>
    </row>
    <row r="18" spans="2:128" ht="11.25" customHeight="1" x14ac:dyDescent="0.2">
      <c r="B18" s="608" t="s">
        <v>242</v>
      </c>
      <c r="C18" s="609"/>
      <c r="D18" s="609"/>
      <c r="E18" s="609"/>
      <c r="F18" s="609"/>
      <c r="G18" s="609"/>
      <c r="H18" s="609"/>
      <c r="I18" s="609"/>
      <c r="J18" s="609"/>
      <c r="K18" s="609"/>
      <c r="L18" s="609"/>
      <c r="M18" s="609"/>
      <c r="N18" s="609"/>
      <c r="O18" s="609"/>
      <c r="P18" s="609"/>
      <c r="Q18" s="610"/>
      <c r="R18" s="611">
        <v>205718</v>
      </c>
      <c r="S18" s="612"/>
      <c r="T18" s="612"/>
      <c r="U18" s="612"/>
      <c r="V18" s="612"/>
      <c r="W18" s="612"/>
      <c r="X18" s="612"/>
      <c r="Y18" s="613"/>
      <c r="Z18" s="614">
        <v>0</v>
      </c>
      <c r="AA18" s="614"/>
      <c r="AB18" s="614"/>
      <c r="AC18" s="614"/>
      <c r="AD18" s="615">
        <v>205718</v>
      </c>
      <c r="AE18" s="615"/>
      <c r="AF18" s="615"/>
      <c r="AG18" s="615"/>
      <c r="AH18" s="615"/>
      <c r="AI18" s="615"/>
      <c r="AJ18" s="615"/>
      <c r="AK18" s="615"/>
      <c r="AL18" s="616">
        <v>0.1</v>
      </c>
      <c r="AM18" s="617"/>
      <c r="AN18" s="617"/>
      <c r="AO18" s="618"/>
      <c r="AP18" s="608" t="s">
        <v>243</v>
      </c>
      <c r="AQ18" s="609"/>
      <c r="AR18" s="609"/>
      <c r="AS18" s="609"/>
      <c r="AT18" s="609"/>
      <c r="AU18" s="609"/>
      <c r="AV18" s="609"/>
      <c r="AW18" s="609"/>
      <c r="AX18" s="609"/>
      <c r="AY18" s="609"/>
      <c r="AZ18" s="609"/>
      <c r="BA18" s="609"/>
      <c r="BB18" s="609"/>
      <c r="BC18" s="610"/>
      <c r="BD18" s="611">
        <v>24677555</v>
      </c>
      <c r="BE18" s="612"/>
      <c r="BF18" s="612"/>
      <c r="BG18" s="612"/>
      <c r="BH18" s="612"/>
      <c r="BI18" s="612"/>
      <c r="BJ18" s="612"/>
      <c r="BK18" s="613"/>
      <c r="BL18" s="614">
        <v>30</v>
      </c>
      <c r="BM18" s="614"/>
      <c r="BN18" s="614"/>
      <c r="BO18" s="614"/>
      <c r="BP18" s="615" t="s">
        <v>215</v>
      </c>
      <c r="BQ18" s="615"/>
      <c r="BR18" s="615"/>
      <c r="BS18" s="615"/>
      <c r="BT18" s="615"/>
      <c r="BU18" s="615"/>
      <c r="BV18" s="615"/>
      <c r="BW18" s="619"/>
      <c r="BY18" s="608" t="s">
        <v>244</v>
      </c>
      <c r="BZ18" s="609"/>
      <c r="CA18" s="609"/>
      <c r="CB18" s="609"/>
      <c r="CC18" s="609"/>
      <c r="CD18" s="609"/>
      <c r="CE18" s="609"/>
      <c r="CF18" s="609"/>
      <c r="CG18" s="609"/>
      <c r="CH18" s="609"/>
      <c r="CI18" s="609"/>
      <c r="CJ18" s="609"/>
      <c r="CK18" s="609"/>
      <c r="CL18" s="610"/>
      <c r="CM18" s="611">
        <v>80476127</v>
      </c>
      <c r="CN18" s="612"/>
      <c r="CO18" s="612"/>
      <c r="CP18" s="612"/>
      <c r="CQ18" s="612"/>
      <c r="CR18" s="612"/>
      <c r="CS18" s="612"/>
      <c r="CT18" s="613"/>
      <c r="CU18" s="616">
        <v>17.3</v>
      </c>
      <c r="CV18" s="617"/>
      <c r="CW18" s="617"/>
      <c r="CX18" s="622"/>
      <c r="CY18" s="620" t="s">
        <v>129</v>
      </c>
      <c r="CZ18" s="612"/>
      <c r="DA18" s="612"/>
      <c r="DB18" s="612"/>
      <c r="DC18" s="612"/>
      <c r="DD18" s="612"/>
      <c r="DE18" s="612"/>
      <c r="DF18" s="612"/>
      <c r="DG18" s="612"/>
      <c r="DH18" s="612"/>
      <c r="DI18" s="612"/>
      <c r="DJ18" s="612"/>
      <c r="DK18" s="613"/>
      <c r="DL18" s="620">
        <v>78942359</v>
      </c>
      <c r="DM18" s="612"/>
      <c r="DN18" s="612"/>
      <c r="DO18" s="612"/>
      <c r="DP18" s="612"/>
      <c r="DQ18" s="612"/>
      <c r="DR18" s="612"/>
      <c r="DS18" s="612"/>
      <c r="DT18" s="612"/>
      <c r="DU18" s="612"/>
      <c r="DV18" s="612"/>
      <c r="DW18" s="612"/>
      <c r="DX18" s="621"/>
    </row>
    <row r="19" spans="2:128" ht="11.25" customHeight="1" x14ac:dyDescent="0.2">
      <c r="B19" s="608" t="s">
        <v>245</v>
      </c>
      <c r="C19" s="609"/>
      <c r="D19" s="609"/>
      <c r="E19" s="609"/>
      <c r="F19" s="609"/>
      <c r="G19" s="609"/>
      <c r="H19" s="609"/>
      <c r="I19" s="609"/>
      <c r="J19" s="609"/>
      <c r="K19" s="609"/>
      <c r="L19" s="609"/>
      <c r="M19" s="609"/>
      <c r="N19" s="609"/>
      <c r="O19" s="609"/>
      <c r="P19" s="609"/>
      <c r="Q19" s="610"/>
      <c r="R19" s="611">
        <v>442803</v>
      </c>
      <c r="S19" s="612"/>
      <c r="T19" s="612"/>
      <c r="U19" s="612"/>
      <c r="V19" s="612"/>
      <c r="W19" s="612"/>
      <c r="X19" s="612"/>
      <c r="Y19" s="613"/>
      <c r="Z19" s="614">
        <v>0.1</v>
      </c>
      <c r="AA19" s="614"/>
      <c r="AB19" s="614"/>
      <c r="AC19" s="614"/>
      <c r="AD19" s="615">
        <v>442803</v>
      </c>
      <c r="AE19" s="615"/>
      <c r="AF19" s="615"/>
      <c r="AG19" s="615"/>
      <c r="AH19" s="615"/>
      <c r="AI19" s="615"/>
      <c r="AJ19" s="615"/>
      <c r="AK19" s="615"/>
      <c r="AL19" s="616">
        <v>0.2</v>
      </c>
      <c r="AM19" s="617"/>
      <c r="AN19" s="617"/>
      <c r="AO19" s="618"/>
      <c r="AP19" s="608" t="s">
        <v>246</v>
      </c>
      <c r="AQ19" s="609"/>
      <c r="AR19" s="609"/>
      <c r="AS19" s="609"/>
      <c r="AT19" s="609"/>
      <c r="AU19" s="609"/>
      <c r="AV19" s="609"/>
      <c r="AW19" s="609"/>
      <c r="AX19" s="609"/>
      <c r="AY19" s="609"/>
      <c r="AZ19" s="609"/>
      <c r="BA19" s="609"/>
      <c r="BB19" s="609"/>
      <c r="BC19" s="610"/>
      <c r="BD19" s="611">
        <v>1303040</v>
      </c>
      <c r="BE19" s="612"/>
      <c r="BF19" s="612"/>
      <c r="BG19" s="612"/>
      <c r="BH19" s="612"/>
      <c r="BI19" s="612"/>
      <c r="BJ19" s="612"/>
      <c r="BK19" s="613"/>
      <c r="BL19" s="614">
        <v>1.6</v>
      </c>
      <c r="BM19" s="614"/>
      <c r="BN19" s="614"/>
      <c r="BO19" s="614"/>
      <c r="BP19" s="615" t="s">
        <v>129</v>
      </c>
      <c r="BQ19" s="615"/>
      <c r="BR19" s="615"/>
      <c r="BS19" s="615"/>
      <c r="BT19" s="615"/>
      <c r="BU19" s="615"/>
      <c r="BV19" s="615"/>
      <c r="BW19" s="619"/>
      <c r="BY19" s="608" t="s">
        <v>247</v>
      </c>
      <c r="BZ19" s="609"/>
      <c r="CA19" s="609"/>
      <c r="CB19" s="609"/>
      <c r="CC19" s="609"/>
      <c r="CD19" s="609"/>
      <c r="CE19" s="609"/>
      <c r="CF19" s="609"/>
      <c r="CG19" s="609"/>
      <c r="CH19" s="609"/>
      <c r="CI19" s="609"/>
      <c r="CJ19" s="609"/>
      <c r="CK19" s="609"/>
      <c r="CL19" s="610"/>
      <c r="CM19" s="611">
        <v>6274</v>
      </c>
      <c r="CN19" s="612"/>
      <c r="CO19" s="612"/>
      <c r="CP19" s="612"/>
      <c r="CQ19" s="612"/>
      <c r="CR19" s="612"/>
      <c r="CS19" s="612"/>
      <c r="CT19" s="613"/>
      <c r="CU19" s="616">
        <v>0</v>
      </c>
      <c r="CV19" s="617"/>
      <c r="CW19" s="617"/>
      <c r="CX19" s="622"/>
      <c r="CY19" s="620" t="s">
        <v>129</v>
      </c>
      <c r="CZ19" s="612"/>
      <c r="DA19" s="612"/>
      <c r="DB19" s="612"/>
      <c r="DC19" s="612"/>
      <c r="DD19" s="612"/>
      <c r="DE19" s="612"/>
      <c r="DF19" s="612"/>
      <c r="DG19" s="612"/>
      <c r="DH19" s="612"/>
      <c r="DI19" s="612"/>
      <c r="DJ19" s="612"/>
      <c r="DK19" s="613"/>
      <c r="DL19" s="620">
        <v>6274</v>
      </c>
      <c r="DM19" s="612"/>
      <c r="DN19" s="612"/>
      <c r="DO19" s="612"/>
      <c r="DP19" s="612"/>
      <c r="DQ19" s="612"/>
      <c r="DR19" s="612"/>
      <c r="DS19" s="612"/>
      <c r="DT19" s="612"/>
      <c r="DU19" s="612"/>
      <c r="DV19" s="612"/>
      <c r="DW19" s="612"/>
      <c r="DX19" s="621"/>
    </row>
    <row r="20" spans="2:128" ht="11.25" customHeight="1" x14ac:dyDescent="0.2">
      <c r="B20" s="608" t="s">
        <v>248</v>
      </c>
      <c r="C20" s="609"/>
      <c r="D20" s="609"/>
      <c r="E20" s="609"/>
      <c r="F20" s="609"/>
      <c r="G20" s="609"/>
      <c r="H20" s="609"/>
      <c r="I20" s="609"/>
      <c r="J20" s="609"/>
      <c r="K20" s="609"/>
      <c r="L20" s="609"/>
      <c r="M20" s="609"/>
      <c r="N20" s="609"/>
      <c r="O20" s="609"/>
      <c r="P20" s="609"/>
      <c r="Q20" s="610"/>
      <c r="R20" s="611">
        <v>182257949</v>
      </c>
      <c r="S20" s="612"/>
      <c r="T20" s="612"/>
      <c r="U20" s="612"/>
      <c r="V20" s="612"/>
      <c r="W20" s="612"/>
      <c r="X20" s="612"/>
      <c r="Y20" s="613"/>
      <c r="Z20" s="614">
        <v>37.4</v>
      </c>
      <c r="AA20" s="614"/>
      <c r="AB20" s="614"/>
      <c r="AC20" s="614"/>
      <c r="AD20" s="615">
        <v>179170913</v>
      </c>
      <c r="AE20" s="615"/>
      <c r="AF20" s="615"/>
      <c r="AG20" s="615"/>
      <c r="AH20" s="615"/>
      <c r="AI20" s="615"/>
      <c r="AJ20" s="615"/>
      <c r="AK20" s="615"/>
      <c r="AL20" s="616">
        <v>68.2</v>
      </c>
      <c r="AM20" s="617"/>
      <c r="AN20" s="617"/>
      <c r="AO20" s="618"/>
      <c r="AP20" s="623" t="s">
        <v>249</v>
      </c>
      <c r="AQ20" s="624"/>
      <c r="AR20" s="624"/>
      <c r="AS20" s="624"/>
      <c r="AT20" s="624"/>
      <c r="AU20" s="624"/>
      <c r="AV20" s="624"/>
      <c r="AW20" s="624"/>
      <c r="AX20" s="624"/>
      <c r="AY20" s="624"/>
      <c r="AZ20" s="624"/>
      <c r="BA20" s="624"/>
      <c r="BB20" s="624"/>
      <c r="BC20" s="625"/>
      <c r="BD20" s="611">
        <v>640651</v>
      </c>
      <c r="BE20" s="612"/>
      <c r="BF20" s="612"/>
      <c r="BG20" s="612"/>
      <c r="BH20" s="612"/>
      <c r="BI20" s="612"/>
      <c r="BJ20" s="612"/>
      <c r="BK20" s="613"/>
      <c r="BL20" s="614">
        <v>0.8</v>
      </c>
      <c r="BM20" s="614"/>
      <c r="BN20" s="614"/>
      <c r="BO20" s="614"/>
      <c r="BP20" s="615" t="s">
        <v>215</v>
      </c>
      <c r="BQ20" s="615"/>
      <c r="BR20" s="615"/>
      <c r="BS20" s="615"/>
      <c r="BT20" s="615"/>
      <c r="BU20" s="615"/>
      <c r="BV20" s="615"/>
      <c r="BW20" s="619"/>
      <c r="BY20" s="623" t="s">
        <v>250</v>
      </c>
      <c r="BZ20" s="624"/>
      <c r="CA20" s="624"/>
      <c r="CB20" s="624"/>
      <c r="CC20" s="624"/>
      <c r="CD20" s="624"/>
      <c r="CE20" s="624"/>
      <c r="CF20" s="624"/>
      <c r="CG20" s="624"/>
      <c r="CH20" s="624"/>
      <c r="CI20" s="624"/>
      <c r="CJ20" s="624"/>
      <c r="CK20" s="624"/>
      <c r="CL20" s="625"/>
      <c r="CM20" s="611" t="s">
        <v>129</v>
      </c>
      <c r="CN20" s="612"/>
      <c r="CO20" s="612"/>
      <c r="CP20" s="612"/>
      <c r="CQ20" s="612"/>
      <c r="CR20" s="612"/>
      <c r="CS20" s="612"/>
      <c r="CT20" s="613"/>
      <c r="CU20" s="616" t="s">
        <v>215</v>
      </c>
      <c r="CV20" s="617"/>
      <c r="CW20" s="617"/>
      <c r="CX20" s="622"/>
      <c r="CY20" s="620" t="s">
        <v>129</v>
      </c>
      <c r="CZ20" s="612"/>
      <c r="DA20" s="612"/>
      <c r="DB20" s="612"/>
      <c r="DC20" s="612"/>
      <c r="DD20" s="612"/>
      <c r="DE20" s="612"/>
      <c r="DF20" s="612"/>
      <c r="DG20" s="612"/>
      <c r="DH20" s="612"/>
      <c r="DI20" s="612"/>
      <c r="DJ20" s="612"/>
      <c r="DK20" s="613"/>
      <c r="DL20" s="620" t="s">
        <v>140</v>
      </c>
      <c r="DM20" s="612"/>
      <c r="DN20" s="612"/>
      <c r="DO20" s="612"/>
      <c r="DP20" s="612"/>
      <c r="DQ20" s="612"/>
      <c r="DR20" s="612"/>
      <c r="DS20" s="612"/>
      <c r="DT20" s="612"/>
      <c r="DU20" s="612"/>
      <c r="DV20" s="612"/>
      <c r="DW20" s="612"/>
      <c r="DX20" s="621"/>
    </row>
    <row r="21" spans="2:128" ht="11.25" customHeight="1" x14ac:dyDescent="0.2">
      <c r="B21" s="608" t="s">
        <v>251</v>
      </c>
      <c r="C21" s="609"/>
      <c r="D21" s="609"/>
      <c r="E21" s="609"/>
      <c r="F21" s="609"/>
      <c r="G21" s="609"/>
      <c r="H21" s="609"/>
      <c r="I21" s="609"/>
      <c r="J21" s="609"/>
      <c r="K21" s="609"/>
      <c r="L21" s="609"/>
      <c r="M21" s="609"/>
      <c r="N21" s="609"/>
      <c r="O21" s="609"/>
      <c r="P21" s="609"/>
      <c r="Q21" s="610"/>
      <c r="R21" s="611">
        <v>179170913</v>
      </c>
      <c r="S21" s="612"/>
      <c r="T21" s="612"/>
      <c r="U21" s="612"/>
      <c r="V21" s="612"/>
      <c r="W21" s="612"/>
      <c r="X21" s="612"/>
      <c r="Y21" s="613"/>
      <c r="Z21" s="616">
        <v>36.799999999999997</v>
      </c>
      <c r="AA21" s="617"/>
      <c r="AB21" s="617"/>
      <c r="AC21" s="622"/>
      <c r="AD21" s="620">
        <v>179170913</v>
      </c>
      <c r="AE21" s="612"/>
      <c r="AF21" s="612"/>
      <c r="AG21" s="612"/>
      <c r="AH21" s="612"/>
      <c r="AI21" s="612"/>
      <c r="AJ21" s="612"/>
      <c r="AK21" s="613"/>
      <c r="AL21" s="616">
        <v>68.2</v>
      </c>
      <c r="AM21" s="617"/>
      <c r="AN21" s="617"/>
      <c r="AO21" s="618"/>
      <c r="AP21" s="623" t="s">
        <v>252</v>
      </c>
      <c r="AQ21" s="624"/>
      <c r="AR21" s="624"/>
      <c r="AS21" s="624"/>
      <c r="AT21" s="624"/>
      <c r="AU21" s="624"/>
      <c r="AV21" s="624"/>
      <c r="AW21" s="624"/>
      <c r="AX21" s="624"/>
      <c r="AY21" s="624"/>
      <c r="AZ21" s="624"/>
      <c r="BA21" s="624"/>
      <c r="BB21" s="624"/>
      <c r="BC21" s="625"/>
      <c r="BD21" s="611">
        <v>92581</v>
      </c>
      <c r="BE21" s="612"/>
      <c r="BF21" s="612"/>
      <c r="BG21" s="612"/>
      <c r="BH21" s="612"/>
      <c r="BI21" s="612"/>
      <c r="BJ21" s="612"/>
      <c r="BK21" s="613"/>
      <c r="BL21" s="614">
        <v>0.1</v>
      </c>
      <c r="BM21" s="614"/>
      <c r="BN21" s="614"/>
      <c r="BO21" s="614"/>
      <c r="BP21" s="615" t="s">
        <v>129</v>
      </c>
      <c r="BQ21" s="615"/>
      <c r="BR21" s="615"/>
      <c r="BS21" s="615"/>
      <c r="BT21" s="615"/>
      <c r="BU21" s="615"/>
      <c r="BV21" s="615"/>
      <c r="BW21" s="619"/>
      <c r="BY21" s="623" t="s">
        <v>253</v>
      </c>
      <c r="BZ21" s="624"/>
      <c r="CA21" s="624"/>
      <c r="CB21" s="624"/>
      <c r="CC21" s="624"/>
      <c r="CD21" s="624"/>
      <c r="CE21" s="624"/>
      <c r="CF21" s="624"/>
      <c r="CG21" s="624"/>
      <c r="CH21" s="624"/>
      <c r="CI21" s="624"/>
      <c r="CJ21" s="624"/>
      <c r="CK21" s="624"/>
      <c r="CL21" s="625"/>
      <c r="CM21" s="611">
        <v>100527</v>
      </c>
      <c r="CN21" s="612"/>
      <c r="CO21" s="612"/>
      <c r="CP21" s="612"/>
      <c r="CQ21" s="612"/>
      <c r="CR21" s="612"/>
      <c r="CS21" s="612"/>
      <c r="CT21" s="613"/>
      <c r="CU21" s="616">
        <v>0</v>
      </c>
      <c r="CV21" s="617"/>
      <c r="CW21" s="617"/>
      <c r="CX21" s="622"/>
      <c r="CY21" s="620" t="s">
        <v>215</v>
      </c>
      <c r="CZ21" s="612"/>
      <c r="DA21" s="612"/>
      <c r="DB21" s="612"/>
      <c r="DC21" s="612"/>
      <c r="DD21" s="612"/>
      <c r="DE21" s="612"/>
      <c r="DF21" s="612"/>
      <c r="DG21" s="612"/>
      <c r="DH21" s="612"/>
      <c r="DI21" s="612"/>
      <c r="DJ21" s="612"/>
      <c r="DK21" s="613"/>
      <c r="DL21" s="620">
        <v>100527</v>
      </c>
      <c r="DM21" s="612"/>
      <c r="DN21" s="612"/>
      <c r="DO21" s="612"/>
      <c r="DP21" s="612"/>
      <c r="DQ21" s="612"/>
      <c r="DR21" s="612"/>
      <c r="DS21" s="612"/>
      <c r="DT21" s="612"/>
      <c r="DU21" s="612"/>
      <c r="DV21" s="612"/>
      <c r="DW21" s="612"/>
      <c r="DX21" s="621"/>
    </row>
    <row r="22" spans="2:128" ht="11.25" customHeight="1" x14ac:dyDescent="0.2">
      <c r="B22" s="608" t="s">
        <v>254</v>
      </c>
      <c r="C22" s="609"/>
      <c r="D22" s="609"/>
      <c r="E22" s="609"/>
      <c r="F22" s="609"/>
      <c r="G22" s="609"/>
      <c r="H22" s="609"/>
      <c r="I22" s="609"/>
      <c r="J22" s="609"/>
      <c r="K22" s="609"/>
      <c r="L22" s="609"/>
      <c r="M22" s="609"/>
      <c r="N22" s="609"/>
      <c r="O22" s="609"/>
      <c r="P22" s="609"/>
      <c r="Q22" s="610"/>
      <c r="R22" s="611">
        <v>3081087</v>
      </c>
      <c r="S22" s="612"/>
      <c r="T22" s="612"/>
      <c r="U22" s="612"/>
      <c r="V22" s="612"/>
      <c r="W22" s="612"/>
      <c r="X22" s="612"/>
      <c r="Y22" s="613"/>
      <c r="Z22" s="616">
        <v>0.6</v>
      </c>
      <c r="AA22" s="617"/>
      <c r="AB22" s="617"/>
      <c r="AC22" s="622"/>
      <c r="AD22" s="620" t="s">
        <v>129</v>
      </c>
      <c r="AE22" s="612"/>
      <c r="AF22" s="612"/>
      <c r="AG22" s="612"/>
      <c r="AH22" s="612"/>
      <c r="AI22" s="612"/>
      <c r="AJ22" s="612"/>
      <c r="AK22" s="613"/>
      <c r="AL22" s="616" t="s">
        <v>129</v>
      </c>
      <c r="AM22" s="617"/>
      <c r="AN22" s="617"/>
      <c r="AO22" s="618"/>
      <c r="AP22" s="623" t="s">
        <v>255</v>
      </c>
      <c r="AQ22" s="624"/>
      <c r="AR22" s="624"/>
      <c r="AS22" s="624"/>
      <c r="AT22" s="624"/>
      <c r="AU22" s="624"/>
      <c r="AV22" s="624"/>
      <c r="AW22" s="624"/>
      <c r="AX22" s="624"/>
      <c r="AY22" s="624"/>
      <c r="AZ22" s="624"/>
      <c r="BA22" s="624"/>
      <c r="BB22" s="624"/>
      <c r="BC22" s="625"/>
      <c r="BD22" s="611">
        <v>568583</v>
      </c>
      <c r="BE22" s="612"/>
      <c r="BF22" s="612"/>
      <c r="BG22" s="612"/>
      <c r="BH22" s="612"/>
      <c r="BI22" s="612"/>
      <c r="BJ22" s="612"/>
      <c r="BK22" s="613"/>
      <c r="BL22" s="614">
        <v>0.7</v>
      </c>
      <c r="BM22" s="614"/>
      <c r="BN22" s="614"/>
      <c r="BO22" s="614"/>
      <c r="BP22" s="615" t="s">
        <v>129</v>
      </c>
      <c r="BQ22" s="615"/>
      <c r="BR22" s="615"/>
      <c r="BS22" s="615"/>
      <c r="BT22" s="615"/>
      <c r="BU22" s="615"/>
      <c r="BV22" s="615"/>
      <c r="BW22" s="619"/>
      <c r="BY22" s="623" t="s">
        <v>256</v>
      </c>
      <c r="BZ22" s="624"/>
      <c r="CA22" s="624"/>
      <c r="CB22" s="624"/>
      <c r="CC22" s="624"/>
      <c r="CD22" s="624"/>
      <c r="CE22" s="624"/>
      <c r="CF22" s="624"/>
      <c r="CG22" s="624"/>
      <c r="CH22" s="624"/>
      <c r="CI22" s="624"/>
      <c r="CJ22" s="624"/>
      <c r="CK22" s="624"/>
      <c r="CL22" s="625"/>
      <c r="CM22" s="611">
        <v>280577</v>
      </c>
      <c r="CN22" s="612"/>
      <c r="CO22" s="612"/>
      <c r="CP22" s="612"/>
      <c r="CQ22" s="612"/>
      <c r="CR22" s="612"/>
      <c r="CS22" s="612"/>
      <c r="CT22" s="613"/>
      <c r="CU22" s="616">
        <v>0.1</v>
      </c>
      <c r="CV22" s="617"/>
      <c r="CW22" s="617"/>
      <c r="CX22" s="622"/>
      <c r="CY22" s="620" t="s">
        <v>215</v>
      </c>
      <c r="CZ22" s="612"/>
      <c r="DA22" s="612"/>
      <c r="DB22" s="612"/>
      <c r="DC22" s="612"/>
      <c r="DD22" s="612"/>
      <c r="DE22" s="612"/>
      <c r="DF22" s="612"/>
      <c r="DG22" s="612"/>
      <c r="DH22" s="612"/>
      <c r="DI22" s="612"/>
      <c r="DJ22" s="612"/>
      <c r="DK22" s="613"/>
      <c r="DL22" s="620">
        <v>280577</v>
      </c>
      <c r="DM22" s="612"/>
      <c r="DN22" s="612"/>
      <c r="DO22" s="612"/>
      <c r="DP22" s="612"/>
      <c r="DQ22" s="612"/>
      <c r="DR22" s="612"/>
      <c r="DS22" s="612"/>
      <c r="DT22" s="612"/>
      <c r="DU22" s="612"/>
      <c r="DV22" s="612"/>
      <c r="DW22" s="612"/>
      <c r="DX22" s="621"/>
    </row>
    <row r="23" spans="2:128" ht="11.25" customHeight="1" x14ac:dyDescent="0.2">
      <c r="B23" s="608" t="s">
        <v>257</v>
      </c>
      <c r="C23" s="609"/>
      <c r="D23" s="609"/>
      <c r="E23" s="609"/>
      <c r="F23" s="609"/>
      <c r="G23" s="609"/>
      <c r="H23" s="609"/>
      <c r="I23" s="609"/>
      <c r="J23" s="609"/>
      <c r="K23" s="609"/>
      <c r="L23" s="609"/>
      <c r="M23" s="609"/>
      <c r="N23" s="609"/>
      <c r="O23" s="609"/>
      <c r="P23" s="609"/>
      <c r="Q23" s="610"/>
      <c r="R23" s="611">
        <v>5949</v>
      </c>
      <c r="S23" s="612"/>
      <c r="T23" s="612"/>
      <c r="U23" s="612"/>
      <c r="V23" s="612"/>
      <c r="W23" s="612"/>
      <c r="X23" s="612"/>
      <c r="Y23" s="613"/>
      <c r="Z23" s="616">
        <v>0</v>
      </c>
      <c r="AA23" s="617"/>
      <c r="AB23" s="617"/>
      <c r="AC23" s="622"/>
      <c r="AD23" s="620" t="s">
        <v>140</v>
      </c>
      <c r="AE23" s="612"/>
      <c r="AF23" s="612"/>
      <c r="AG23" s="612"/>
      <c r="AH23" s="612"/>
      <c r="AI23" s="612"/>
      <c r="AJ23" s="612"/>
      <c r="AK23" s="613"/>
      <c r="AL23" s="616" t="s">
        <v>215</v>
      </c>
      <c r="AM23" s="617"/>
      <c r="AN23" s="617"/>
      <c r="AO23" s="618"/>
      <c r="AP23" s="623" t="s">
        <v>258</v>
      </c>
      <c r="AQ23" s="624"/>
      <c r="AR23" s="624"/>
      <c r="AS23" s="624"/>
      <c r="AT23" s="624"/>
      <c r="AU23" s="624"/>
      <c r="AV23" s="624"/>
      <c r="AW23" s="624"/>
      <c r="AX23" s="624"/>
      <c r="AY23" s="624"/>
      <c r="AZ23" s="624"/>
      <c r="BA23" s="624"/>
      <c r="BB23" s="624"/>
      <c r="BC23" s="625"/>
      <c r="BD23" s="611">
        <v>5145784</v>
      </c>
      <c r="BE23" s="612"/>
      <c r="BF23" s="612"/>
      <c r="BG23" s="612"/>
      <c r="BH23" s="612"/>
      <c r="BI23" s="612"/>
      <c r="BJ23" s="612"/>
      <c r="BK23" s="613"/>
      <c r="BL23" s="614">
        <v>6.3</v>
      </c>
      <c r="BM23" s="614"/>
      <c r="BN23" s="614"/>
      <c r="BO23" s="614"/>
      <c r="BP23" s="615" t="s">
        <v>129</v>
      </c>
      <c r="BQ23" s="615"/>
      <c r="BR23" s="615"/>
      <c r="BS23" s="615"/>
      <c r="BT23" s="615"/>
      <c r="BU23" s="615"/>
      <c r="BV23" s="615"/>
      <c r="BW23" s="619"/>
      <c r="BY23" s="623" t="s">
        <v>259</v>
      </c>
      <c r="BZ23" s="624"/>
      <c r="CA23" s="624"/>
      <c r="CB23" s="624"/>
      <c r="CC23" s="624"/>
      <c r="CD23" s="624"/>
      <c r="CE23" s="624"/>
      <c r="CF23" s="624"/>
      <c r="CG23" s="624"/>
      <c r="CH23" s="624"/>
      <c r="CI23" s="624"/>
      <c r="CJ23" s="624"/>
      <c r="CK23" s="624"/>
      <c r="CL23" s="625"/>
      <c r="CM23" s="611">
        <v>135754</v>
      </c>
      <c r="CN23" s="612"/>
      <c r="CO23" s="612"/>
      <c r="CP23" s="612"/>
      <c r="CQ23" s="612"/>
      <c r="CR23" s="612"/>
      <c r="CS23" s="612"/>
      <c r="CT23" s="613"/>
      <c r="CU23" s="616">
        <v>0</v>
      </c>
      <c r="CV23" s="617"/>
      <c r="CW23" s="617"/>
      <c r="CX23" s="622"/>
      <c r="CY23" s="620" t="s">
        <v>215</v>
      </c>
      <c r="CZ23" s="612"/>
      <c r="DA23" s="612"/>
      <c r="DB23" s="612"/>
      <c r="DC23" s="612"/>
      <c r="DD23" s="612"/>
      <c r="DE23" s="612"/>
      <c r="DF23" s="612"/>
      <c r="DG23" s="612"/>
      <c r="DH23" s="612"/>
      <c r="DI23" s="612"/>
      <c r="DJ23" s="612"/>
      <c r="DK23" s="613"/>
      <c r="DL23" s="620">
        <v>135754</v>
      </c>
      <c r="DM23" s="612"/>
      <c r="DN23" s="612"/>
      <c r="DO23" s="612"/>
      <c r="DP23" s="612"/>
      <c r="DQ23" s="612"/>
      <c r="DR23" s="612"/>
      <c r="DS23" s="612"/>
      <c r="DT23" s="612"/>
      <c r="DU23" s="612"/>
      <c r="DV23" s="612"/>
      <c r="DW23" s="612"/>
      <c r="DX23" s="621"/>
    </row>
    <row r="24" spans="2:128" ht="11.25" customHeight="1" x14ac:dyDescent="0.2">
      <c r="B24" s="608" t="s">
        <v>260</v>
      </c>
      <c r="C24" s="609"/>
      <c r="D24" s="609"/>
      <c r="E24" s="609"/>
      <c r="F24" s="609"/>
      <c r="G24" s="609"/>
      <c r="H24" s="609"/>
      <c r="I24" s="609"/>
      <c r="J24" s="609"/>
      <c r="K24" s="609"/>
      <c r="L24" s="609"/>
      <c r="M24" s="609"/>
      <c r="N24" s="609"/>
      <c r="O24" s="609"/>
      <c r="P24" s="609"/>
      <c r="Q24" s="610"/>
      <c r="R24" s="611">
        <v>278861721</v>
      </c>
      <c r="S24" s="612"/>
      <c r="T24" s="612"/>
      <c r="U24" s="612"/>
      <c r="V24" s="612"/>
      <c r="W24" s="612"/>
      <c r="X24" s="612"/>
      <c r="Y24" s="613"/>
      <c r="Z24" s="616">
        <v>57.2</v>
      </c>
      <c r="AA24" s="617"/>
      <c r="AB24" s="617"/>
      <c r="AC24" s="622"/>
      <c r="AD24" s="620">
        <v>261168313</v>
      </c>
      <c r="AE24" s="612"/>
      <c r="AF24" s="612"/>
      <c r="AG24" s="612"/>
      <c r="AH24" s="612"/>
      <c r="AI24" s="612"/>
      <c r="AJ24" s="612"/>
      <c r="AK24" s="613"/>
      <c r="AL24" s="616">
        <v>99.5</v>
      </c>
      <c r="AM24" s="617"/>
      <c r="AN24" s="617"/>
      <c r="AO24" s="618"/>
      <c r="AP24" s="623" t="s">
        <v>261</v>
      </c>
      <c r="AQ24" s="624"/>
      <c r="AR24" s="624"/>
      <c r="AS24" s="624"/>
      <c r="AT24" s="624"/>
      <c r="AU24" s="624"/>
      <c r="AV24" s="624"/>
      <c r="AW24" s="624"/>
      <c r="AX24" s="624"/>
      <c r="AY24" s="624"/>
      <c r="AZ24" s="624"/>
      <c r="BA24" s="624"/>
      <c r="BB24" s="624"/>
      <c r="BC24" s="625"/>
      <c r="BD24" s="611">
        <v>8331113</v>
      </c>
      <c r="BE24" s="612"/>
      <c r="BF24" s="612"/>
      <c r="BG24" s="612"/>
      <c r="BH24" s="612"/>
      <c r="BI24" s="612"/>
      <c r="BJ24" s="612"/>
      <c r="BK24" s="613"/>
      <c r="BL24" s="614">
        <v>10.1</v>
      </c>
      <c r="BM24" s="614"/>
      <c r="BN24" s="614"/>
      <c r="BO24" s="614"/>
      <c r="BP24" s="615" t="s">
        <v>129</v>
      </c>
      <c r="BQ24" s="615"/>
      <c r="BR24" s="615"/>
      <c r="BS24" s="615"/>
      <c r="BT24" s="615"/>
      <c r="BU24" s="615"/>
      <c r="BV24" s="615"/>
      <c r="BW24" s="619"/>
      <c r="BY24" s="623" t="s">
        <v>262</v>
      </c>
      <c r="BZ24" s="624"/>
      <c r="CA24" s="624"/>
      <c r="CB24" s="624"/>
      <c r="CC24" s="624"/>
      <c r="CD24" s="624"/>
      <c r="CE24" s="624"/>
      <c r="CF24" s="624"/>
      <c r="CG24" s="624"/>
      <c r="CH24" s="624"/>
      <c r="CI24" s="624"/>
      <c r="CJ24" s="624"/>
      <c r="CK24" s="624"/>
      <c r="CL24" s="625"/>
      <c r="CM24" s="611" t="s">
        <v>129</v>
      </c>
      <c r="CN24" s="612"/>
      <c r="CO24" s="612"/>
      <c r="CP24" s="612"/>
      <c r="CQ24" s="612"/>
      <c r="CR24" s="612"/>
      <c r="CS24" s="612"/>
      <c r="CT24" s="613"/>
      <c r="CU24" s="616" t="s">
        <v>129</v>
      </c>
      <c r="CV24" s="617"/>
      <c r="CW24" s="617"/>
      <c r="CX24" s="622"/>
      <c r="CY24" s="620" t="s">
        <v>129</v>
      </c>
      <c r="CZ24" s="612"/>
      <c r="DA24" s="612"/>
      <c r="DB24" s="612"/>
      <c r="DC24" s="612"/>
      <c r="DD24" s="612"/>
      <c r="DE24" s="612"/>
      <c r="DF24" s="612"/>
      <c r="DG24" s="612"/>
      <c r="DH24" s="612"/>
      <c r="DI24" s="612"/>
      <c r="DJ24" s="612"/>
      <c r="DK24" s="613"/>
      <c r="DL24" s="620" t="s">
        <v>129</v>
      </c>
      <c r="DM24" s="612"/>
      <c r="DN24" s="612"/>
      <c r="DO24" s="612"/>
      <c r="DP24" s="612"/>
      <c r="DQ24" s="612"/>
      <c r="DR24" s="612"/>
      <c r="DS24" s="612"/>
      <c r="DT24" s="612"/>
      <c r="DU24" s="612"/>
      <c r="DV24" s="612"/>
      <c r="DW24" s="612"/>
      <c r="DX24" s="621"/>
    </row>
    <row r="25" spans="2:128" ht="11.25" customHeight="1" x14ac:dyDescent="0.2">
      <c r="B25" s="608" t="s">
        <v>263</v>
      </c>
      <c r="C25" s="609"/>
      <c r="D25" s="609"/>
      <c r="E25" s="609"/>
      <c r="F25" s="609"/>
      <c r="G25" s="609"/>
      <c r="H25" s="609"/>
      <c r="I25" s="609"/>
      <c r="J25" s="609"/>
      <c r="K25" s="609"/>
      <c r="L25" s="609"/>
      <c r="M25" s="609"/>
      <c r="N25" s="609"/>
      <c r="O25" s="609"/>
      <c r="P25" s="609"/>
      <c r="Q25" s="610"/>
      <c r="R25" s="611">
        <v>174110</v>
      </c>
      <c r="S25" s="612"/>
      <c r="T25" s="612"/>
      <c r="U25" s="612"/>
      <c r="V25" s="612"/>
      <c r="W25" s="612"/>
      <c r="X25" s="612"/>
      <c r="Y25" s="613"/>
      <c r="Z25" s="616">
        <v>0</v>
      </c>
      <c r="AA25" s="617"/>
      <c r="AB25" s="617"/>
      <c r="AC25" s="622"/>
      <c r="AD25" s="620">
        <v>174110</v>
      </c>
      <c r="AE25" s="612"/>
      <c r="AF25" s="612"/>
      <c r="AG25" s="612"/>
      <c r="AH25" s="612"/>
      <c r="AI25" s="612"/>
      <c r="AJ25" s="612"/>
      <c r="AK25" s="613"/>
      <c r="AL25" s="616">
        <v>0.1</v>
      </c>
      <c r="AM25" s="617"/>
      <c r="AN25" s="617"/>
      <c r="AO25" s="618"/>
      <c r="AP25" s="623" t="s">
        <v>264</v>
      </c>
      <c r="AQ25" s="624"/>
      <c r="AR25" s="624"/>
      <c r="AS25" s="624"/>
      <c r="AT25" s="624"/>
      <c r="AU25" s="624"/>
      <c r="AV25" s="624"/>
      <c r="AW25" s="624"/>
      <c r="AX25" s="624"/>
      <c r="AY25" s="624"/>
      <c r="AZ25" s="624"/>
      <c r="BA25" s="624"/>
      <c r="BB25" s="624"/>
      <c r="BC25" s="625"/>
      <c r="BD25" s="611">
        <v>1153</v>
      </c>
      <c r="BE25" s="612"/>
      <c r="BF25" s="612"/>
      <c r="BG25" s="612"/>
      <c r="BH25" s="612"/>
      <c r="BI25" s="612"/>
      <c r="BJ25" s="612"/>
      <c r="BK25" s="613"/>
      <c r="BL25" s="614">
        <v>0</v>
      </c>
      <c r="BM25" s="614"/>
      <c r="BN25" s="614"/>
      <c r="BO25" s="614"/>
      <c r="BP25" s="615" t="s">
        <v>140</v>
      </c>
      <c r="BQ25" s="615"/>
      <c r="BR25" s="615"/>
      <c r="BS25" s="615"/>
      <c r="BT25" s="615"/>
      <c r="BU25" s="615"/>
      <c r="BV25" s="615"/>
      <c r="BW25" s="619"/>
      <c r="BY25" s="623" t="s">
        <v>265</v>
      </c>
      <c r="BZ25" s="624"/>
      <c r="CA25" s="624"/>
      <c r="CB25" s="624"/>
      <c r="CC25" s="624"/>
      <c r="CD25" s="624"/>
      <c r="CE25" s="624"/>
      <c r="CF25" s="624"/>
      <c r="CG25" s="624"/>
      <c r="CH25" s="624"/>
      <c r="CI25" s="624"/>
      <c r="CJ25" s="624"/>
      <c r="CK25" s="624"/>
      <c r="CL25" s="625"/>
      <c r="CM25" s="611">
        <v>12087877</v>
      </c>
      <c r="CN25" s="612"/>
      <c r="CO25" s="612"/>
      <c r="CP25" s="612"/>
      <c r="CQ25" s="612"/>
      <c r="CR25" s="612"/>
      <c r="CS25" s="612"/>
      <c r="CT25" s="613"/>
      <c r="CU25" s="616">
        <v>2.6</v>
      </c>
      <c r="CV25" s="617"/>
      <c r="CW25" s="617"/>
      <c r="CX25" s="622"/>
      <c r="CY25" s="620" t="s">
        <v>215</v>
      </c>
      <c r="CZ25" s="612"/>
      <c r="DA25" s="612"/>
      <c r="DB25" s="612"/>
      <c r="DC25" s="612"/>
      <c r="DD25" s="612"/>
      <c r="DE25" s="612"/>
      <c r="DF25" s="612"/>
      <c r="DG25" s="612"/>
      <c r="DH25" s="612"/>
      <c r="DI25" s="612"/>
      <c r="DJ25" s="612"/>
      <c r="DK25" s="613"/>
      <c r="DL25" s="620">
        <v>12087877</v>
      </c>
      <c r="DM25" s="612"/>
      <c r="DN25" s="612"/>
      <c r="DO25" s="612"/>
      <c r="DP25" s="612"/>
      <c r="DQ25" s="612"/>
      <c r="DR25" s="612"/>
      <c r="DS25" s="612"/>
      <c r="DT25" s="612"/>
      <c r="DU25" s="612"/>
      <c r="DV25" s="612"/>
      <c r="DW25" s="612"/>
      <c r="DX25" s="621"/>
    </row>
    <row r="26" spans="2:128" ht="11.25" customHeight="1" x14ac:dyDescent="0.2">
      <c r="B26" s="608" t="s">
        <v>266</v>
      </c>
      <c r="C26" s="609"/>
      <c r="D26" s="609"/>
      <c r="E26" s="609"/>
      <c r="F26" s="609"/>
      <c r="G26" s="609"/>
      <c r="H26" s="609"/>
      <c r="I26" s="609"/>
      <c r="J26" s="609"/>
      <c r="K26" s="609"/>
      <c r="L26" s="609"/>
      <c r="M26" s="609"/>
      <c r="N26" s="609"/>
      <c r="O26" s="609"/>
      <c r="P26" s="609"/>
      <c r="Q26" s="610"/>
      <c r="R26" s="611">
        <v>2342812</v>
      </c>
      <c r="S26" s="612"/>
      <c r="T26" s="612"/>
      <c r="U26" s="612"/>
      <c r="V26" s="612"/>
      <c r="W26" s="612"/>
      <c r="X26" s="612"/>
      <c r="Y26" s="613"/>
      <c r="Z26" s="616">
        <v>0.5</v>
      </c>
      <c r="AA26" s="617"/>
      <c r="AB26" s="617"/>
      <c r="AC26" s="622"/>
      <c r="AD26" s="620" t="s">
        <v>215</v>
      </c>
      <c r="AE26" s="612"/>
      <c r="AF26" s="612"/>
      <c r="AG26" s="612"/>
      <c r="AH26" s="612"/>
      <c r="AI26" s="612"/>
      <c r="AJ26" s="612"/>
      <c r="AK26" s="613"/>
      <c r="AL26" s="616" t="s">
        <v>129</v>
      </c>
      <c r="AM26" s="617"/>
      <c r="AN26" s="617"/>
      <c r="AO26" s="618"/>
      <c r="AP26" s="623" t="s">
        <v>267</v>
      </c>
      <c r="AQ26" s="624"/>
      <c r="AR26" s="624"/>
      <c r="AS26" s="624"/>
      <c r="AT26" s="624"/>
      <c r="AU26" s="624"/>
      <c r="AV26" s="624"/>
      <c r="AW26" s="624"/>
      <c r="AX26" s="624"/>
      <c r="AY26" s="624"/>
      <c r="AZ26" s="624"/>
      <c r="BA26" s="624"/>
      <c r="BB26" s="624"/>
      <c r="BC26" s="625"/>
      <c r="BD26" s="611" t="s">
        <v>215</v>
      </c>
      <c r="BE26" s="612"/>
      <c r="BF26" s="612"/>
      <c r="BG26" s="612"/>
      <c r="BH26" s="612"/>
      <c r="BI26" s="612"/>
      <c r="BJ26" s="612"/>
      <c r="BK26" s="613"/>
      <c r="BL26" s="614" t="s">
        <v>129</v>
      </c>
      <c r="BM26" s="614"/>
      <c r="BN26" s="614"/>
      <c r="BO26" s="614"/>
      <c r="BP26" s="615" t="s">
        <v>129</v>
      </c>
      <c r="BQ26" s="615"/>
      <c r="BR26" s="615"/>
      <c r="BS26" s="615"/>
      <c r="BT26" s="615"/>
      <c r="BU26" s="615"/>
      <c r="BV26" s="615"/>
      <c r="BW26" s="619"/>
      <c r="BY26" s="623" t="s">
        <v>268</v>
      </c>
      <c r="BZ26" s="624"/>
      <c r="CA26" s="624"/>
      <c r="CB26" s="624"/>
      <c r="CC26" s="624"/>
      <c r="CD26" s="624"/>
      <c r="CE26" s="624"/>
      <c r="CF26" s="624"/>
      <c r="CG26" s="624"/>
      <c r="CH26" s="624"/>
      <c r="CI26" s="624"/>
      <c r="CJ26" s="624"/>
      <c r="CK26" s="624"/>
      <c r="CL26" s="625"/>
      <c r="CM26" s="611">
        <v>65457</v>
      </c>
      <c r="CN26" s="612"/>
      <c r="CO26" s="612"/>
      <c r="CP26" s="612"/>
      <c r="CQ26" s="612"/>
      <c r="CR26" s="612"/>
      <c r="CS26" s="612"/>
      <c r="CT26" s="613"/>
      <c r="CU26" s="616">
        <v>0</v>
      </c>
      <c r="CV26" s="617"/>
      <c r="CW26" s="617"/>
      <c r="CX26" s="622"/>
      <c r="CY26" s="620" t="s">
        <v>129</v>
      </c>
      <c r="CZ26" s="612"/>
      <c r="DA26" s="612"/>
      <c r="DB26" s="612"/>
      <c r="DC26" s="612"/>
      <c r="DD26" s="612"/>
      <c r="DE26" s="612"/>
      <c r="DF26" s="612"/>
      <c r="DG26" s="612"/>
      <c r="DH26" s="612"/>
      <c r="DI26" s="612"/>
      <c r="DJ26" s="612"/>
      <c r="DK26" s="613"/>
      <c r="DL26" s="620">
        <v>65457</v>
      </c>
      <c r="DM26" s="612"/>
      <c r="DN26" s="612"/>
      <c r="DO26" s="612"/>
      <c r="DP26" s="612"/>
      <c r="DQ26" s="612"/>
      <c r="DR26" s="612"/>
      <c r="DS26" s="612"/>
      <c r="DT26" s="612"/>
      <c r="DU26" s="612"/>
      <c r="DV26" s="612"/>
      <c r="DW26" s="612"/>
      <c r="DX26" s="621"/>
    </row>
    <row r="27" spans="2:128" ht="11.25" customHeight="1" x14ac:dyDescent="0.2">
      <c r="B27" s="608" t="s">
        <v>269</v>
      </c>
      <c r="C27" s="609"/>
      <c r="D27" s="609"/>
      <c r="E27" s="609"/>
      <c r="F27" s="609"/>
      <c r="G27" s="609"/>
      <c r="H27" s="609"/>
      <c r="I27" s="609"/>
      <c r="J27" s="609"/>
      <c r="K27" s="609"/>
      <c r="L27" s="609"/>
      <c r="M27" s="609"/>
      <c r="N27" s="609"/>
      <c r="O27" s="609"/>
      <c r="P27" s="609"/>
      <c r="Q27" s="610"/>
      <c r="R27" s="611">
        <v>4302093</v>
      </c>
      <c r="S27" s="612"/>
      <c r="T27" s="612"/>
      <c r="U27" s="612"/>
      <c r="V27" s="612"/>
      <c r="W27" s="612"/>
      <c r="X27" s="612"/>
      <c r="Y27" s="613"/>
      <c r="Z27" s="616">
        <v>0.9</v>
      </c>
      <c r="AA27" s="617"/>
      <c r="AB27" s="617"/>
      <c r="AC27" s="622"/>
      <c r="AD27" s="620">
        <v>534030</v>
      </c>
      <c r="AE27" s="612"/>
      <c r="AF27" s="612"/>
      <c r="AG27" s="612"/>
      <c r="AH27" s="612"/>
      <c r="AI27" s="612"/>
      <c r="AJ27" s="612"/>
      <c r="AK27" s="613"/>
      <c r="AL27" s="616">
        <v>0.2</v>
      </c>
      <c r="AM27" s="617"/>
      <c r="AN27" s="617"/>
      <c r="AO27" s="618"/>
      <c r="AP27" s="623" t="s">
        <v>270</v>
      </c>
      <c r="AQ27" s="624"/>
      <c r="AR27" s="624"/>
      <c r="AS27" s="624"/>
      <c r="AT27" s="624"/>
      <c r="AU27" s="624"/>
      <c r="AV27" s="624"/>
      <c r="AW27" s="624"/>
      <c r="AX27" s="624"/>
      <c r="AY27" s="624"/>
      <c r="AZ27" s="624"/>
      <c r="BA27" s="624"/>
      <c r="BB27" s="624"/>
      <c r="BC27" s="625"/>
      <c r="BD27" s="611">
        <v>743366</v>
      </c>
      <c r="BE27" s="612"/>
      <c r="BF27" s="612"/>
      <c r="BG27" s="612"/>
      <c r="BH27" s="612"/>
      <c r="BI27" s="612"/>
      <c r="BJ27" s="612"/>
      <c r="BK27" s="613"/>
      <c r="BL27" s="614">
        <v>0.9</v>
      </c>
      <c r="BM27" s="614"/>
      <c r="BN27" s="614"/>
      <c r="BO27" s="614"/>
      <c r="BP27" s="615" t="s">
        <v>215</v>
      </c>
      <c r="BQ27" s="615"/>
      <c r="BR27" s="615"/>
      <c r="BS27" s="615"/>
      <c r="BT27" s="615"/>
      <c r="BU27" s="615"/>
      <c r="BV27" s="615"/>
      <c r="BW27" s="619"/>
      <c r="BY27" s="623" t="s">
        <v>271</v>
      </c>
      <c r="BZ27" s="624"/>
      <c r="CA27" s="624"/>
      <c r="CB27" s="624"/>
      <c r="CC27" s="624"/>
      <c r="CD27" s="624"/>
      <c r="CE27" s="624"/>
      <c r="CF27" s="624"/>
      <c r="CG27" s="624"/>
      <c r="CH27" s="624"/>
      <c r="CI27" s="624"/>
      <c r="CJ27" s="624"/>
      <c r="CK27" s="624"/>
      <c r="CL27" s="625"/>
      <c r="CM27" s="611" t="s">
        <v>215</v>
      </c>
      <c r="CN27" s="612"/>
      <c r="CO27" s="612"/>
      <c r="CP27" s="612"/>
      <c r="CQ27" s="612"/>
      <c r="CR27" s="612"/>
      <c r="CS27" s="612"/>
      <c r="CT27" s="613"/>
      <c r="CU27" s="616" t="s">
        <v>129</v>
      </c>
      <c r="CV27" s="617"/>
      <c r="CW27" s="617"/>
      <c r="CX27" s="622"/>
      <c r="CY27" s="620" t="s">
        <v>129</v>
      </c>
      <c r="CZ27" s="612"/>
      <c r="DA27" s="612"/>
      <c r="DB27" s="612"/>
      <c r="DC27" s="612"/>
      <c r="DD27" s="612"/>
      <c r="DE27" s="612"/>
      <c r="DF27" s="612"/>
      <c r="DG27" s="612"/>
      <c r="DH27" s="612"/>
      <c r="DI27" s="612"/>
      <c r="DJ27" s="612"/>
      <c r="DK27" s="613"/>
      <c r="DL27" s="620" t="s">
        <v>215</v>
      </c>
      <c r="DM27" s="612"/>
      <c r="DN27" s="612"/>
      <c r="DO27" s="612"/>
      <c r="DP27" s="612"/>
      <c r="DQ27" s="612"/>
      <c r="DR27" s="612"/>
      <c r="DS27" s="612"/>
      <c r="DT27" s="612"/>
      <c r="DU27" s="612"/>
      <c r="DV27" s="612"/>
      <c r="DW27" s="612"/>
      <c r="DX27" s="621"/>
    </row>
    <row r="28" spans="2:128" ht="11.25" customHeight="1" x14ac:dyDescent="0.2">
      <c r="B28" s="608" t="s">
        <v>272</v>
      </c>
      <c r="C28" s="609"/>
      <c r="D28" s="609"/>
      <c r="E28" s="609"/>
      <c r="F28" s="609"/>
      <c r="G28" s="609"/>
      <c r="H28" s="609"/>
      <c r="I28" s="609"/>
      <c r="J28" s="609"/>
      <c r="K28" s="609"/>
      <c r="L28" s="609"/>
      <c r="M28" s="609"/>
      <c r="N28" s="609"/>
      <c r="O28" s="609"/>
      <c r="P28" s="609"/>
      <c r="Q28" s="610"/>
      <c r="R28" s="611">
        <v>1160143</v>
      </c>
      <c r="S28" s="612"/>
      <c r="T28" s="612"/>
      <c r="U28" s="612"/>
      <c r="V28" s="612"/>
      <c r="W28" s="612"/>
      <c r="X28" s="612"/>
      <c r="Y28" s="613"/>
      <c r="Z28" s="616">
        <v>0.2</v>
      </c>
      <c r="AA28" s="617"/>
      <c r="AB28" s="617"/>
      <c r="AC28" s="622"/>
      <c r="AD28" s="620" t="s">
        <v>215</v>
      </c>
      <c r="AE28" s="612"/>
      <c r="AF28" s="612"/>
      <c r="AG28" s="612"/>
      <c r="AH28" s="612"/>
      <c r="AI28" s="612"/>
      <c r="AJ28" s="612"/>
      <c r="AK28" s="613"/>
      <c r="AL28" s="616" t="s">
        <v>215</v>
      </c>
      <c r="AM28" s="617"/>
      <c r="AN28" s="617"/>
      <c r="AO28" s="618"/>
      <c r="AP28" s="623" t="s">
        <v>273</v>
      </c>
      <c r="AQ28" s="624"/>
      <c r="AR28" s="624"/>
      <c r="AS28" s="624"/>
      <c r="AT28" s="624"/>
      <c r="AU28" s="624"/>
      <c r="AV28" s="624"/>
      <c r="AW28" s="624"/>
      <c r="AX28" s="624"/>
      <c r="AY28" s="624"/>
      <c r="AZ28" s="624"/>
      <c r="BA28" s="624"/>
      <c r="BB28" s="624"/>
      <c r="BC28" s="625"/>
      <c r="BD28" s="611">
        <v>188407</v>
      </c>
      <c r="BE28" s="612"/>
      <c r="BF28" s="612"/>
      <c r="BG28" s="612"/>
      <c r="BH28" s="612"/>
      <c r="BI28" s="612"/>
      <c r="BJ28" s="612"/>
      <c r="BK28" s="613"/>
      <c r="BL28" s="614">
        <v>0.2</v>
      </c>
      <c r="BM28" s="614"/>
      <c r="BN28" s="614"/>
      <c r="BO28" s="614"/>
      <c r="BP28" s="615" t="s">
        <v>129</v>
      </c>
      <c r="BQ28" s="615"/>
      <c r="BR28" s="615"/>
      <c r="BS28" s="615"/>
      <c r="BT28" s="615"/>
      <c r="BU28" s="615"/>
      <c r="BV28" s="615"/>
      <c r="BW28" s="619"/>
      <c r="BY28" s="623" t="s">
        <v>274</v>
      </c>
      <c r="BZ28" s="624"/>
      <c r="CA28" s="624"/>
      <c r="CB28" s="624"/>
      <c r="CC28" s="624"/>
      <c r="CD28" s="624"/>
      <c r="CE28" s="624"/>
      <c r="CF28" s="624"/>
      <c r="CG28" s="624"/>
      <c r="CH28" s="624"/>
      <c r="CI28" s="624"/>
      <c r="CJ28" s="624"/>
      <c r="CK28" s="624"/>
      <c r="CL28" s="625"/>
      <c r="CM28" s="611">
        <v>353728</v>
      </c>
      <c r="CN28" s="612"/>
      <c r="CO28" s="612"/>
      <c r="CP28" s="612"/>
      <c r="CQ28" s="612"/>
      <c r="CR28" s="612"/>
      <c r="CS28" s="612"/>
      <c r="CT28" s="613"/>
      <c r="CU28" s="616">
        <v>0.1</v>
      </c>
      <c r="CV28" s="617"/>
      <c r="CW28" s="617"/>
      <c r="CX28" s="622"/>
      <c r="CY28" s="620" t="s">
        <v>129</v>
      </c>
      <c r="CZ28" s="612"/>
      <c r="DA28" s="612"/>
      <c r="DB28" s="612"/>
      <c r="DC28" s="612"/>
      <c r="DD28" s="612"/>
      <c r="DE28" s="612"/>
      <c r="DF28" s="612"/>
      <c r="DG28" s="612"/>
      <c r="DH28" s="612"/>
      <c r="DI28" s="612"/>
      <c r="DJ28" s="612"/>
      <c r="DK28" s="613"/>
      <c r="DL28" s="620">
        <v>353728</v>
      </c>
      <c r="DM28" s="612"/>
      <c r="DN28" s="612"/>
      <c r="DO28" s="612"/>
      <c r="DP28" s="612"/>
      <c r="DQ28" s="612"/>
      <c r="DR28" s="612"/>
      <c r="DS28" s="612"/>
      <c r="DT28" s="612"/>
      <c r="DU28" s="612"/>
      <c r="DV28" s="612"/>
      <c r="DW28" s="612"/>
      <c r="DX28" s="621"/>
    </row>
    <row r="29" spans="2:128" ht="11.25" customHeight="1" x14ac:dyDescent="0.2">
      <c r="B29" s="608" t="s">
        <v>275</v>
      </c>
      <c r="C29" s="609"/>
      <c r="D29" s="609"/>
      <c r="E29" s="609"/>
      <c r="F29" s="609"/>
      <c r="G29" s="609"/>
      <c r="H29" s="609"/>
      <c r="I29" s="609"/>
      <c r="J29" s="609"/>
      <c r="K29" s="609"/>
      <c r="L29" s="609"/>
      <c r="M29" s="609"/>
      <c r="N29" s="609"/>
      <c r="O29" s="609"/>
      <c r="P29" s="609"/>
      <c r="Q29" s="610"/>
      <c r="R29" s="611">
        <v>75304410</v>
      </c>
      <c r="S29" s="612"/>
      <c r="T29" s="612"/>
      <c r="U29" s="612"/>
      <c r="V29" s="612"/>
      <c r="W29" s="612"/>
      <c r="X29" s="612"/>
      <c r="Y29" s="613"/>
      <c r="Z29" s="616">
        <v>15.5</v>
      </c>
      <c r="AA29" s="617"/>
      <c r="AB29" s="617"/>
      <c r="AC29" s="622"/>
      <c r="AD29" s="620" t="s">
        <v>215</v>
      </c>
      <c r="AE29" s="612"/>
      <c r="AF29" s="612"/>
      <c r="AG29" s="612"/>
      <c r="AH29" s="612"/>
      <c r="AI29" s="612"/>
      <c r="AJ29" s="612"/>
      <c r="AK29" s="613"/>
      <c r="AL29" s="616" t="s">
        <v>129</v>
      </c>
      <c r="AM29" s="617"/>
      <c r="AN29" s="617"/>
      <c r="AO29" s="618"/>
      <c r="AP29" s="623" t="s">
        <v>276</v>
      </c>
      <c r="AQ29" s="624"/>
      <c r="AR29" s="624"/>
      <c r="AS29" s="624"/>
      <c r="AT29" s="624"/>
      <c r="AU29" s="624"/>
      <c r="AV29" s="624"/>
      <c r="AW29" s="624"/>
      <c r="AX29" s="624"/>
      <c r="AY29" s="624"/>
      <c r="AZ29" s="624"/>
      <c r="BA29" s="624"/>
      <c r="BB29" s="624"/>
      <c r="BC29" s="625"/>
      <c r="BD29" s="611">
        <v>11796</v>
      </c>
      <c r="BE29" s="612"/>
      <c r="BF29" s="612"/>
      <c r="BG29" s="612"/>
      <c r="BH29" s="612"/>
      <c r="BI29" s="612"/>
      <c r="BJ29" s="612"/>
      <c r="BK29" s="613"/>
      <c r="BL29" s="614">
        <v>0</v>
      </c>
      <c r="BM29" s="614"/>
      <c r="BN29" s="614"/>
      <c r="BO29" s="614"/>
      <c r="BP29" s="615" t="s">
        <v>129</v>
      </c>
      <c r="BQ29" s="615"/>
      <c r="BR29" s="615"/>
      <c r="BS29" s="615"/>
      <c r="BT29" s="615"/>
      <c r="BU29" s="615"/>
      <c r="BV29" s="615"/>
      <c r="BW29" s="619"/>
      <c r="BY29" s="623" t="s">
        <v>277</v>
      </c>
      <c r="BZ29" s="626"/>
      <c r="CA29" s="626"/>
      <c r="CB29" s="626"/>
      <c r="CC29" s="626"/>
      <c r="CD29" s="626"/>
      <c r="CE29" s="626"/>
      <c r="CF29" s="626"/>
      <c r="CG29" s="626"/>
      <c r="CH29" s="626"/>
      <c r="CI29" s="626"/>
      <c r="CJ29" s="626"/>
      <c r="CK29" s="626"/>
      <c r="CL29" s="625"/>
      <c r="CM29" s="611" t="s">
        <v>215</v>
      </c>
      <c r="CN29" s="612"/>
      <c r="CO29" s="612"/>
      <c r="CP29" s="612"/>
      <c r="CQ29" s="612"/>
      <c r="CR29" s="612"/>
      <c r="CS29" s="612"/>
      <c r="CT29" s="613"/>
      <c r="CU29" s="616" t="s">
        <v>215</v>
      </c>
      <c r="CV29" s="617"/>
      <c r="CW29" s="617"/>
      <c r="CX29" s="622"/>
      <c r="CY29" s="620" t="s">
        <v>129</v>
      </c>
      <c r="CZ29" s="612"/>
      <c r="DA29" s="612"/>
      <c r="DB29" s="612"/>
      <c r="DC29" s="612"/>
      <c r="DD29" s="612"/>
      <c r="DE29" s="612"/>
      <c r="DF29" s="612"/>
      <c r="DG29" s="612"/>
      <c r="DH29" s="612"/>
      <c r="DI29" s="612"/>
      <c r="DJ29" s="612"/>
      <c r="DK29" s="613"/>
      <c r="DL29" s="620" t="s">
        <v>129</v>
      </c>
      <c r="DM29" s="612"/>
      <c r="DN29" s="612"/>
      <c r="DO29" s="612"/>
      <c r="DP29" s="612"/>
      <c r="DQ29" s="612"/>
      <c r="DR29" s="612"/>
      <c r="DS29" s="612"/>
      <c r="DT29" s="612"/>
      <c r="DU29" s="612"/>
      <c r="DV29" s="612"/>
      <c r="DW29" s="612"/>
      <c r="DX29" s="621"/>
    </row>
    <row r="30" spans="2:128" ht="11.25" customHeight="1" x14ac:dyDescent="0.2">
      <c r="B30" s="608" t="s">
        <v>278</v>
      </c>
      <c r="C30" s="609"/>
      <c r="D30" s="609"/>
      <c r="E30" s="609"/>
      <c r="F30" s="609"/>
      <c r="G30" s="609"/>
      <c r="H30" s="609"/>
      <c r="I30" s="609"/>
      <c r="J30" s="609"/>
      <c r="K30" s="609"/>
      <c r="L30" s="609"/>
      <c r="M30" s="609"/>
      <c r="N30" s="609"/>
      <c r="O30" s="609"/>
      <c r="P30" s="609"/>
      <c r="Q30" s="610"/>
      <c r="R30" s="611" t="s">
        <v>129</v>
      </c>
      <c r="S30" s="612"/>
      <c r="T30" s="612"/>
      <c r="U30" s="612"/>
      <c r="V30" s="612"/>
      <c r="W30" s="612"/>
      <c r="X30" s="612"/>
      <c r="Y30" s="613"/>
      <c r="Z30" s="616" t="s">
        <v>215</v>
      </c>
      <c r="AA30" s="617"/>
      <c r="AB30" s="617"/>
      <c r="AC30" s="622"/>
      <c r="AD30" s="620" t="s">
        <v>140</v>
      </c>
      <c r="AE30" s="612"/>
      <c r="AF30" s="612"/>
      <c r="AG30" s="612"/>
      <c r="AH30" s="612"/>
      <c r="AI30" s="612"/>
      <c r="AJ30" s="612"/>
      <c r="AK30" s="613"/>
      <c r="AL30" s="616" t="s">
        <v>140</v>
      </c>
      <c r="AM30" s="617"/>
      <c r="AN30" s="617"/>
      <c r="AO30" s="618"/>
      <c r="AP30" s="623" t="s">
        <v>279</v>
      </c>
      <c r="AQ30" s="624"/>
      <c r="AR30" s="624"/>
      <c r="AS30" s="624"/>
      <c r="AT30" s="624"/>
      <c r="AU30" s="624"/>
      <c r="AV30" s="624"/>
      <c r="AW30" s="624"/>
      <c r="AX30" s="624"/>
      <c r="AY30" s="624"/>
      <c r="AZ30" s="624"/>
      <c r="BA30" s="624"/>
      <c r="BB30" s="624"/>
      <c r="BC30" s="625"/>
      <c r="BD30" s="611">
        <v>11796</v>
      </c>
      <c r="BE30" s="612"/>
      <c r="BF30" s="612"/>
      <c r="BG30" s="612"/>
      <c r="BH30" s="612"/>
      <c r="BI30" s="612"/>
      <c r="BJ30" s="612"/>
      <c r="BK30" s="613"/>
      <c r="BL30" s="614">
        <v>0</v>
      </c>
      <c r="BM30" s="614"/>
      <c r="BN30" s="614"/>
      <c r="BO30" s="614"/>
      <c r="BP30" s="615" t="s">
        <v>215</v>
      </c>
      <c r="BQ30" s="615"/>
      <c r="BR30" s="615"/>
      <c r="BS30" s="615"/>
      <c r="BT30" s="615"/>
      <c r="BU30" s="615"/>
      <c r="BV30" s="615"/>
      <c r="BW30" s="619"/>
      <c r="BY30" s="623" t="s">
        <v>280</v>
      </c>
      <c r="BZ30" s="626"/>
      <c r="CA30" s="626"/>
      <c r="CB30" s="626"/>
      <c r="CC30" s="626"/>
      <c r="CD30" s="626"/>
      <c r="CE30" s="626"/>
      <c r="CF30" s="626"/>
      <c r="CG30" s="626"/>
      <c r="CH30" s="626"/>
      <c r="CI30" s="626"/>
      <c r="CJ30" s="626"/>
      <c r="CK30" s="626"/>
      <c r="CL30" s="625"/>
      <c r="CM30" s="611">
        <v>85145</v>
      </c>
      <c r="CN30" s="612"/>
      <c r="CO30" s="612"/>
      <c r="CP30" s="612"/>
      <c r="CQ30" s="612"/>
      <c r="CR30" s="612"/>
      <c r="CS30" s="612"/>
      <c r="CT30" s="613"/>
      <c r="CU30" s="616">
        <v>0</v>
      </c>
      <c r="CV30" s="617"/>
      <c r="CW30" s="617"/>
      <c r="CX30" s="622"/>
      <c r="CY30" s="620" t="s">
        <v>215</v>
      </c>
      <c r="CZ30" s="612"/>
      <c r="DA30" s="612"/>
      <c r="DB30" s="612"/>
      <c r="DC30" s="612"/>
      <c r="DD30" s="612"/>
      <c r="DE30" s="612"/>
      <c r="DF30" s="612"/>
      <c r="DG30" s="612"/>
      <c r="DH30" s="612"/>
      <c r="DI30" s="612"/>
      <c r="DJ30" s="612"/>
      <c r="DK30" s="613"/>
      <c r="DL30" s="620">
        <v>85145</v>
      </c>
      <c r="DM30" s="612"/>
      <c r="DN30" s="612"/>
      <c r="DO30" s="612"/>
      <c r="DP30" s="612"/>
      <c r="DQ30" s="612"/>
      <c r="DR30" s="612"/>
      <c r="DS30" s="612"/>
      <c r="DT30" s="612"/>
      <c r="DU30" s="612"/>
      <c r="DV30" s="612"/>
      <c r="DW30" s="612"/>
      <c r="DX30" s="621"/>
    </row>
    <row r="31" spans="2:128" ht="11.25" customHeight="1" x14ac:dyDescent="0.2">
      <c r="B31" s="608" t="s">
        <v>281</v>
      </c>
      <c r="C31" s="609"/>
      <c r="D31" s="609"/>
      <c r="E31" s="609"/>
      <c r="F31" s="609"/>
      <c r="G31" s="609"/>
      <c r="H31" s="609"/>
      <c r="I31" s="609"/>
      <c r="J31" s="609"/>
      <c r="K31" s="609"/>
      <c r="L31" s="609"/>
      <c r="M31" s="609"/>
      <c r="N31" s="609"/>
      <c r="O31" s="609"/>
      <c r="P31" s="609"/>
      <c r="Q31" s="610"/>
      <c r="R31" s="611">
        <v>2130175</v>
      </c>
      <c r="S31" s="612"/>
      <c r="T31" s="612"/>
      <c r="U31" s="612"/>
      <c r="V31" s="612"/>
      <c r="W31" s="612"/>
      <c r="X31" s="612"/>
      <c r="Y31" s="613"/>
      <c r="Z31" s="616">
        <v>0.4</v>
      </c>
      <c r="AA31" s="617"/>
      <c r="AB31" s="617"/>
      <c r="AC31" s="622"/>
      <c r="AD31" s="620">
        <v>664820</v>
      </c>
      <c r="AE31" s="612"/>
      <c r="AF31" s="612"/>
      <c r="AG31" s="612"/>
      <c r="AH31" s="612"/>
      <c r="AI31" s="612"/>
      <c r="AJ31" s="612"/>
      <c r="AK31" s="613"/>
      <c r="AL31" s="616">
        <v>0.3</v>
      </c>
      <c r="AM31" s="617"/>
      <c r="AN31" s="617"/>
      <c r="AO31" s="618"/>
      <c r="AP31" s="623" t="s">
        <v>282</v>
      </c>
      <c r="AQ31" s="624"/>
      <c r="AR31" s="624"/>
      <c r="AS31" s="624"/>
      <c r="AT31" s="624"/>
      <c r="AU31" s="624"/>
      <c r="AV31" s="624"/>
      <c r="AW31" s="624"/>
      <c r="AX31" s="624"/>
      <c r="AY31" s="624"/>
      <c r="AZ31" s="624"/>
      <c r="BA31" s="624"/>
      <c r="BB31" s="624"/>
      <c r="BC31" s="625"/>
      <c r="BD31" s="611">
        <v>176611</v>
      </c>
      <c r="BE31" s="612"/>
      <c r="BF31" s="612"/>
      <c r="BG31" s="612"/>
      <c r="BH31" s="612"/>
      <c r="BI31" s="612"/>
      <c r="BJ31" s="612"/>
      <c r="BK31" s="613"/>
      <c r="BL31" s="614">
        <v>0.2</v>
      </c>
      <c r="BM31" s="614"/>
      <c r="BN31" s="614"/>
      <c r="BO31" s="614"/>
      <c r="BP31" s="615" t="s">
        <v>215</v>
      </c>
      <c r="BQ31" s="615"/>
      <c r="BR31" s="615"/>
      <c r="BS31" s="615"/>
      <c r="BT31" s="615"/>
      <c r="BU31" s="615"/>
      <c r="BV31" s="615"/>
      <c r="BW31" s="619"/>
      <c r="BY31" s="608" t="s">
        <v>283</v>
      </c>
      <c r="BZ31" s="609"/>
      <c r="CA31" s="609"/>
      <c r="CB31" s="609"/>
      <c r="CC31" s="609"/>
      <c r="CD31" s="609"/>
      <c r="CE31" s="609"/>
      <c r="CF31" s="609"/>
      <c r="CG31" s="609"/>
      <c r="CH31" s="609"/>
      <c r="CI31" s="609"/>
      <c r="CJ31" s="609"/>
      <c r="CK31" s="609"/>
      <c r="CL31" s="610"/>
      <c r="CM31" s="611" t="s">
        <v>129</v>
      </c>
      <c r="CN31" s="612"/>
      <c r="CO31" s="612"/>
      <c r="CP31" s="612"/>
      <c r="CQ31" s="612"/>
      <c r="CR31" s="612"/>
      <c r="CS31" s="612"/>
      <c r="CT31" s="613"/>
      <c r="CU31" s="616" t="s">
        <v>215</v>
      </c>
      <c r="CV31" s="617"/>
      <c r="CW31" s="617"/>
      <c r="CX31" s="622"/>
      <c r="CY31" s="620" t="s">
        <v>129</v>
      </c>
      <c r="CZ31" s="612"/>
      <c r="DA31" s="612"/>
      <c r="DB31" s="612"/>
      <c r="DC31" s="612"/>
      <c r="DD31" s="612"/>
      <c r="DE31" s="612"/>
      <c r="DF31" s="612"/>
      <c r="DG31" s="612"/>
      <c r="DH31" s="612"/>
      <c r="DI31" s="612"/>
      <c r="DJ31" s="612"/>
      <c r="DK31" s="613"/>
      <c r="DL31" s="620" t="s">
        <v>129</v>
      </c>
      <c r="DM31" s="612"/>
      <c r="DN31" s="612"/>
      <c r="DO31" s="612"/>
      <c r="DP31" s="612"/>
      <c r="DQ31" s="612"/>
      <c r="DR31" s="612"/>
      <c r="DS31" s="612"/>
      <c r="DT31" s="612"/>
      <c r="DU31" s="612"/>
      <c r="DV31" s="612"/>
      <c r="DW31" s="612"/>
      <c r="DX31" s="621"/>
    </row>
    <row r="32" spans="2:128" ht="11.25" customHeight="1" x14ac:dyDescent="0.2">
      <c r="B32" s="608" t="s">
        <v>284</v>
      </c>
      <c r="C32" s="609"/>
      <c r="D32" s="609"/>
      <c r="E32" s="609"/>
      <c r="F32" s="609"/>
      <c r="G32" s="609"/>
      <c r="H32" s="609"/>
      <c r="I32" s="609"/>
      <c r="J32" s="609"/>
      <c r="K32" s="609"/>
      <c r="L32" s="609"/>
      <c r="M32" s="609"/>
      <c r="N32" s="609"/>
      <c r="O32" s="609"/>
      <c r="P32" s="609"/>
      <c r="Q32" s="610"/>
      <c r="R32" s="611">
        <v>74905</v>
      </c>
      <c r="S32" s="612"/>
      <c r="T32" s="612"/>
      <c r="U32" s="612"/>
      <c r="V32" s="612"/>
      <c r="W32" s="612"/>
      <c r="X32" s="612"/>
      <c r="Y32" s="613"/>
      <c r="Z32" s="616">
        <v>0</v>
      </c>
      <c r="AA32" s="617"/>
      <c r="AB32" s="617"/>
      <c r="AC32" s="622"/>
      <c r="AD32" s="620" t="s">
        <v>140</v>
      </c>
      <c r="AE32" s="612"/>
      <c r="AF32" s="612"/>
      <c r="AG32" s="612"/>
      <c r="AH32" s="612"/>
      <c r="AI32" s="612"/>
      <c r="AJ32" s="612"/>
      <c r="AK32" s="613"/>
      <c r="AL32" s="616" t="s">
        <v>215</v>
      </c>
      <c r="AM32" s="617"/>
      <c r="AN32" s="617"/>
      <c r="AO32" s="618"/>
      <c r="AP32" s="623" t="s">
        <v>285</v>
      </c>
      <c r="AQ32" s="624"/>
      <c r="AR32" s="624"/>
      <c r="AS32" s="624"/>
      <c r="AT32" s="624"/>
      <c r="AU32" s="624"/>
      <c r="AV32" s="624"/>
      <c r="AW32" s="624"/>
      <c r="AX32" s="624"/>
      <c r="AY32" s="624"/>
      <c r="AZ32" s="624"/>
      <c r="BA32" s="624"/>
      <c r="BB32" s="624"/>
      <c r="BC32" s="625"/>
      <c r="BD32" s="611" t="s">
        <v>129</v>
      </c>
      <c r="BE32" s="612"/>
      <c r="BF32" s="612"/>
      <c r="BG32" s="612"/>
      <c r="BH32" s="612"/>
      <c r="BI32" s="612"/>
      <c r="BJ32" s="612"/>
      <c r="BK32" s="613"/>
      <c r="BL32" s="614" t="s">
        <v>215</v>
      </c>
      <c r="BM32" s="614"/>
      <c r="BN32" s="614"/>
      <c r="BO32" s="614"/>
      <c r="BP32" s="615" t="s">
        <v>129</v>
      </c>
      <c r="BQ32" s="615"/>
      <c r="BR32" s="615"/>
      <c r="BS32" s="615"/>
      <c r="BT32" s="615"/>
      <c r="BU32" s="615"/>
      <c r="BV32" s="615"/>
      <c r="BW32" s="619"/>
      <c r="BY32" s="627" t="s">
        <v>286</v>
      </c>
      <c r="BZ32" s="628"/>
      <c r="CA32" s="628"/>
      <c r="CB32" s="628"/>
      <c r="CC32" s="628"/>
      <c r="CD32" s="628"/>
      <c r="CE32" s="628"/>
      <c r="CF32" s="628"/>
      <c r="CG32" s="628"/>
      <c r="CH32" s="628"/>
      <c r="CI32" s="628"/>
      <c r="CJ32" s="628"/>
      <c r="CK32" s="628"/>
      <c r="CL32" s="629"/>
      <c r="CM32" s="611">
        <v>464501474</v>
      </c>
      <c r="CN32" s="612"/>
      <c r="CO32" s="612"/>
      <c r="CP32" s="612"/>
      <c r="CQ32" s="612"/>
      <c r="CR32" s="612"/>
      <c r="CS32" s="612"/>
      <c r="CT32" s="613"/>
      <c r="CU32" s="633">
        <v>100</v>
      </c>
      <c r="CV32" s="634"/>
      <c r="CW32" s="634"/>
      <c r="CX32" s="635"/>
      <c r="CY32" s="620">
        <v>103763205</v>
      </c>
      <c r="CZ32" s="612"/>
      <c r="DA32" s="612"/>
      <c r="DB32" s="612"/>
      <c r="DC32" s="612"/>
      <c r="DD32" s="612"/>
      <c r="DE32" s="612"/>
      <c r="DF32" s="612"/>
      <c r="DG32" s="612"/>
      <c r="DH32" s="612"/>
      <c r="DI32" s="612"/>
      <c r="DJ32" s="612"/>
      <c r="DK32" s="613"/>
      <c r="DL32" s="620">
        <v>306549977</v>
      </c>
      <c r="DM32" s="612"/>
      <c r="DN32" s="612"/>
      <c r="DO32" s="612"/>
      <c r="DP32" s="612"/>
      <c r="DQ32" s="612"/>
      <c r="DR32" s="612"/>
      <c r="DS32" s="612"/>
      <c r="DT32" s="612"/>
      <c r="DU32" s="612"/>
      <c r="DV32" s="612"/>
      <c r="DW32" s="612"/>
      <c r="DX32" s="621"/>
    </row>
    <row r="33" spans="2:128" ht="11.25" customHeight="1" x14ac:dyDescent="0.2">
      <c r="B33" s="608" t="s">
        <v>287</v>
      </c>
      <c r="C33" s="609"/>
      <c r="D33" s="609"/>
      <c r="E33" s="609"/>
      <c r="F33" s="609"/>
      <c r="G33" s="609"/>
      <c r="H33" s="609"/>
      <c r="I33" s="609"/>
      <c r="J33" s="609"/>
      <c r="K33" s="609"/>
      <c r="L33" s="609"/>
      <c r="M33" s="609"/>
      <c r="N33" s="609"/>
      <c r="O33" s="609"/>
      <c r="P33" s="609"/>
      <c r="Q33" s="610"/>
      <c r="R33" s="611">
        <v>12913430</v>
      </c>
      <c r="S33" s="612"/>
      <c r="T33" s="612"/>
      <c r="U33" s="612"/>
      <c r="V33" s="612"/>
      <c r="W33" s="612"/>
      <c r="X33" s="612"/>
      <c r="Y33" s="613"/>
      <c r="Z33" s="616">
        <v>2.7</v>
      </c>
      <c r="AA33" s="617"/>
      <c r="AB33" s="617"/>
      <c r="AC33" s="622"/>
      <c r="AD33" s="620" t="s">
        <v>129</v>
      </c>
      <c r="AE33" s="612"/>
      <c r="AF33" s="612"/>
      <c r="AG33" s="612"/>
      <c r="AH33" s="612"/>
      <c r="AI33" s="612"/>
      <c r="AJ33" s="612"/>
      <c r="AK33" s="613"/>
      <c r="AL33" s="616" t="s">
        <v>129</v>
      </c>
      <c r="AM33" s="617"/>
      <c r="AN33" s="617"/>
      <c r="AO33" s="618"/>
      <c r="AP33" s="608" t="s">
        <v>157</v>
      </c>
      <c r="AQ33" s="609"/>
      <c r="AR33" s="609"/>
      <c r="AS33" s="609"/>
      <c r="AT33" s="609"/>
      <c r="AU33" s="609"/>
      <c r="AV33" s="609"/>
      <c r="AW33" s="609"/>
      <c r="AX33" s="609"/>
      <c r="AY33" s="609"/>
      <c r="AZ33" s="609"/>
      <c r="BA33" s="609"/>
      <c r="BB33" s="609"/>
      <c r="BC33" s="610"/>
      <c r="BD33" s="611">
        <v>82303262</v>
      </c>
      <c r="BE33" s="612"/>
      <c r="BF33" s="612"/>
      <c r="BG33" s="612"/>
      <c r="BH33" s="612"/>
      <c r="BI33" s="612"/>
      <c r="BJ33" s="612"/>
      <c r="BK33" s="613"/>
      <c r="BL33" s="614">
        <v>100</v>
      </c>
      <c r="BM33" s="614"/>
      <c r="BN33" s="614"/>
      <c r="BO33" s="614"/>
      <c r="BP33" s="615">
        <v>577330</v>
      </c>
      <c r="BQ33" s="615"/>
      <c r="BR33" s="615"/>
      <c r="BS33" s="615"/>
      <c r="BT33" s="615"/>
      <c r="BU33" s="615"/>
      <c r="BV33" s="615"/>
      <c r="BW33" s="619"/>
      <c r="BY33" s="593" t="s">
        <v>288</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2">
      <c r="B34" s="608" t="s">
        <v>289</v>
      </c>
      <c r="C34" s="609"/>
      <c r="D34" s="609"/>
      <c r="E34" s="609"/>
      <c r="F34" s="609"/>
      <c r="G34" s="609"/>
      <c r="H34" s="609"/>
      <c r="I34" s="609"/>
      <c r="J34" s="609"/>
      <c r="K34" s="609"/>
      <c r="L34" s="609"/>
      <c r="M34" s="609"/>
      <c r="N34" s="609"/>
      <c r="O34" s="609"/>
      <c r="P34" s="609"/>
      <c r="Q34" s="610"/>
      <c r="R34" s="611">
        <v>20677974</v>
      </c>
      <c r="S34" s="612"/>
      <c r="T34" s="612"/>
      <c r="U34" s="612"/>
      <c r="V34" s="612"/>
      <c r="W34" s="612"/>
      <c r="X34" s="612"/>
      <c r="Y34" s="613"/>
      <c r="Z34" s="616">
        <v>4.2</v>
      </c>
      <c r="AA34" s="617"/>
      <c r="AB34" s="617"/>
      <c r="AC34" s="622"/>
      <c r="AD34" s="620" t="s">
        <v>129</v>
      </c>
      <c r="AE34" s="612"/>
      <c r="AF34" s="612"/>
      <c r="AG34" s="612"/>
      <c r="AH34" s="612"/>
      <c r="AI34" s="612"/>
      <c r="AJ34" s="612"/>
      <c r="AK34" s="613"/>
      <c r="AL34" s="616" t="s">
        <v>129</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196</v>
      </c>
      <c r="BZ34" s="594"/>
      <c r="CA34" s="594"/>
      <c r="CB34" s="594"/>
      <c r="CC34" s="594"/>
      <c r="CD34" s="594"/>
      <c r="CE34" s="594"/>
      <c r="CF34" s="594"/>
      <c r="CG34" s="594"/>
      <c r="CH34" s="594"/>
      <c r="CI34" s="594"/>
      <c r="CJ34" s="594"/>
      <c r="CK34" s="594"/>
      <c r="CL34" s="595"/>
      <c r="CM34" s="593" t="s">
        <v>290</v>
      </c>
      <c r="CN34" s="594"/>
      <c r="CO34" s="594"/>
      <c r="CP34" s="594"/>
      <c r="CQ34" s="594"/>
      <c r="CR34" s="594"/>
      <c r="CS34" s="594"/>
      <c r="CT34" s="595"/>
      <c r="CU34" s="593" t="s">
        <v>291</v>
      </c>
      <c r="CV34" s="594"/>
      <c r="CW34" s="594"/>
      <c r="CX34" s="595"/>
      <c r="CY34" s="593" t="s">
        <v>292</v>
      </c>
      <c r="CZ34" s="594"/>
      <c r="DA34" s="594"/>
      <c r="DB34" s="594"/>
      <c r="DC34" s="594"/>
      <c r="DD34" s="594"/>
      <c r="DE34" s="594"/>
      <c r="DF34" s="595"/>
      <c r="DG34" s="630" t="s">
        <v>293</v>
      </c>
      <c r="DH34" s="631"/>
      <c r="DI34" s="631"/>
      <c r="DJ34" s="631"/>
      <c r="DK34" s="631"/>
      <c r="DL34" s="631"/>
      <c r="DM34" s="631"/>
      <c r="DN34" s="631"/>
      <c r="DO34" s="631"/>
      <c r="DP34" s="631"/>
      <c r="DQ34" s="632"/>
      <c r="DR34" s="593" t="s">
        <v>294</v>
      </c>
      <c r="DS34" s="594"/>
      <c r="DT34" s="594"/>
      <c r="DU34" s="594"/>
      <c r="DV34" s="594"/>
      <c r="DW34" s="594"/>
      <c r="DX34" s="595"/>
    </row>
    <row r="35" spans="2:128" ht="11.25" customHeight="1" x14ac:dyDescent="0.2">
      <c r="B35" s="608" t="s">
        <v>295</v>
      </c>
      <c r="C35" s="609"/>
      <c r="D35" s="609"/>
      <c r="E35" s="609"/>
      <c r="F35" s="609"/>
      <c r="G35" s="609"/>
      <c r="H35" s="609"/>
      <c r="I35" s="609"/>
      <c r="J35" s="609"/>
      <c r="K35" s="609"/>
      <c r="L35" s="609"/>
      <c r="M35" s="609"/>
      <c r="N35" s="609"/>
      <c r="O35" s="609"/>
      <c r="P35" s="609"/>
      <c r="Q35" s="610"/>
      <c r="R35" s="611">
        <v>29092966</v>
      </c>
      <c r="S35" s="612"/>
      <c r="T35" s="612"/>
      <c r="U35" s="612"/>
      <c r="V35" s="612"/>
      <c r="W35" s="612"/>
      <c r="X35" s="612"/>
      <c r="Y35" s="613"/>
      <c r="Z35" s="616">
        <v>6</v>
      </c>
      <c r="AA35" s="617"/>
      <c r="AB35" s="617"/>
      <c r="AC35" s="622"/>
      <c r="AD35" s="620">
        <v>9932</v>
      </c>
      <c r="AE35" s="612"/>
      <c r="AF35" s="612"/>
      <c r="AG35" s="612"/>
      <c r="AH35" s="612"/>
      <c r="AI35" s="612"/>
      <c r="AJ35" s="612"/>
      <c r="AK35" s="613"/>
      <c r="AL35" s="616">
        <v>0</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7" t="s">
        <v>296</v>
      </c>
      <c r="BZ35" s="598"/>
      <c r="CA35" s="598"/>
      <c r="CB35" s="598"/>
      <c r="CC35" s="598"/>
      <c r="CD35" s="598"/>
      <c r="CE35" s="598"/>
      <c r="CF35" s="598"/>
      <c r="CG35" s="598"/>
      <c r="CH35" s="598"/>
      <c r="CI35" s="598"/>
      <c r="CJ35" s="598"/>
      <c r="CK35" s="598"/>
      <c r="CL35" s="599"/>
      <c r="CM35" s="600">
        <v>209528055</v>
      </c>
      <c r="CN35" s="601"/>
      <c r="CO35" s="601"/>
      <c r="CP35" s="601"/>
      <c r="CQ35" s="601"/>
      <c r="CR35" s="601"/>
      <c r="CS35" s="601"/>
      <c r="CT35" s="602"/>
      <c r="CU35" s="605">
        <v>45.1</v>
      </c>
      <c r="CV35" s="606"/>
      <c r="CW35" s="606"/>
      <c r="CX35" s="641"/>
      <c r="CY35" s="642">
        <v>189609245</v>
      </c>
      <c r="CZ35" s="601"/>
      <c r="DA35" s="601"/>
      <c r="DB35" s="601"/>
      <c r="DC35" s="601"/>
      <c r="DD35" s="601"/>
      <c r="DE35" s="601"/>
      <c r="DF35" s="602"/>
      <c r="DG35" s="642">
        <v>182076613</v>
      </c>
      <c r="DH35" s="601"/>
      <c r="DI35" s="601"/>
      <c r="DJ35" s="601"/>
      <c r="DK35" s="601"/>
      <c r="DL35" s="601"/>
      <c r="DM35" s="601"/>
      <c r="DN35" s="601"/>
      <c r="DO35" s="601"/>
      <c r="DP35" s="601"/>
      <c r="DQ35" s="602"/>
      <c r="DR35" s="605">
        <v>65.599999999999994</v>
      </c>
      <c r="DS35" s="606"/>
      <c r="DT35" s="606"/>
      <c r="DU35" s="606"/>
      <c r="DV35" s="606"/>
      <c r="DW35" s="606"/>
      <c r="DX35" s="607"/>
    </row>
    <row r="36" spans="2:128" ht="11.25" customHeight="1" x14ac:dyDescent="0.2">
      <c r="B36" s="608" t="s">
        <v>297</v>
      </c>
      <c r="C36" s="609"/>
      <c r="D36" s="609"/>
      <c r="E36" s="609"/>
      <c r="F36" s="609"/>
      <c r="G36" s="609"/>
      <c r="H36" s="609"/>
      <c r="I36" s="609"/>
      <c r="J36" s="609"/>
      <c r="K36" s="609"/>
      <c r="L36" s="609"/>
      <c r="M36" s="609"/>
      <c r="N36" s="609"/>
      <c r="O36" s="609"/>
      <c r="P36" s="609"/>
      <c r="Q36" s="610"/>
      <c r="R36" s="611">
        <v>60153929</v>
      </c>
      <c r="S36" s="612"/>
      <c r="T36" s="612"/>
      <c r="U36" s="612"/>
      <c r="V36" s="612"/>
      <c r="W36" s="612"/>
      <c r="X36" s="612"/>
      <c r="Y36" s="613"/>
      <c r="Z36" s="616">
        <v>12.3</v>
      </c>
      <c r="AA36" s="617"/>
      <c r="AB36" s="617"/>
      <c r="AC36" s="622"/>
      <c r="AD36" s="620" t="s">
        <v>215</v>
      </c>
      <c r="AE36" s="612"/>
      <c r="AF36" s="612"/>
      <c r="AG36" s="612"/>
      <c r="AH36" s="612"/>
      <c r="AI36" s="612"/>
      <c r="AJ36" s="612"/>
      <c r="AK36" s="613"/>
      <c r="AL36" s="616" t="s">
        <v>129</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608" t="s">
        <v>298</v>
      </c>
      <c r="BZ36" s="609"/>
      <c r="CA36" s="609"/>
      <c r="CB36" s="609"/>
      <c r="CC36" s="609"/>
      <c r="CD36" s="609"/>
      <c r="CE36" s="609"/>
      <c r="CF36" s="609"/>
      <c r="CG36" s="609"/>
      <c r="CH36" s="609"/>
      <c r="CI36" s="609"/>
      <c r="CJ36" s="609"/>
      <c r="CK36" s="609"/>
      <c r="CL36" s="610"/>
      <c r="CM36" s="611">
        <v>117980525</v>
      </c>
      <c r="CN36" s="636"/>
      <c r="CO36" s="636"/>
      <c r="CP36" s="636"/>
      <c r="CQ36" s="636"/>
      <c r="CR36" s="636"/>
      <c r="CS36" s="636"/>
      <c r="CT36" s="637"/>
      <c r="CU36" s="616">
        <v>25.4</v>
      </c>
      <c r="CV36" s="638"/>
      <c r="CW36" s="638"/>
      <c r="CX36" s="639"/>
      <c r="CY36" s="620">
        <v>102630273</v>
      </c>
      <c r="CZ36" s="636"/>
      <c r="DA36" s="636"/>
      <c r="DB36" s="636"/>
      <c r="DC36" s="636"/>
      <c r="DD36" s="636"/>
      <c r="DE36" s="636"/>
      <c r="DF36" s="637"/>
      <c r="DG36" s="620">
        <v>100331779</v>
      </c>
      <c r="DH36" s="636"/>
      <c r="DI36" s="636"/>
      <c r="DJ36" s="636"/>
      <c r="DK36" s="636"/>
      <c r="DL36" s="636"/>
      <c r="DM36" s="636"/>
      <c r="DN36" s="636"/>
      <c r="DO36" s="636"/>
      <c r="DP36" s="636"/>
      <c r="DQ36" s="637"/>
      <c r="DR36" s="616">
        <v>36.200000000000003</v>
      </c>
      <c r="DS36" s="638"/>
      <c r="DT36" s="638"/>
      <c r="DU36" s="638"/>
      <c r="DV36" s="638"/>
      <c r="DW36" s="638"/>
      <c r="DX36" s="640"/>
    </row>
    <row r="37" spans="2:128" ht="11.25" customHeight="1" x14ac:dyDescent="0.2">
      <c r="B37" s="608" t="s">
        <v>299</v>
      </c>
      <c r="C37" s="609"/>
      <c r="D37" s="609"/>
      <c r="E37" s="609"/>
      <c r="F37" s="609"/>
      <c r="G37" s="609"/>
      <c r="H37" s="609"/>
      <c r="I37" s="609"/>
      <c r="J37" s="609"/>
      <c r="K37" s="609"/>
      <c r="L37" s="609"/>
      <c r="M37" s="609"/>
      <c r="N37" s="609"/>
      <c r="O37" s="609"/>
      <c r="P37" s="609"/>
      <c r="Q37" s="610"/>
      <c r="R37" s="611" t="s">
        <v>129</v>
      </c>
      <c r="S37" s="612"/>
      <c r="T37" s="612"/>
      <c r="U37" s="612"/>
      <c r="V37" s="612"/>
      <c r="W37" s="612"/>
      <c r="X37" s="612"/>
      <c r="Y37" s="613"/>
      <c r="Z37" s="616" t="s">
        <v>140</v>
      </c>
      <c r="AA37" s="617"/>
      <c r="AB37" s="617"/>
      <c r="AC37" s="622"/>
      <c r="AD37" s="620" t="s">
        <v>129</v>
      </c>
      <c r="AE37" s="612"/>
      <c r="AF37" s="612"/>
      <c r="AG37" s="612"/>
      <c r="AH37" s="612"/>
      <c r="AI37" s="612"/>
      <c r="AJ37" s="612"/>
      <c r="AK37" s="613"/>
      <c r="AL37" s="616" t="s">
        <v>129</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300</v>
      </c>
      <c r="BZ37" s="609"/>
      <c r="CA37" s="609"/>
      <c r="CB37" s="609"/>
      <c r="CC37" s="609"/>
      <c r="CD37" s="609"/>
      <c r="CE37" s="609"/>
      <c r="CF37" s="609"/>
      <c r="CG37" s="609"/>
      <c r="CH37" s="609"/>
      <c r="CI37" s="609"/>
      <c r="CJ37" s="609"/>
      <c r="CK37" s="609"/>
      <c r="CL37" s="610"/>
      <c r="CM37" s="611">
        <v>83693436</v>
      </c>
      <c r="CN37" s="612"/>
      <c r="CO37" s="612"/>
      <c r="CP37" s="612"/>
      <c r="CQ37" s="612"/>
      <c r="CR37" s="612"/>
      <c r="CS37" s="612"/>
      <c r="CT37" s="613"/>
      <c r="CU37" s="616">
        <v>18</v>
      </c>
      <c r="CV37" s="638"/>
      <c r="CW37" s="638"/>
      <c r="CX37" s="639"/>
      <c r="CY37" s="620">
        <v>71533925</v>
      </c>
      <c r="CZ37" s="636"/>
      <c r="DA37" s="636"/>
      <c r="DB37" s="636"/>
      <c r="DC37" s="636"/>
      <c r="DD37" s="636"/>
      <c r="DE37" s="636"/>
      <c r="DF37" s="637"/>
      <c r="DG37" s="620">
        <v>71392810</v>
      </c>
      <c r="DH37" s="636"/>
      <c r="DI37" s="636"/>
      <c r="DJ37" s="636"/>
      <c r="DK37" s="636"/>
      <c r="DL37" s="636"/>
      <c r="DM37" s="636"/>
      <c r="DN37" s="636"/>
      <c r="DO37" s="636"/>
      <c r="DP37" s="636"/>
      <c r="DQ37" s="637"/>
      <c r="DR37" s="616">
        <v>25.7</v>
      </c>
      <c r="DS37" s="638"/>
      <c r="DT37" s="638"/>
      <c r="DU37" s="638"/>
      <c r="DV37" s="638"/>
      <c r="DW37" s="638"/>
      <c r="DX37" s="640"/>
    </row>
    <row r="38" spans="2:128" ht="11.25" customHeight="1" x14ac:dyDescent="0.2">
      <c r="B38" s="608" t="s">
        <v>301</v>
      </c>
      <c r="C38" s="609"/>
      <c r="D38" s="609"/>
      <c r="E38" s="609"/>
      <c r="F38" s="609"/>
      <c r="G38" s="609"/>
      <c r="H38" s="609"/>
      <c r="I38" s="609"/>
      <c r="J38" s="609"/>
      <c r="K38" s="609"/>
      <c r="L38" s="609"/>
      <c r="M38" s="609"/>
      <c r="N38" s="609"/>
      <c r="O38" s="609"/>
      <c r="P38" s="609"/>
      <c r="Q38" s="610"/>
      <c r="R38" s="611">
        <v>14941129</v>
      </c>
      <c r="S38" s="612"/>
      <c r="T38" s="612"/>
      <c r="U38" s="612"/>
      <c r="V38" s="612"/>
      <c r="W38" s="612"/>
      <c r="X38" s="612"/>
      <c r="Y38" s="613"/>
      <c r="Z38" s="616">
        <v>3.1</v>
      </c>
      <c r="AA38" s="617"/>
      <c r="AB38" s="617"/>
      <c r="AC38" s="622"/>
      <c r="AD38" s="620" t="s">
        <v>129</v>
      </c>
      <c r="AE38" s="612"/>
      <c r="AF38" s="612"/>
      <c r="AG38" s="612"/>
      <c r="AH38" s="612"/>
      <c r="AI38" s="612"/>
      <c r="AJ38" s="612"/>
      <c r="AK38" s="613"/>
      <c r="AL38" s="616" t="s">
        <v>129</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302</v>
      </c>
      <c r="BZ38" s="609"/>
      <c r="CA38" s="609"/>
      <c r="CB38" s="609"/>
      <c r="CC38" s="609"/>
      <c r="CD38" s="609"/>
      <c r="CE38" s="609"/>
      <c r="CF38" s="609"/>
      <c r="CG38" s="609"/>
      <c r="CH38" s="609"/>
      <c r="CI38" s="609"/>
      <c r="CJ38" s="609"/>
      <c r="CK38" s="609"/>
      <c r="CL38" s="610"/>
      <c r="CM38" s="611">
        <v>11407402</v>
      </c>
      <c r="CN38" s="636"/>
      <c r="CO38" s="636"/>
      <c r="CP38" s="636"/>
      <c r="CQ38" s="636"/>
      <c r="CR38" s="636"/>
      <c r="CS38" s="636"/>
      <c r="CT38" s="637"/>
      <c r="CU38" s="616">
        <v>2.5</v>
      </c>
      <c r="CV38" s="638"/>
      <c r="CW38" s="638"/>
      <c r="CX38" s="639"/>
      <c r="CY38" s="620">
        <v>8372612</v>
      </c>
      <c r="CZ38" s="636"/>
      <c r="DA38" s="636"/>
      <c r="DB38" s="636"/>
      <c r="DC38" s="636"/>
      <c r="DD38" s="636"/>
      <c r="DE38" s="636"/>
      <c r="DF38" s="637"/>
      <c r="DG38" s="620">
        <v>8370759</v>
      </c>
      <c r="DH38" s="636"/>
      <c r="DI38" s="636"/>
      <c r="DJ38" s="636"/>
      <c r="DK38" s="636"/>
      <c r="DL38" s="636"/>
      <c r="DM38" s="636"/>
      <c r="DN38" s="636"/>
      <c r="DO38" s="636"/>
      <c r="DP38" s="636"/>
      <c r="DQ38" s="637"/>
      <c r="DR38" s="616">
        <v>3</v>
      </c>
      <c r="DS38" s="638"/>
      <c r="DT38" s="638"/>
      <c r="DU38" s="638"/>
      <c r="DV38" s="638"/>
      <c r="DW38" s="638"/>
      <c r="DX38" s="640"/>
    </row>
    <row r="39" spans="2:128" ht="11.25" customHeight="1" x14ac:dyDescent="0.2">
      <c r="B39" s="627" t="s">
        <v>303</v>
      </c>
      <c r="C39" s="628"/>
      <c r="D39" s="628"/>
      <c r="E39" s="628"/>
      <c r="F39" s="628"/>
      <c r="G39" s="628"/>
      <c r="H39" s="628"/>
      <c r="I39" s="628"/>
      <c r="J39" s="628"/>
      <c r="K39" s="628"/>
      <c r="L39" s="628"/>
      <c r="M39" s="628"/>
      <c r="N39" s="628"/>
      <c r="O39" s="628"/>
      <c r="P39" s="628"/>
      <c r="Q39" s="629"/>
      <c r="R39" s="611">
        <v>487188668</v>
      </c>
      <c r="S39" s="612"/>
      <c r="T39" s="612"/>
      <c r="U39" s="612"/>
      <c r="V39" s="612"/>
      <c r="W39" s="612"/>
      <c r="X39" s="612"/>
      <c r="Y39" s="613"/>
      <c r="Z39" s="614">
        <v>100</v>
      </c>
      <c r="AA39" s="614"/>
      <c r="AB39" s="614"/>
      <c r="AC39" s="614"/>
      <c r="AD39" s="615">
        <v>262551205</v>
      </c>
      <c r="AE39" s="615"/>
      <c r="AF39" s="615"/>
      <c r="AG39" s="615"/>
      <c r="AH39" s="615"/>
      <c r="AI39" s="615"/>
      <c r="AJ39" s="615"/>
      <c r="AK39" s="615"/>
      <c r="AL39" s="616">
        <v>100</v>
      </c>
      <c r="AM39" s="617"/>
      <c r="AN39" s="617"/>
      <c r="AO39" s="618"/>
      <c r="AP39" s="627"/>
      <c r="AQ39" s="628"/>
      <c r="AR39" s="628"/>
      <c r="AS39" s="628"/>
      <c r="AT39" s="628"/>
      <c r="AU39" s="628"/>
      <c r="AV39" s="628"/>
      <c r="AW39" s="628"/>
      <c r="AX39" s="628"/>
      <c r="AY39" s="628"/>
      <c r="AZ39" s="628"/>
      <c r="BA39" s="628"/>
      <c r="BB39" s="628"/>
      <c r="BC39" s="629"/>
      <c r="BD39" s="611"/>
      <c r="BE39" s="612"/>
      <c r="BF39" s="612"/>
      <c r="BG39" s="612"/>
      <c r="BH39" s="612"/>
      <c r="BI39" s="612"/>
      <c r="BJ39" s="612"/>
      <c r="BK39" s="613"/>
      <c r="BL39" s="614"/>
      <c r="BM39" s="614"/>
      <c r="BN39" s="614"/>
      <c r="BO39" s="614"/>
      <c r="BP39" s="615"/>
      <c r="BQ39" s="615"/>
      <c r="BR39" s="615"/>
      <c r="BS39" s="615"/>
      <c r="BT39" s="615"/>
      <c r="BU39" s="615"/>
      <c r="BV39" s="615"/>
      <c r="BW39" s="619"/>
      <c r="BY39" s="608" t="s">
        <v>304</v>
      </c>
      <c r="BZ39" s="609"/>
      <c r="CA39" s="609"/>
      <c r="CB39" s="609"/>
      <c r="CC39" s="609"/>
      <c r="CD39" s="609"/>
      <c r="CE39" s="609"/>
      <c r="CF39" s="609"/>
      <c r="CG39" s="609"/>
      <c r="CH39" s="609"/>
      <c r="CI39" s="609"/>
      <c r="CJ39" s="609"/>
      <c r="CK39" s="609"/>
      <c r="CL39" s="610"/>
      <c r="CM39" s="611">
        <v>80140128</v>
      </c>
      <c r="CN39" s="612"/>
      <c r="CO39" s="612"/>
      <c r="CP39" s="612"/>
      <c r="CQ39" s="612"/>
      <c r="CR39" s="612"/>
      <c r="CS39" s="612"/>
      <c r="CT39" s="613"/>
      <c r="CU39" s="616">
        <v>17.3</v>
      </c>
      <c r="CV39" s="638"/>
      <c r="CW39" s="638"/>
      <c r="CX39" s="639"/>
      <c r="CY39" s="620">
        <v>78606360</v>
      </c>
      <c r="CZ39" s="636"/>
      <c r="DA39" s="636"/>
      <c r="DB39" s="636"/>
      <c r="DC39" s="636"/>
      <c r="DD39" s="636"/>
      <c r="DE39" s="636"/>
      <c r="DF39" s="637"/>
      <c r="DG39" s="620">
        <v>73374075</v>
      </c>
      <c r="DH39" s="636"/>
      <c r="DI39" s="636"/>
      <c r="DJ39" s="636"/>
      <c r="DK39" s="636"/>
      <c r="DL39" s="636"/>
      <c r="DM39" s="636"/>
      <c r="DN39" s="636"/>
      <c r="DO39" s="636"/>
      <c r="DP39" s="636"/>
      <c r="DQ39" s="637"/>
      <c r="DR39" s="616">
        <v>26.4</v>
      </c>
      <c r="DS39" s="638"/>
      <c r="DT39" s="638"/>
      <c r="DU39" s="638"/>
      <c r="DV39" s="638"/>
      <c r="DW39" s="638"/>
      <c r="DX39" s="640"/>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3" t="s">
        <v>305</v>
      </c>
      <c r="BZ40" s="644"/>
      <c r="CA40" s="608" t="s">
        <v>306</v>
      </c>
      <c r="CB40" s="609"/>
      <c r="CC40" s="609"/>
      <c r="CD40" s="609"/>
      <c r="CE40" s="609"/>
      <c r="CF40" s="609"/>
      <c r="CG40" s="609"/>
      <c r="CH40" s="609"/>
      <c r="CI40" s="609"/>
      <c r="CJ40" s="609"/>
      <c r="CK40" s="609"/>
      <c r="CL40" s="610"/>
      <c r="CM40" s="611">
        <v>80137841</v>
      </c>
      <c r="CN40" s="636"/>
      <c r="CO40" s="636"/>
      <c r="CP40" s="636"/>
      <c r="CQ40" s="636"/>
      <c r="CR40" s="636"/>
      <c r="CS40" s="636"/>
      <c r="CT40" s="637"/>
      <c r="CU40" s="616">
        <v>17.3</v>
      </c>
      <c r="CV40" s="638"/>
      <c r="CW40" s="638"/>
      <c r="CX40" s="639"/>
      <c r="CY40" s="620">
        <v>78604073</v>
      </c>
      <c r="CZ40" s="636"/>
      <c r="DA40" s="636"/>
      <c r="DB40" s="636"/>
      <c r="DC40" s="636"/>
      <c r="DD40" s="636"/>
      <c r="DE40" s="636"/>
      <c r="DF40" s="637"/>
      <c r="DG40" s="620">
        <v>73371788</v>
      </c>
      <c r="DH40" s="636"/>
      <c r="DI40" s="636"/>
      <c r="DJ40" s="636"/>
      <c r="DK40" s="636"/>
      <c r="DL40" s="636"/>
      <c r="DM40" s="636"/>
      <c r="DN40" s="636"/>
      <c r="DO40" s="636"/>
      <c r="DP40" s="636"/>
      <c r="DQ40" s="637"/>
      <c r="DR40" s="616">
        <v>26.4</v>
      </c>
      <c r="DS40" s="638"/>
      <c r="DT40" s="638"/>
      <c r="DU40" s="638"/>
      <c r="DV40" s="638"/>
      <c r="DW40" s="638"/>
      <c r="DX40" s="640"/>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c r="BZ41" s="646"/>
      <c r="CA41" s="608" t="s">
        <v>307</v>
      </c>
      <c r="CB41" s="609"/>
      <c r="CC41" s="609"/>
      <c r="CD41" s="609"/>
      <c r="CE41" s="609"/>
      <c r="CF41" s="609"/>
      <c r="CG41" s="609"/>
      <c r="CH41" s="609"/>
      <c r="CI41" s="609"/>
      <c r="CJ41" s="609"/>
      <c r="CK41" s="609"/>
      <c r="CL41" s="610"/>
      <c r="CM41" s="611">
        <v>74154466</v>
      </c>
      <c r="CN41" s="612"/>
      <c r="CO41" s="612"/>
      <c r="CP41" s="612"/>
      <c r="CQ41" s="612"/>
      <c r="CR41" s="612"/>
      <c r="CS41" s="612"/>
      <c r="CT41" s="613"/>
      <c r="CU41" s="616">
        <v>16</v>
      </c>
      <c r="CV41" s="638"/>
      <c r="CW41" s="638"/>
      <c r="CX41" s="639"/>
      <c r="CY41" s="620">
        <v>73104345</v>
      </c>
      <c r="CZ41" s="636"/>
      <c r="DA41" s="636"/>
      <c r="DB41" s="636"/>
      <c r="DC41" s="636"/>
      <c r="DD41" s="636"/>
      <c r="DE41" s="636"/>
      <c r="DF41" s="637"/>
      <c r="DG41" s="620">
        <v>67872060</v>
      </c>
      <c r="DH41" s="636"/>
      <c r="DI41" s="636"/>
      <c r="DJ41" s="636"/>
      <c r="DK41" s="636"/>
      <c r="DL41" s="636"/>
      <c r="DM41" s="636"/>
      <c r="DN41" s="636"/>
      <c r="DO41" s="636"/>
      <c r="DP41" s="636"/>
      <c r="DQ41" s="637"/>
      <c r="DR41" s="616">
        <v>24.5</v>
      </c>
      <c r="DS41" s="638"/>
      <c r="DT41" s="638"/>
      <c r="DU41" s="638"/>
      <c r="DV41" s="638"/>
      <c r="DW41" s="638"/>
      <c r="DX41" s="640"/>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308</v>
      </c>
      <c r="AQ42" s="594"/>
      <c r="AR42" s="594"/>
      <c r="AS42" s="594"/>
      <c r="AT42" s="594"/>
      <c r="AU42" s="594"/>
      <c r="AV42" s="594"/>
      <c r="AW42" s="594"/>
      <c r="AX42" s="594"/>
      <c r="AY42" s="594"/>
      <c r="AZ42" s="594"/>
      <c r="BA42" s="594"/>
      <c r="BB42" s="594"/>
      <c r="BC42" s="595"/>
      <c r="BD42" s="593" t="s">
        <v>309</v>
      </c>
      <c r="BE42" s="594"/>
      <c r="BF42" s="594"/>
      <c r="BG42" s="594"/>
      <c r="BH42" s="594"/>
      <c r="BI42" s="594"/>
      <c r="BJ42" s="594"/>
      <c r="BK42" s="594"/>
      <c r="BL42" s="594"/>
      <c r="BM42" s="595"/>
      <c r="BN42" s="593" t="s">
        <v>310</v>
      </c>
      <c r="BO42" s="594"/>
      <c r="BP42" s="594"/>
      <c r="BQ42" s="594"/>
      <c r="BR42" s="594"/>
      <c r="BS42" s="594"/>
      <c r="BT42" s="594"/>
      <c r="BU42" s="594"/>
      <c r="BV42" s="594"/>
      <c r="BW42" s="595"/>
      <c r="BY42" s="645"/>
      <c r="BZ42" s="646"/>
      <c r="CA42" s="608" t="s">
        <v>311</v>
      </c>
      <c r="CB42" s="609"/>
      <c r="CC42" s="609"/>
      <c r="CD42" s="609"/>
      <c r="CE42" s="609"/>
      <c r="CF42" s="609"/>
      <c r="CG42" s="609"/>
      <c r="CH42" s="609"/>
      <c r="CI42" s="609"/>
      <c r="CJ42" s="609"/>
      <c r="CK42" s="609"/>
      <c r="CL42" s="610"/>
      <c r="CM42" s="611">
        <v>5983375</v>
      </c>
      <c r="CN42" s="636"/>
      <c r="CO42" s="636"/>
      <c r="CP42" s="636"/>
      <c r="CQ42" s="636"/>
      <c r="CR42" s="636"/>
      <c r="CS42" s="636"/>
      <c r="CT42" s="637"/>
      <c r="CU42" s="616">
        <v>1.3</v>
      </c>
      <c r="CV42" s="638"/>
      <c r="CW42" s="638"/>
      <c r="CX42" s="639"/>
      <c r="CY42" s="620">
        <v>5499728</v>
      </c>
      <c r="CZ42" s="636"/>
      <c r="DA42" s="636"/>
      <c r="DB42" s="636"/>
      <c r="DC42" s="636"/>
      <c r="DD42" s="636"/>
      <c r="DE42" s="636"/>
      <c r="DF42" s="637"/>
      <c r="DG42" s="620">
        <v>5499728</v>
      </c>
      <c r="DH42" s="636"/>
      <c r="DI42" s="636"/>
      <c r="DJ42" s="636"/>
      <c r="DK42" s="636"/>
      <c r="DL42" s="636"/>
      <c r="DM42" s="636"/>
      <c r="DN42" s="636"/>
      <c r="DO42" s="636"/>
      <c r="DP42" s="636"/>
      <c r="DQ42" s="637"/>
      <c r="DR42" s="616">
        <v>2</v>
      </c>
      <c r="DS42" s="638"/>
      <c r="DT42" s="638"/>
      <c r="DU42" s="638"/>
      <c r="DV42" s="638"/>
      <c r="DW42" s="638"/>
      <c r="DX42" s="640"/>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9" t="s">
        <v>312</v>
      </c>
      <c r="AQ43" s="650"/>
      <c r="AR43" s="650"/>
      <c r="AS43" s="650"/>
      <c r="AT43" s="655" t="s">
        <v>313</v>
      </c>
      <c r="AU43" s="224"/>
      <c r="AV43" s="224"/>
      <c r="AW43" s="224"/>
      <c r="AX43" s="597" t="s">
        <v>157</v>
      </c>
      <c r="AY43" s="598"/>
      <c r="AZ43" s="598"/>
      <c r="BA43" s="598"/>
      <c r="BB43" s="598"/>
      <c r="BC43" s="599"/>
      <c r="BD43" s="658">
        <v>99.6</v>
      </c>
      <c r="BE43" s="659"/>
      <c r="BF43" s="659"/>
      <c r="BG43" s="659"/>
      <c r="BH43" s="659"/>
      <c r="BI43" s="659">
        <v>99.2</v>
      </c>
      <c r="BJ43" s="659"/>
      <c r="BK43" s="659"/>
      <c r="BL43" s="659"/>
      <c r="BM43" s="660"/>
      <c r="BN43" s="658">
        <v>99.7</v>
      </c>
      <c r="BO43" s="659"/>
      <c r="BP43" s="659"/>
      <c r="BQ43" s="659"/>
      <c r="BR43" s="659"/>
      <c r="BS43" s="659">
        <v>99.3</v>
      </c>
      <c r="BT43" s="659"/>
      <c r="BU43" s="659"/>
      <c r="BV43" s="659"/>
      <c r="BW43" s="660"/>
      <c r="BY43" s="647"/>
      <c r="BZ43" s="648"/>
      <c r="CA43" s="608" t="s">
        <v>314</v>
      </c>
      <c r="CB43" s="609"/>
      <c r="CC43" s="609"/>
      <c r="CD43" s="609"/>
      <c r="CE43" s="609"/>
      <c r="CF43" s="609"/>
      <c r="CG43" s="609"/>
      <c r="CH43" s="609"/>
      <c r="CI43" s="609"/>
      <c r="CJ43" s="609"/>
      <c r="CK43" s="609"/>
      <c r="CL43" s="610"/>
      <c r="CM43" s="611">
        <v>2287</v>
      </c>
      <c r="CN43" s="612"/>
      <c r="CO43" s="612"/>
      <c r="CP43" s="612"/>
      <c r="CQ43" s="612"/>
      <c r="CR43" s="612"/>
      <c r="CS43" s="612"/>
      <c r="CT43" s="613"/>
      <c r="CU43" s="616">
        <v>0</v>
      </c>
      <c r="CV43" s="638"/>
      <c r="CW43" s="638"/>
      <c r="CX43" s="639"/>
      <c r="CY43" s="620">
        <v>2287</v>
      </c>
      <c r="CZ43" s="636"/>
      <c r="DA43" s="636"/>
      <c r="DB43" s="636"/>
      <c r="DC43" s="636"/>
      <c r="DD43" s="636"/>
      <c r="DE43" s="636"/>
      <c r="DF43" s="637"/>
      <c r="DG43" s="620">
        <v>2287</v>
      </c>
      <c r="DH43" s="636"/>
      <c r="DI43" s="636"/>
      <c r="DJ43" s="636"/>
      <c r="DK43" s="636"/>
      <c r="DL43" s="636"/>
      <c r="DM43" s="636"/>
      <c r="DN43" s="636"/>
      <c r="DO43" s="636"/>
      <c r="DP43" s="636"/>
      <c r="DQ43" s="637"/>
      <c r="DR43" s="616">
        <v>0</v>
      </c>
      <c r="DS43" s="638"/>
      <c r="DT43" s="638"/>
      <c r="DU43" s="638"/>
      <c r="DV43" s="638"/>
      <c r="DW43" s="638"/>
      <c r="DX43" s="640"/>
    </row>
    <row r="44" spans="2:128" ht="11.25" customHeight="1" x14ac:dyDescent="0.2">
      <c r="AP44" s="651"/>
      <c r="AQ44" s="652"/>
      <c r="AR44" s="652"/>
      <c r="AS44" s="652"/>
      <c r="AT44" s="656"/>
      <c r="AU44" s="213" t="s">
        <v>315</v>
      </c>
      <c r="AV44" s="213"/>
      <c r="AW44" s="213"/>
      <c r="AX44" s="608" t="s">
        <v>316</v>
      </c>
      <c r="AY44" s="609"/>
      <c r="AZ44" s="609"/>
      <c r="BA44" s="609"/>
      <c r="BB44" s="609"/>
      <c r="BC44" s="610"/>
      <c r="BD44" s="664">
        <v>99.4</v>
      </c>
      <c r="BE44" s="665"/>
      <c r="BF44" s="665"/>
      <c r="BG44" s="665"/>
      <c r="BH44" s="665"/>
      <c r="BI44" s="665">
        <v>98.5</v>
      </c>
      <c r="BJ44" s="665"/>
      <c r="BK44" s="665"/>
      <c r="BL44" s="665"/>
      <c r="BM44" s="666"/>
      <c r="BN44" s="664">
        <v>99.4</v>
      </c>
      <c r="BO44" s="665"/>
      <c r="BP44" s="665"/>
      <c r="BQ44" s="665"/>
      <c r="BR44" s="665"/>
      <c r="BS44" s="665">
        <v>98.4</v>
      </c>
      <c r="BT44" s="665"/>
      <c r="BU44" s="665"/>
      <c r="BV44" s="665"/>
      <c r="BW44" s="666"/>
      <c r="BY44" s="608" t="s">
        <v>317</v>
      </c>
      <c r="BZ44" s="609"/>
      <c r="CA44" s="609"/>
      <c r="CB44" s="609"/>
      <c r="CC44" s="609"/>
      <c r="CD44" s="609"/>
      <c r="CE44" s="609"/>
      <c r="CF44" s="609"/>
      <c r="CG44" s="609"/>
      <c r="CH44" s="609"/>
      <c r="CI44" s="609"/>
      <c r="CJ44" s="609"/>
      <c r="CK44" s="609"/>
      <c r="CL44" s="610"/>
      <c r="CM44" s="611">
        <v>147435024</v>
      </c>
      <c r="CN44" s="636"/>
      <c r="CO44" s="636"/>
      <c r="CP44" s="636"/>
      <c r="CQ44" s="636"/>
      <c r="CR44" s="636"/>
      <c r="CS44" s="636"/>
      <c r="CT44" s="637"/>
      <c r="CU44" s="616">
        <v>31.7</v>
      </c>
      <c r="CV44" s="638"/>
      <c r="CW44" s="638"/>
      <c r="CX44" s="639"/>
      <c r="CY44" s="620">
        <v>104300215</v>
      </c>
      <c r="CZ44" s="636"/>
      <c r="DA44" s="636"/>
      <c r="DB44" s="636"/>
      <c r="DC44" s="636"/>
      <c r="DD44" s="636"/>
      <c r="DE44" s="636"/>
      <c r="DF44" s="637"/>
      <c r="DG44" s="620">
        <v>69629391</v>
      </c>
      <c r="DH44" s="636"/>
      <c r="DI44" s="636"/>
      <c r="DJ44" s="636"/>
      <c r="DK44" s="636"/>
      <c r="DL44" s="636"/>
      <c r="DM44" s="636"/>
      <c r="DN44" s="636"/>
      <c r="DO44" s="636"/>
      <c r="DP44" s="636"/>
      <c r="DQ44" s="637"/>
      <c r="DR44" s="616">
        <v>25.1</v>
      </c>
      <c r="DS44" s="638"/>
      <c r="DT44" s="638"/>
      <c r="DU44" s="638"/>
      <c r="DV44" s="638"/>
      <c r="DW44" s="638"/>
      <c r="DX44" s="640"/>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3"/>
      <c r="AQ45" s="654"/>
      <c r="AR45" s="654"/>
      <c r="AS45" s="654"/>
      <c r="AT45" s="657"/>
      <c r="AU45" s="226"/>
      <c r="AV45" s="226"/>
      <c r="AW45" s="226"/>
      <c r="AX45" s="627" t="s">
        <v>318</v>
      </c>
      <c r="AY45" s="628"/>
      <c r="AZ45" s="628"/>
      <c r="BA45" s="628"/>
      <c r="BB45" s="628"/>
      <c r="BC45" s="629"/>
      <c r="BD45" s="661">
        <v>99.9</v>
      </c>
      <c r="BE45" s="662"/>
      <c r="BF45" s="662"/>
      <c r="BG45" s="662"/>
      <c r="BH45" s="662"/>
      <c r="BI45" s="662">
        <v>99.7</v>
      </c>
      <c r="BJ45" s="662"/>
      <c r="BK45" s="662"/>
      <c r="BL45" s="662"/>
      <c r="BM45" s="663"/>
      <c r="BN45" s="661">
        <v>99.9</v>
      </c>
      <c r="BO45" s="662"/>
      <c r="BP45" s="662"/>
      <c r="BQ45" s="662"/>
      <c r="BR45" s="662"/>
      <c r="BS45" s="662">
        <v>99.7</v>
      </c>
      <c r="BT45" s="662"/>
      <c r="BU45" s="662"/>
      <c r="BV45" s="662"/>
      <c r="BW45" s="663"/>
      <c r="BY45" s="608" t="s">
        <v>319</v>
      </c>
      <c r="BZ45" s="609"/>
      <c r="CA45" s="609"/>
      <c r="CB45" s="609"/>
      <c r="CC45" s="609"/>
      <c r="CD45" s="609"/>
      <c r="CE45" s="609"/>
      <c r="CF45" s="609"/>
      <c r="CG45" s="609"/>
      <c r="CH45" s="609"/>
      <c r="CI45" s="609"/>
      <c r="CJ45" s="609"/>
      <c r="CK45" s="609"/>
      <c r="CL45" s="610"/>
      <c r="CM45" s="611">
        <v>19300674</v>
      </c>
      <c r="CN45" s="612"/>
      <c r="CO45" s="612"/>
      <c r="CP45" s="612"/>
      <c r="CQ45" s="612"/>
      <c r="CR45" s="612"/>
      <c r="CS45" s="612"/>
      <c r="CT45" s="613"/>
      <c r="CU45" s="616">
        <v>4.2</v>
      </c>
      <c r="CV45" s="638"/>
      <c r="CW45" s="638"/>
      <c r="CX45" s="639"/>
      <c r="CY45" s="620">
        <v>14758580</v>
      </c>
      <c r="CZ45" s="636"/>
      <c r="DA45" s="636"/>
      <c r="DB45" s="636"/>
      <c r="DC45" s="636"/>
      <c r="DD45" s="636"/>
      <c r="DE45" s="636"/>
      <c r="DF45" s="637"/>
      <c r="DG45" s="620">
        <v>11271518</v>
      </c>
      <c r="DH45" s="636"/>
      <c r="DI45" s="636"/>
      <c r="DJ45" s="636"/>
      <c r="DK45" s="636"/>
      <c r="DL45" s="636"/>
      <c r="DM45" s="636"/>
      <c r="DN45" s="636"/>
      <c r="DO45" s="636"/>
      <c r="DP45" s="636"/>
      <c r="DQ45" s="637"/>
      <c r="DR45" s="616">
        <v>4.0999999999999996</v>
      </c>
      <c r="DS45" s="638"/>
      <c r="DT45" s="638"/>
      <c r="DU45" s="638"/>
      <c r="DV45" s="638"/>
      <c r="DW45" s="638"/>
      <c r="DX45" s="640"/>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5" t="s">
        <v>320</v>
      </c>
      <c r="AQ46" s="676"/>
      <c r="AR46" s="676"/>
      <c r="AS46" s="676"/>
      <c r="AT46" s="676"/>
      <c r="AU46" s="676"/>
      <c r="AV46" s="676"/>
      <c r="AW46" s="677"/>
      <c r="AX46" s="678" t="s">
        <v>321</v>
      </c>
      <c r="AY46" s="678"/>
      <c r="AZ46" s="678"/>
      <c r="BA46" s="678"/>
      <c r="BB46" s="678"/>
      <c r="BC46" s="678"/>
      <c r="BD46" s="679">
        <v>1475822</v>
      </c>
      <c r="BE46" s="680"/>
      <c r="BF46" s="680"/>
      <c r="BG46" s="680"/>
      <c r="BH46" s="680"/>
      <c r="BI46" s="680"/>
      <c r="BJ46" s="680"/>
      <c r="BK46" s="680"/>
      <c r="BL46" s="680"/>
      <c r="BM46" s="681"/>
      <c r="BN46" s="679">
        <v>1098135</v>
      </c>
      <c r="BO46" s="680"/>
      <c r="BP46" s="680"/>
      <c r="BQ46" s="680"/>
      <c r="BR46" s="680"/>
      <c r="BS46" s="680"/>
      <c r="BT46" s="680"/>
      <c r="BU46" s="680"/>
      <c r="BV46" s="680"/>
      <c r="BW46" s="681"/>
      <c r="BY46" s="608" t="s">
        <v>322</v>
      </c>
      <c r="BZ46" s="609"/>
      <c r="CA46" s="609"/>
      <c r="CB46" s="609"/>
      <c r="CC46" s="609"/>
      <c r="CD46" s="609"/>
      <c r="CE46" s="609"/>
      <c r="CF46" s="609"/>
      <c r="CG46" s="609"/>
      <c r="CH46" s="609"/>
      <c r="CI46" s="609"/>
      <c r="CJ46" s="609"/>
      <c r="CK46" s="609"/>
      <c r="CL46" s="610"/>
      <c r="CM46" s="611">
        <v>9234375</v>
      </c>
      <c r="CN46" s="636"/>
      <c r="CO46" s="636"/>
      <c r="CP46" s="636"/>
      <c r="CQ46" s="636"/>
      <c r="CR46" s="636"/>
      <c r="CS46" s="636"/>
      <c r="CT46" s="637"/>
      <c r="CU46" s="616">
        <v>2</v>
      </c>
      <c r="CV46" s="638"/>
      <c r="CW46" s="638"/>
      <c r="CX46" s="639"/>
      <c r="CY46" s="620">
        <v>8174081</v>
      </c>
      <c r="CZ46" s="636"/>
      <c r="DA46" s="636"/>
      <c r="DB46" s="636"/>
      <c r="DC46" s="636"/>
      <c r="DD46" s="636"/>
      <c r="DE46" s="636"/>
      <c r="DF46" s="637"/>
      <c r="DG46" s="620">
        <v>8119685</v>
      </c>
      <c r="DH46" s="636"/>
      <c r="DI46" s="636"/>
      <c r="DJ46" s="636"/>
      <c r="DK46" s="636"/>
      <c r="DL46" s="636"/>
      <c r="DM46" s="636"/>
      <c r="DN46" s="636"/>
      <c r="DO46" s="636"/>
      <c r="DP46" s="636"/>
      <c r="DQ46" s="637"/>
      <c r="DR46" s="616">
        <v>2.9</v>
      </c>
      <c r="DS46" s="638"/>
      <c r="DT46" s="638"/>
      <c r="DU46" s="638"/>
      <c r="DV46" s="638"/>
      <c r="DW46" s="638"/>
      <c r="DX46" s="640"/>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8" t="s">
        <v>323</v>
      </c>
      <c r="AQ47" s="669"/>
      <c r="AR47" s="669"/>
      <c r="AS47" s="669"/>
      <c r="AT47" s="669"/>
      <c r="AU47" s="669"/>
      <c r="AV47" s="669"/>
      <c r="AW47" s="670"/>
      <c r="AX47" s="671" t="s">
        <v>324</v>
      </c>
      <c r="AY47" s="671"/>
      <c r="AZ47" s="671"/>
      <c r="BA47" s="671"/>
      <c r="BB47" s="671"/>
      <c r="BC47" s="671"/>
      <c r="BD47" s="672">
        <v>1475822</v>
      </c>
      <c r="BE47" s="673"/>
      <c r="BF47" s="673"/>
      <c r="BG47" s="673"/>
      <c r="BH47" s="673"/>
      <c r="BI47" s="673"/>
      <c r="BJ47" s="673"/>
      <c r="BK47" s="673"/>
      <c r="BL47" s="673"/>
      <c r="BM47" s="674"/>
      <c r="BN47" s="672">
        <v>1098135</v>
      </c>
      <c r="BO47" s="673"/>
      <c r="BP47" s="673"/>
      <c r="BQ47" s="673"/>
      <c r="BR47" s="673"/>
      <c r="BS47" s="673"/>
      <c r="BT47" s="673"/>
      <c r="BU47" s="673"/>
      <c r="BV47" s="673"/>
      <c r="BW47" s="674"/>
      <c r="BY47" s="608" t="s">
        <v>325</v>
      </c>
      <c r="BZ47" s="609"/>
      <c r="CA47" s="609"/>
      <c r="CB47" s="609"/>
      <c r="CC47" s="609"/>
      <c r="CD47" s="609"/>
      <c r="CE47" s="609"/>
      <c r="CF47" s="609"/>
      <c r="CG47" s="609"/>
      <c r="CH47" s="609"/>
      <c r="CI47" s="609"/>
      <c r="CJ47" s="609"/>
      <c r="CK47" s="609"/>
      <c r="CL47" s="610"/>
      <c r="CM47" s="611">
        <v>84570394</v>
      </c>
      <c r="CN47" s="612"/>
      <c r="CO47" s="612"/>
      <c r="CP47" s="612"/>
      <c r="CQ47" s="612"/>
      <c r="CR47" s="612"/>
      <c r="CS47" s="612"/>
      <c r="CT47" s="613"/>
      <c r="CU47" s="616">
        <v>18.2</v>
      </c>
      <c r="CV47" s="638"/>
      <c r="CW47" s="638"/>
      <c r="CX47" s="639"/>
      <c r="CY47" s="620">
        <v>71676771</v>
      </c>
      <c r="CZ47" s="636"/>
      <c r="DA47" s="636"/>
      <c r="DB47" s="636"/>
      <c r="DC47" s="636"/>
      <c r="DD47" s="636"/>
      <c r="DE47" s="636"/>
      <c r="DF47" s="637"/>
      <c r="DG47" s="620">
        <v>46339857</v>
      </c>
      <c r="DH47" s="636"/>
      <c r="DI47" s="636"/>
      <c r="DJ47" s="636"/>
      <c r="DK47" s="636"/>
      <c r="DL47" s="636"/>
      <c r="DM47" s="636"/>
      <c r="DN47" s="636"/>
      <c r="DO47" s="636"/>
      <c r="DP47" s="636"/>
      <c r="DQ47" s="637"/>
      <c r="DR47" s="616">
        <v>16.7</v>
      </c>
      <c r="DS47" s="638"/>
      <c r="DT47" s="638"/>
      <c r="DU47" s="638"/>
      <c r="DV47" s="638"/>
      <c r="DW47" s="638"/>
      <c r="DX47" s="640"/>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7"/>
      <c r="AQ48" s="667"/>
      <c r="AR48" s="667"/>
      <c r="AS48" s="667"/>
      <c r="AT48" s="219"/>
      <c r="AU48" s="219"/>
      <c r="AV48" s="219"/>
      <c r="AW48" s="219"/>
      <c r="AX48" s="219"/>
      <c r="AY48" s="219"/>
      <c r="AZ48" s="219"/>
      <c r="BA48" s="219"/>
      <c r="BB48" s="219"/>
      <c r="BC48" s="219"/>
      <c r="BD48" s="665"/>
      <c r="BE48" s="665"/>
      <c r="BF48" s="665"/>
      <c r="BG48" s="665"/>
      <c r="BH48" s="665"/>
      <c r="BI48" s="665"/>
      <c r="BJ48" s="665"/>
      <c r="BK48" s="665"/>
      <c r="BL48" s="665"/>
      <c r="BM48" s="665"/>
      <c r="BN48" s="665"/>
      <c r="BO48" s="665"/>
      <c r="BP48" s="665"/>
      <c r="BQ48" s="665"/>
      <c r="BR48" s="665"/>
      <c r="BS48" s="665"/>
      <c r="BT48" s="665"/>
      <c r="BU48" s="665"/>
      <c r="BV48" s="665"/>
      <c r="BW48" s="665"/>
      <c r="BY48" s="608" t="s">
        <v>326</v>
      </c>
      <c r="BZ48" s="609"/>
      <c r="CA48" s="609"/>
      <c r="CB48" s="609"/>
      <c r="CC48" s="609"/>
      <c r="CD48" s="609"/>
      <c r="CE48" s="609"/>
      <c r="CF48" s="609"/>
      <c r="CG48" s="609"/>
      <c r="CH48" s="609"/>
      <c r="CI48" s="609"/>
      <c r="CJ48" s="609"/>
      <c r="CK48" s="609"/>
      <c r="CL48" s="610"/>
      <c r="CM48" s="611">
        <v>4817702</v>
      </c>
      <c r="CN48" s="636"/>
      <c r="CO48" s="636"/>
      <c r="CP48" s="636"/>
      <c r="CQ48" s="636"/>
      <c r="CR48" s="636"/>
      <c r="CS48" s="636"/>
      <c r="CT48" s="637"/>
      <c r="CU48" s="616">
        <v>1</v>
      </c>
      <c r="CV48" s="638"/>
      <c r="CW48" s="638"/>
      <c r="CX48" s="639"/>
      <c r="CY48" s="620">
        <v>4810320</v>
      </c>
      <c r="CZ48" s="636"/>
      <c r="DA48" s="636"/>
      <c r="DB48" s="636"/>
      <c r="DC48" s="636"/>
      <c r="DD48" s="636"/>
      <c r="DE48" s="636"/>
      <c r="DF48" s="637"/>
      <c r="DG48" s="620">
        <v>3700673</v>
      </c>
      <c r="DH48" s="636"/>
      <c r="DI48" s="636"/>
      <c r="DJ48" s="636"/>
      <c r="DK48" s="636"/>
      <c r="DL48" s="636"/>
      <c r="DM48" s="636"/>
      <c r="DN48" s="636"/>
      <c r="DO48" s="636"/>
      <c r="DP48" s="636"/>
      <c r="DQ48" s="637"/>
      <c r="DR48" s="616">
        <v>1.3</v>
      </c>
      <c r="DS48" s="638"/>
      <c r="DT48" s="638"/>
      <c r="DU48" s="638"/>
      <c r="DV48" s="638"/>
      <c r="DW48" s="638"/>
      <c r="DX48" s="640"/>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7"/>
      <c r="AQ49" s="667"/>
      <c r="AR49" s="667"/>
      <c r="AS49" s="667"/>
      <c r="AT49" s="219"/>
      <c r="AU49" s="219"/>
      <c r="AV49" s="219"/>
      <c r="AW49" s="219"/>
      <c r="AX49" s="219"/>
      <c r="AY49" s="219"/>
      <c r="AZ49" s="219"/>
      <c r="BA49" s="219"/>
      <c r="BB49" s="219"/>
      <c r="BC49" s="219"/>
      <c r="BD49" s="665"/>
      <c r="BE49" s="665"/>
      <c r="BF49" s="665"/>
      <c r="BG49" s="665"/>
      <c r="BH49" s="665"/>
      <c r="BI49" s="665"/>
      <c r="BJ49" s="665"/>
      <c r="BK49" s="665"/>
      <c r="BL49" s="665"/>
      <c r="BM49" s="665"/>
      <c r="BN49" s="665"/>
      <c r="BO49" s="665"/>
      <c r="BP49" s="665"/>
      <c r="BQ49" s="665"/>
      <c r="BR49" s="665"/>
      <c r="BS49" s="665"/>
      <c r="BT49" s="665"/>
      <c r="BU49" s="665"/>
      <c r="BV49" s="665"/>
      <c r="BW49" s="665"/>
      <c r="BY49" s="608" t="s">
        <v>327</v>
      </c>
      <c r="BZ49" s="609"/>
      <c r="CA49" s="609"/>
      <c r="CB49" s="609"/>
      <c r="CC49" s="609"/>
      <c r="CD49" s="609"/>
      <c r="CE49" s="609"/>
      <c r="CF49" s="609"/>
      <c r="CG49" s="609"/>
      <c r="CH49" s="609"/>
      <c r="CI49" s="609"/>
      <c r="CJ49" s="609"/>
      <c r="CK49" s="609"/>
      <c r="CL49" s="610"/>
      <c r="CM49" s="611">
        <v>5283261</v>
      </c>
      <c r="CN49" s="612"/>
      <c r="CO49" s="612"/>
      <c r="CP49" s="612"/>
      <c r="CQ49" s="612"/>
      <c r="CR49" s="612"/>
      <c r="CS49" s="612"/>
      <c r="CT49" s="613"/>
      <c r="CU49" s="616">
        <v>1.1000000000000001</v>
      </c>
      <c r="CV49" s="638"/>
      <c r="CW49" s="638"/>
      <c r="CX49" s="639"/>
      <c r="CY49" s="620">
        <v>3823562</v>
      </c>
      <c r="CZ49" s="636"/>
      <c r="DA49" s="636"/>
      <c r="DB49" s="636"/>
      <c r="DC49" s="636"/>
      <c r="DD49" s="636"/>
      <c r="DE49" s="636"/>
      <c r="DF49" s="637"/>
      <c r="DG49" s="620" t="s">
        <v>129</v>
      </c>
      <c r="DH49" s="636"/>
      <c r="DI49" s="636"/>
      <c r="DJ49" s="636"/>
      <c r="DK49" s="636"/>
      <c r="DL49" s="636"/>
      <c r="DM49" s="636"/>
      <c r="DN49" s="636"/>
      <c r="DO49" s="636"/>
      <c r="DP49" s="636"/>
      <c r="DQ49" s="637"/>
      <c r="DR49" s="616" t="s">
        <v>129</v>
      </c>
      <c r="DS49" s="638"/>
      <c r="DT49" s="638"/>
      <c r="DU49" s="638"/>
      <c r="DV49" s="638"/>
      <c r="DW49" s="638"/>
      <c r="DX49" s="640"/>
    </row>
    <row r="50" spans="2:128" ht="11.25" customHeight="1" x14ac:dyDescent="0.2">
      <c r="B50" s="213" t="s">
        <v>328</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8" t="s">
        <v>329</v>
      </c>
      <c r="BZ50" s="609"/>
      <c r="CA50" s="609"/>
      <c r="CB50" s="609"/>
      <c r="CC50" s="609"/>
      <c r="CD50" s="609"/>
      <c r="CE50" s="609"/>
      <c r="CF50" s="609"/>
      <c r="CG50" s="609"/>
      <c r="CH50" s="609"/>
      <c r="CI50" s="609"/>
      <c r="CJ50" s="609"/>
      <c r="CK50" s="609"/>
      <c r="CL50" s="610"/>
      <c r="CM50" s="611">
        <v>6424</v>
      </c>
      <c r="CN50" s="636"/>
      <c r="CO50" s="636"/>
      <c r="CP50" s="636"/>
      <c r="CQ50" s="636"/>
      <c r="CR50" s="636"/>
      <c r="CS50" s="636"/>
      <c r="CT50" s="637"/>
      <c r="CU50" s="616">
        <v>0</v>
      </c>
      <c r="CV50" s="638"/>
      <c r="CW50" s="638"/>
      <c r="CX50" s="639"/>
      <c r="CY50" s="620">
        <v>1824</v>
      </c>
      <c r="CZ50" s="636"/>
      <c r="DA50" s="636"/>
      <c r="DB50" s="636"/>
      <c r="DC50" s="636"/>
      <c r="DD50" s="636"/>
      <c r="DE50" s="636"/>
      <c r="DF50" s="637"/>
      <c r="DG50" s="620" t="s">
        <v>129</v>
      </c>
      <c r="DH50" s="636"/>
      <c r="DI50" s="636"/>
      <c r="DJ50" s="636"/>
      <c r="DK50" s="636"/>
      <c r="DL50" s="636"/>
      <c r="DM50" s="636"/>
      <c r="DN50" s="636"/>
      <c r="DO50" s="636"/>
      <c r="DP50" s="636"/>
      <c r="DQ50" s="637"/>
      <c r="DR50" s="616" t="s">
        <v>129</v>
      </c>
      <c r="DS50" s="638"/>
      <c r="DT50" s="638"/>
      <c r="DU50" s="638"/>
      <c r="DV50" s="638"/>
      <c r="DW50" s="638"/>
      <c r="DX50" s="640"/>
    </row>
    <row r="51" spans="2:128" ht="11.25" customHeight="1" x14ac:dyDescent="0.2">
      <c r="B51" s="227" t="s">
        <v>330</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8" t="s">
        <v>331</v>
      </c>
      <c r="BZ51" s="609"/>
      <c r="CA51" s="609"/>
      <c r="CB51" s="609"/>
      <c r="CC51" s="609"/>
      <c r="CD51" s="609"/>
      <c r="CE51" s="609"/>
      <c r="CF51" s="609"/>
      <c r="CG51" s="609"/>
      <c r="CH51" s="609"/>
      <c r="CI51" s="609"/>
      <c r="CJ51" s="609"/>
      <c r="CK51" s="609"/>
      <c r="CL51" s="610"/>
      <c r="CM51" s="611">
        <v>24222194</v>
      </c>
      <c r="CN51" s="612"/>
      <c r="CO51" s="612"/>
      <c r="CP51" s="612"/>
      <c r="CQ51" s="612"/>
      <c r="CR51" s="612"/>
      <c r="CS51" s="612"/>
      <c r="CT51" s="613"/>
      <c r="CU51" s="616">
        <v>5.2</v>
      </c>
      <c r="CV51" s="638"/>
      <c r="CW51" s="638"/>
      <c r="CX51" s="639"/>
      <c r="CY51" s="620">
        <v>1055077</v>
      </c>
      <c r="CZ51" s="636"/>
      <c r="DA51" s="636"/>
      <c r="DB51" s="636"/>
      <c r="DC51" s="636"/>
      <c r="DD51" s="636"/>
      <c r="DE51" s="636"/>
      <c r="DF51" s="637"/>
      <c r="DG51" s="620">
        <v>197658</v>
      </c>
      <c r="DH51" s="636"/>
      <c r="DI51" s="636"/>
      <c r="DJ51" s="636"/>
      <c r="DK51" s="636"/>
      <c r="DL51" s="636"/>
      <c r="DM51" s="636"/>
      <c r="DN51" s="636"/>
      <c r="DO51" s="636"/>
      <c r="DP51" s="636"/>
      <c r="DQ51" s="637"/>
      <c r="DR51" s="616">
        <v>0.1</v>
      </c>
      <c r="DS51" s="638"/>
      <c r="DT51" s="638"/>
      <c r="DU51" s="638"/>
      <c r="DV51" s="638"/>
      <c r="DW51" s="638"/>
      <c r="DX51" s="640"/>
    </row>
    <row r="52" spans="2:128" ht="11.25" customHeight="1" x14ac:dyDescent="0.2">
      <c r="B52" s="228" t="s">
        <v>332</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8" t="s">
        <v>333</v>
      </c>
      <c r="BZ52" s="609"/>
      <c r="CA52" s="609"/>
      <c r="CB52" s="609"/>
      <c r="CC52" s="609"/>
      <c r="CD52" s="609"/>
      <c r="CE52" s="609"/>
      <c r="CF52" s="609"/>
      <c r="CG52" s="609"/>
      <c r="CH52" s="609"/>
      <c r="CI52" s="609"/>
      <c r="CJ52" s="609"/>
      <c r="CK52" s="609"/>
      <c r="CL52" s="610"/>
      <c r="CM52" s="611" t="s">
        <v>129</v>
      </c>
      <c r="CN52" s="636"/>
      <c r="CO52" s="636"/>
      <c r="CP52" s="636"/>
      <c r="CQ52" s="636"/>
      <c r="CR52" s="636"/>
      <c r="CS52" s="636"/>
      <c r="CT52" s="637"/>
      <c r="CU52" s="616" t="s">
        <v>215</v>
      </c>
      <c r="CV52" s="638"/>
      <c r="CW52" s="638"/>
      <c r="CX52" s="639"/>
      <c r="CY52" s="620" t="s">
        <v>215</v>
      </c>
      <c r="CZ52" s="636"/>
      <c r="DA52" s="636"/>
      <c r="DB52" s="636"/>
      <c r="DC52" s="636"/>
      <c r="DD52" s="636"/>
      <c r="DE52" s="636"/>
      <c r="DF52" s="637"/>
      <c r="DG52" s="620" t="s">
        <v>215</v>
      </c>
      <c r="DH52" s="636"/>
      <c r="DI52" s="636"/>
      <c r="DJ52" s="636"/>
      <c r="DK52" s="636"/>
      <c r="DL52" s="636"/>
      <c r="DM52" s="636"/>
      <c r="DN52" s="636"/>
      <c r="DO52" s="636"/>
      <c r="DP52" s="636"/>
      <c r="DQ52" s="637"/>
      <c r="DR52" s="616" t="s">
        <v>140</v>
      </c>
      <c r="DS52" s="638"/>
      <c r="DT52" s="638"/>
      <c r="DU52" s="638"/>
      <c r="DV52" s="638"/>
      <c r="DW52" s="638"/>
      <c r="DX52" s="640"/>
    </row>
    <row r="53" spans="2:128" ht="11.25" customHeight="1" x14ac:dyDescent="0.2">
      <c r="AP53" s="667"/>
      <c r="AQ53" s="667"/>
      <c r="AR53" s="667"/>
      <c r="AS53" s="667"/>
      <c r="AT53" s="219"/>
      <c r="AU53" s="219"/>
      <c r="AV53" s="219"/>
      <c r="AW53" s="219"/>
      <c r="AX53" s="219"/>
      <c r="AY53" s="219"/>
      <c r="AZ53" s="219"/>
      <c r="BA53" s="219"/>
      <c r="BB53" s="219"/>
      <c r="BC53" s="219"/>
      <c r="BD53" s="665"/>
      <c r="BE53" s="665"/>
      <c r="BF53" s="665"/>
      <c r="BG53" s="665"/>
      <c r="BH53" s="665"/>
      <c r="BI53" s="665"/>
      <c r="BJ53" s="665"/>
      <c r="BK53" s="665"/>
      <c r="BL53" s="665"/>
      <c r="BM53" s="665"/>
      <c r="BN53" s="665"/>
      <c r="BO53" s="665"/>
      <c r="BP53" s="665"/>
      <c r="BQ53" s="665"/>
      <c r="BR53" s="665"/>
      <c r="BS53" s="665"/>
      <c r="BT53" s="665"/>
      <c r="BU53" s="665"/>
      <c r="BV53" s="665"/>
      <c r="BW53" s="665"/>
      <c r="BY53" s="608" t="s">
        <v>334</v>
      </c>
      <c r="BZ53" s="609"/>
      <c r="CA53" s="609"/>
      <c r="CB53" s="609"/>
      <c r="CC53" s="609"/>
      <c r="CD53" s="609"/>
      <c r="CE53" s="609"/>
      <c r="CF53" s="609"/>
      <c r="CG53" s="609"/>
      <c r="CH53" s="609"/>
      <c r="CI53" s="609"/>
      <c r="CJ53" s="609"/>
      <c r="CK53" s="609"/>
      <c r="CL53" s="610"/>
      <c r="CM53" s="611">
        <v>107538395</v>
      </c>
      <c r="CN53" s="612"/>
      <c r="CO53" s="612"/>
      <c r="CP53" s="612"/>
      <c r="CQ53" s="612"/>
      <c r="CR53" s="612"/>
      <c r="CS53" s="612"/>
      <c r="CT53" s="613"/>
      <c r="CU53" s="616">
        <v>23.2</v>
      </c>
      <c r="CV53" s="638"/>
      <c r="CW53" s="638"/>
      <c r="CX53" s="639"/>
      <c r="CY53" s="620">
        <v>12640517</v>
      </c>
      <c r="CZ53" s="636"/>
      <c r="DA53" s="636"/>
      <c r="DB53" s="636"/>
      <c r="DC53" s="636"/>
      <c r="DD53" s="636"/>
      <c r="DE53" s="636"/>
      <c r="DF53" s="637"/>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7"/>
      <c r="AQ54" s="667"/>
      <c r="AR54" s="667"/>
      <c r="AS54" s="667"/>
      <c r="AT54" s="219"/>
      <c r="AU54" s="219"/>
      <c r="AV54" s="219"/>
      <c r="AW54" s="219"/>
      <c r="AX54" s="219"/>
      <c r="AY54" s="219"/>
      <c r="AZ54" s="219"/>
      <c r="BA54" s="219"/>
      <c r="BB54" s="219"/>
      <c r="BC54" s="219"/>
      <c r="BD54" s="665"/>
      <c r="BE54" s="665"/>
      <c r="BF54" s="665"/>
      <c r="BG54" s="665"/>
      <c r="BH54" s="665"/>
      <c r="BI54" s="665"/>
      <c r="BJ54" s="665"/>
      <c r="BK54" s="665"/>
      <c r="BL54" s="665"/>
      <c r="BM54" s="665"/>
      <c r="BN54" s="665"/>
      <c r="BO54" s="665"/>
      <c r="BP54" s="665"/>
      <c r="BQ54" s="665"/>
      <c r="BR54" s="665"/>
      <c r="BS54" s="665"/>
      <c r="BT54" s="665"/>
      <c r="BU54" s="665"/>
      <c r="BV54" s="665"/>
      <c r="BW54" s="665"/>
      <c r="BY54" s="608" t="s">
        <v>335</v>
      </c>
      <c r="BZ54" s="609"/>
      <c r="CA54" s="609"/>
      <c r="CB54" s="609"/>
      <c r="CC54" s="609"/>
      <c r="CD54" s="609"/>
      <c r="CE54" s="609"/>
      <c r="CF54" s="609"/>
      <c r="CG54" s="609"/>
      <c r="CH54" s="609"/>
      <c r="CI54" s="609"/>
      <c r="CJ54" s="609"/>
      <c r="CK54" s="609"/>
      <c r="CL54" s="610"/>
      <c r="CM54" s="611">
        <v>4073982</v>
      </c>
      <c r="CN54" s="612"/>
      <c r="CO54" s="612"/>
      <c r="CP54" s="612"/>
      <c r="CQ54" s="612"/>
      <c r="CR54" s="612"/>
      <c r="CS54" s="612"/>
      <c r="CT54" s="613"/>
      <c r="CU54" s="616">
        <v>0.9</v>
      </c>
      <c r="CV54" s="638"/>
      <c r="CW54" s="638"/>
      <c r="CX54" s="639"/>
      <c r="CY54" s="620">
        <v>333312</v>
      </c>
      <c r="CZ54" s="636"/>
      <c r="DA54" s="636"/>
      <c r="DB54" s="636"/>
      <c r="DC54" s="636"/>
      <c r="DD54" s="636"/>
      <c r="DE54" s="636"/>
      <c r="DF54" s="637"/>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7"/>
      <c r="AQ55" s="667"/>
      <c r="AR55" s="667"/>
      <c r="AS55" s="667"/>
      <c r="AT55" s="219"/>
      <c r="AU55" s="219"/>
      <c r="AV55" s="219"/>
      <c r="AW55" s="219"/>
      <c r="AX55" s="219"/>
      <c r="AY55" s="219"/>
      <c r="AZ55" s="219"/>
      <c r="BA55" s="219"/>
      <c r="BB55" s="219"/>
      <c r="BC55" s="219"/>
      <c r="BD55" s="665"/>
      <c r="BE55" s="665"/>
      <c r="BF55" s="665"/>
      <c r="BG55" s="665"/>
      <c r="BH55" s="665"/>
      <c r="BI55" s="665"/>
      <c r="BJ55" s="665"/>
      <c r="BK55" s="665"/>
      <c r="BL55" s="665"/>
      <c r="BM55" s="665"/>
      <c r="BN55" s="665"/>
      <c r="BO55" s="665"/>
      <c r="BP55" s="665"/>
      <c r="BQ55" s="665"/>
      <c r="BR55" s="665"/>
      <c r="BS55" s="665"/>
      <c r="BT55" s="665"/>
      <c r="BU55" s="665"/>
      <c r="BV55" s="665"/>
      <c r="BW55" s="665"/>
      <c r="BY55" s="643" t="s">
        <v>305</v>
      </c>
      <c r="BZ55" s="644"/>
      <c r="CA55" s="608" t="s">
        <v>336</v>
      </c>
      <c r="CB55" s="609"/>
      <c r="CC55" s="609"/>
      <c r="CD55" s="609"/>
      <c r="CE55" s="609"/>
      <c r="CF55" s="609"/>
      <c r="CG55" s="609"/>
      <c r="CH55" s="609"/>
      <c r="CI55" s="609"/>
      <c r="CJ55" s="609"/>
      <c r="CK55" s="609"/>
      <c r="CL55" s="610"/>
      <c r="CM55" s="611">
        <v>103763205</v>
      </c>
      <c r="CN55" s="612"/>
      <c r="CO55" s="612"/>
      <c r="CP55" s="612"/>
      <c r="CQ55" s="612"/>
      <c r="CR55" s="612"/>
      <c r="CS55" s="612"/>
      <c r="CT55" s="613"/>
      <c r="CU55" s="616">
        <v>22.3</v>
      </c>
      <c r="CV55" s="638"/>
      <c r="CW55" s="638"/>
      <c r="CX55" s="639"/>
      <c r="CY55" s="620">
        <v>12621087</v>
      </c>
      <c r="CZ55" s="636"/>
      <c r="DA55" s="636"/>
      <c r="DB55" s="636"/>
      <c r="DC55" s="636"/>
      <c r="DD55" s="636"/>
      <c r="DE55" s="636"/>
      <c r="DF55" s="637"/>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5"/>
      <c r="BZ56" s="646"/>
      <c r="CA56" s="608" t="s">
        <v>337</v>
      </c>
      <c r="CB56" s="609"/>
      <c r="CC56" s="609"/>
      <c r="CD56" s="609"/>
      <c r="CE56" s="609"/>
      <c r="CF56" s="609"/>
      <c r="CG56" s="609"/>
      <c r="CH56" s="609"/>
      <c r="CI56" s="609"/>
      <c r="CJ56" s="609"/>
      <c r="CK56" s="609"/>
      <c r="CL56" s="610"/>
      <c r="CM56" s="611">
        <v>73575142</v>
      </c>
      <c r="CN56" s="612"/>
      <c r="CO56" s="612"/>
      <c r="CP56" s="612"/>
      <c r="CQ56" s="612"/>
      <c r="CR56" s="612"/>
      <c r="CS56" s="612"/>
      <c r="CT56" s="613"/>
      <c r="CU56" s="616">
        <v>15.8</v>
      </c>
      <c r="CV56" s="638"/>
      <c r="CW56" s="638"/>
      <c r="CX56" s="639"/>
      <c r="CY56" s="620">
        <v>2294411</v>
      </c>
      <c r="CZ56" s="636"/>
      <c r="DA56" s="636"/>
      <c r="DB56" s="636"/>
      <c r="DC56" s="636"/>
      <c r="DD56" s="636"/>
      <c r="DE56" s="636"/>
      <c r="DF56" s="637"/>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Y57" s="645"/>
      <c r="BZ57" s="646"/>
      <c r="CA57" s="608" t="s">
        <v>338</v>
      </c>
      <c r="CB57" s="609"/>
      <c r="CC57" s="609"/>
      <c r="CD57" s="609"/>
      <c r="CE57" s="609"/>
      <c r="CF57" s="609"/>
      <c r="CG57" s="609"/>
      <c r="CH57" s="609"/>
      <c r="CI57" s="609"/>
      <c r="CJ57" s="609"/>
      <c r="CK57" s="609"/>
      <c r="CL57" s="610"/>
      <c r="CM57" s="611">
        <v>21330555</v>
      </c>
      <c r="CN57" s="612"/>
      <c r="CO57" s="612"/>
      <c r="CP57" s="612"/>
      <c r="CQ57" s="612"/>
      <c r="CR57" s="612"/>
      <c r="CS57" s="612"/>
      <c r="CT57" s="613"/>
      <c r="CU57" s="616">
        <v>4.5999999999999996</v>
      </c>
      <c r="CV57" s="638"/>
      <c r="CW57" s="638"/>
      <c r="CX57" s="639"/>
      <c r="CY57" s="620">
        <v>9637968</v>
      </c>
      <c r="CZ57" s="636"/>
      <c r="DA57" s="636"/>
      <c r="DB57" s="636"/>
      <c r="DC57" s="636"/>
      <c r="DD57" s="636"/>
      <c r="DE57" s="636"/>
      <c r="DF57" s="637"/>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2">
      <c r="B58" s="228"/>
      <c r="AP58" s="223"/>
      <c r="AQ58" s="219"/>
      <c r="AR58" s="219"/>
      <c r="AS58" s="219"/>
      <c r="AT58" s="219"/>
      <c r="AU58" s="219"/>
      <c r="AV58" s="219"/>
      <c r="AW58" s="219"/>
      <c r="AX58" s="219"/>
      <c r="AY58" s="219"/>
      <c r="AZ58" s="688"/>
      <c r="BA58" s="688"/>
      <c r="BB58" s="688"/>
      <c r="BC58" s="688"/>
      <c r="BD58" s="219"/>
      <c r="BE58" s="219"/>
      <c r="BF58" s="219"/>
      <c r="BG58" s="219"/>
      <c r="BH58" s="219"/>
      <c r="BI58" s="219"/>
      <c r="BJ58" s="219"/>
      <c r="BK58" s="219"/>
      <c r="BL58" s="219"/>
      <c r="BM58" s="219"/>
      <c r="BN58" s="219"/>
      <c r="BO58" s="219"/>
      <c r="BP58" s="219"/>
      <c r="BQ58" s="219"/>
      <c r="BR58" s="219"/>
      <c r="BS58" s="688"/>
      <c r="BT58" s="688"/>
      <c r="BU58" s="688"/>
      <c r="BV58" s="688"/>
      <c r="BW58" s="688"/>
      <c r="BY58" s="645"/>
      <c r="BZ58" s="646"/>
      <c r="CA58" s="608" t="s">
        <v>339</v>
      </c>
      <c r="CB58" s="609"/>
      <c r="CC58" s="609"/>
      <c r="CD58" s="609"/>
      <c r="CE58" s="609"/>
      <c r="CF58" s="609"/>
      <c r="CG58" s="609"/>
      <c r="CH58" s="609"/>
      <c r="CI58" s="609"/>
      <c r="CJ58" s="609"/>
      <c r="CK58" s="609"/>
      <c r="CL58" s="610"/>
      <c r="CM58" s="611">
        <v>3775190</v>
      </c>
      <c r="CN58" s="612"/>
      <c r="CO58" s="612"/>
      <c r="CP58" s="612"/>
      <c r="CQ58" s="612"/>
      <c r="CR58" s="612"/>
      <c r="CS58" s="612"/>
      <c r="CT58" s="613"/>
      <c r="CU58" s="616">
        <v>0.8</v>
      </c>
      <c r="CV58" s="638"/>
      <c r="CW58" s="638"/>
      <c r="CX58" s="639"/>
      <c r="CY58" s="620">
        <v>19430</v>
      </c>
      <c r="CZ58" s="636"/>
      <c r="DA58" s="636"/>
      <c r="DB58" s="636"/>
      <c r="DC58" s="636"/>
      <c r="DD58" s="636"/>
      <c r="DE58" s="636"/>
      <c r="DF58" s="637"/>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2">
      <c r="AP59" s="219"/>
      <c r="AQ59" s="223"/>
      <c r="AR59" s="223"/>
      <c r="AS59" s="223"/>
      <c r="AT59" s="223"/>
      <c r="AU59" s="223"/>
      <c r="AV59" s="223"/>
      <c r="AW59" s="223"/>
      <c r="AX59" s="223"/>
      <c r="AY59" s="219"/>
      <c r="AZ59" s="688"/>
      <c r="BA59" s="688"/>
      <c r="BB59" s="688"/>
      <c r="BC59" s="688"/>
      <c r="BD59" s="219"/>
      <c r="BE59" s="219"/>
      <c r="BF59" s="219"/>
      <c r="BG59" s="219"/>
      <c r="BH59" s="219"/>
      <c r="BI59" s="219"/>
      <c r="BJ59" s="219"/>
      <c r="BK59" s="219"/>
      <c r="BL59" s="219"/>
      <c r="BM59" s="219"/>
      <c r="BN59" s="219"/>
      <c r="BO59" s="219"/>
      <c r="BP59" s="219"/>
      <c r="BQ59" s="219"/>
      <c r="BR59" s="219"/>
      <c r="BS59" s="688"/>
      <c r="BT59" s="688"/>
      <c r="BU59" s="688"/>
      <c r="BV59" s="688"/>
      <c r="BW59" s="688"/>
      <c r="BY59" s="647"/>
      <c r="BZ59" s="648"/>
      <c r="CA59" s="608" t="s">
        <v>340</v>
      </c>
      <c r="CB59" s="609"/>
      <c r="CC59" s="609"/>
      <c r="CD59" s="609"/>
      <c r="CE59" s="609"/>
      <c r="CF59" s="609"/>
      <c r="CG59" s="609"/>
      <c r="CH59" s="609"/>
      <c r="CI59" s="609"/>
      <c r="CJ59" s="609"/>
      <c r="CK59" s="609"/>
      <c r="CL59" s="610"/>
      <c r="CM59" s="611" t="s">
        <v>129</v>
      </c>
      <c r="CN59" s="612"/>
      <c r="CO59" s="612"/>
      <c r="CP59" s="612"/>
      <c r="CQ59" s="612"/>
      <c r="CR59" s="612"/>
      <c r="CS59" s="612"/>
      <c r="CT59" s="613"/>
      <c r="CU59" s="616" t="s">
        <v>129</v>
      </c>
      <c r="CV59" s="638"/>
      <c r="CW59" s="638"/>
      <c r="CX59" s="639"/>
      <c r="CY59" s="620" t="s">
        <v>129</v>
      </c>
      <c r="CZ59" s="636"/>
      <c r="DA59" s="636"/>
      <c r="DB59" s="636"/>
      <c r="DC59" s="636"/>
      <c r="DD59" s="636"/>
      <c r="DE59" s="636"/>
      <c r="DF59" s="637"/>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2">
      <c r="AP60" s="219"/>
      <c r="AQ60" s="223"/>
      <c r="AR60" s="223"/>
      <c r="AS60" s="223"/>
      <c r="AT60" s="223"/>
      <c r="AU60" s="223"/>
      <c r="AV60" s="223"/>
      <c r="AW60" s="223"/>
      <c r="AX60" s="223"/>
      <c r="AY60" s="219"/>
      <c r="AZ60" s="688"/>
      <c r="BA60" s="688"/>
      <c r="BB60" s="688"/>
      <c r="BC60" s="688"/>
      <c r="BD60" s="219"/>
      <c r="BE60" s="219"/>
      <c r="BF60" s="219"/>
      <c r="BG60" s="219"/>
      <c r="BH60" s="219"/>
      <c r="BI60" s="219"/>
      <c r="BJ60" s="219"/>
      <c r="BK60" s="219"/>
      <c r="BL60" s="219"/>
      <c r="BM60" s="219"/>
      <c r="BN60" s="219"/>
      <c r="BO60" s="219"/>
      <c r="BP60" s="219"/>
      <c r="BQ60" s="219"/>
      <c r="BR60" s="219"/>
      <c r="BS60" s="688"/>
      <c r="BT60" s="688"/>
      <c r="BU60" s="688"/>
      <c r="BV60" s="688"/>
      <c r="BW60" s="688"/>
      <c r="BY60" s="627" t="s">
        <v>341</v>
      </c>
      <c r="BZ60" s="628"/>
      <c r="CA60" s="628"/>
      <c r="CB60" s="628"/>
      <c r="CC60" s="628"/>
      <c r="CD60" s="628"/>
      <c r="CE60" s="628"/>
      <c r="CF60" s="628"/>
      <c r="CG60" s="628"/>
      <c r="CH60" s="628"/>
      <c r="CI60" s="628"/>
      <c r="CJ60" s="628"/>
      <c r="CK60" s="628"/>
      <c r="CL60" s="629"/>
      <c r="CM60" s="690">
        <v>464501474</v>
      </c>
      <c r="CN60" s="691"/>
      <c r="CO60" s="691"/>
      <c r="CP60" s="691"/>
      <c r="CQ60" s="691"/>
      <c r="CR60" s="691"/>
      <c r="CS60" s="691"/>
      <c r="CT60" s="692"/>
      <c r="CU60" s="633">
        <v>100</v>
      </c>
      <c r="CV60" s="693"/>
      <c r="CW60" s="693"/>
      <c r="CX60" s="694"/>
      <c r="CY60" s="695">
        <v>306549977</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Mx/3tAvj8nNOmyqp26kzDaucoLueoGvOnIYKHSRCg1alXge74iRlzqYs/H0C9Cp0N2Mm5ur5Dk1Y9Df5iRydIg==" saltValue="rrdmvP1N4zO2I2YUHmgfWw=="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342</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3" t="s">
        <v>343</v>
      </c>
      <c r="DK2" s="734"/>
      <c r="DL2" s="734"/>
      <c r="DM2" s="734"/>
      <c r="DN2" s="734"/>
      <c r="DO2" s="735"/>
      <c r="DP2" s="238"/>
      <c r="DQ2" s="733" t="s">
        <v>344</v>
      </c>
      <c r="DR2" s="734"/>
      <c r="DS2" s="734"/>
      <c r="DT2" s="734"/>
      <c r="DU2" s="734"/>
      <c r="DV2" s="734"/>
      <c r="DW2" s="734"/>
      <c r="DX2" s="734"/>
      <c r="DY2" s="734"/>
      <c r="DZ2" s="735"/>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6" t="s">
        <v>345</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41"/>
      <c r="BA4" s="241"/>
      <c r="BB4" s="241"/>
      <c r="BC4" s="241"/>
      <c r="BD4" s="241"/>
      <c r="BE4" s="242"/>
      <c r="BF4" s="242"/>
      <c r="BG4" s="242"/>
      <c r="BH4" s="242"/>
      <c r="BI4" s="242"/>
      <c r="BJ4" s="242"/>
      <c r="BK4" s="242"/>
      <c r="BL4" s="242"/>
      <c r="BM4" s="242"/>
      <c r="BN4" s="242"/>
      <c r="BO4" s="242"/>
      <c r="BP4" s="242"/>
      <c r="BQ4" s="241" t="s">
        <v>346</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27" t="s">
        <v>347</v>
      </c>
      <c r="B5" s="728"/>
      <c r="C5" s="728"/>
      <c r="D5" s="728"/>
      <c r="E5" s="728"/>
      <c r="F5" s="728"/>
      <c r="G5" s="728"/>
      <c r="H5" s="728"/>
      <c r="I5" s="728"/>
      <c r="J5" s="728"/>
      <c r="K5" s="728"/>
      <c r="L5" s="728"/>
      <c r="M5" s="728"/>
      <c r="N5" s="728"/>
      <c r="O5" s="728"/>
      <c r="P5" s="729"/>
      <c r="Q5" s="704" t="s">
        <v>348</v>
      </c>
      <c r="R5" s="705"/>
      <c r="S5" s="705"/>
      <c r="T5" s="705"/>
      <c r="U5" s="706"/>
      <c r="V5" s="704" t="s">
        <v>349</v>
      </c>
      <c r="W5" s="705"/>
      <c r="X5" s="705"/>
      <c r="Y5" s="705"/>
      <c r="Z5" s="706"/>
      <c r="AA5" s="704" t="s">
        <v>350</v>
      </c>
      <c r="AB5" s="705"/>
      <c r="AC5" s="705"/>
      <c r="AD5" s="705"/>
      <c r="AE5" s="705"/>
      <c r="AF5" s="737" t="s">
        <v>351</v>
      </c>
      <c r="AG5" s="705"/>
      <c r="AH5" s="705"/>
      <c r="AI5" s="705"/>
      <c r="AJ5" s="716"/>
      <c r="AK5" s="705" t="s">
        <v>352</v>
      </c>
      <c r="AL5" s="705"/>
      <c r="AM5" s="705"/>
      <c r="AN5" s="705"/>
      <c r="AO5" s="706"/>
      <c r="AP5" s="704" t="s">
        <v>353</v>
      </c>
      <c r="AQ5" s="705"/>
      <c r="AR5" s="705"/>
      <c r="AS5" s="705"/>
      <c r="AT5" s="706"/>
      <c r="AU5" s="704" t="s">
        <v>354</v>
      </c>
      <c r="AV5" s="705"/>
      <c r="AW5" s="705"/>
      <c r="AX5" s="705"/>
      <c r="AY5" s="716"/>
      <c r="AZ5" s="245"/>
      <c r="BA5" s="245"/>
      <c r="BB5" s="245"/>
      <c r="BC5" s="245"/>
      <c r="BD5" s="245"/>
      <c r="BE5" s="246"/>
      <c r="BF5" s="246"/>
      <c r="BG5" s="246"/>
      <c r="BH5" s="246"/>
      <c r="BI5" s="246"/>
      <c r="BJ5" s="246"/>
      <c r="BK5" s="246"/>
      <c r="BL5" s="246"/>
      <c r="BM5" s="246"/>
      <c r="BN5" s="246"/>
      <c r="BO5" s="246"/>
      <c r="BP5" s="246"/>
      <c r="BQ5" s="727" t="s">
        <v>355</v>
      </c>
      <c r="BR5" s="728"/>
      <c r="BS5" s="728"/>
      <c r="BT5" s="728"/>
      <c r="BU5" s="728"/>
      <c r="BV5" s="728"/>
      <c r="BW5" s="728"/>
      <c r="BX5" s="728"/>
      <c r="BY5" s="728"/>
      <c r="BZ5" s="728"/>
      <c r="CA5" s="728"/>
      <c r="CB5" s="728"/>
      <c r="CC5" s="728"/>
      <c r="CD5" s="728"/>
      <c r="CE5" s="728"/>
      <c r="CF5" s="728"/>
      <c r="CG5" s="729"/>
      <c r="CH5" s="704" t="s">
        <v>356</v>
      </c>
      <c r="CI5" s="705"/>
      <c r="CJ5" s="705"/>
      <c r="CK5" s="705"/>
      <c r="CL5" s="706"/>
      <c r="CM5" s="704" t="s">
        <v>357</v>
      </c>
      <c r="CN5" s="705"/>
      <c r="CO5" s="705"/>
      <c r="CP5" s="705"/>
      <c r="CQ5" s="706"/>
      <c r="CR5" s="704" t="s">
        <v>358</v>
      </c>
      <c r="CS5" s="705"/>
      <c r="CT5" s="705"/>
      <c r="CU5" s="705"/>
      <c r="CV5" s="706"/>
      <c r="CW5" s="704" t="s">
        <v>359</v>
      </c>
      <c r="CX5" s="705"/>
      <c r="CY5" s="705"/>
      <c r="CZ5" s="705"/>
      <c r="DA5" s="706"/>
      <c r="DB5" s="704" t="s">
        <v>360</v>
      </c>
      <c r="DC5" s="705"/>
      <c r="DD5" s="705"/>
      <c r="DE5" s="705"/>
      <c r="DF5" s="706"/>
      <c r="DG5" s="710" t="s">
        <v>361</v>
      </c>
      <c r="DH5" s="711"/>
      <c r="DI5" s="711"/>
      <c r="DJ5" s="711"/>
      <c r="DK5" s="712"/>
      <c r="DL5" s="710" t="s">
        <v>362</v>
      </c>
      <c r="DM5" s="711"/>
      <c r="DN5" s="711"/>
      <c r="DO5" s="711"/>
      <c r="DP5" s="712"/>
      <c r="DQ5" s="704" t="s">
        <v>363</v>
      </c>
      <c r="DR5" s="705"/>
      <c r="DS5" s="705"/>
      <c r="DT5" s="705"/>
      <c r="DU5" s="706"/>
      <c r="DV5" s="704" t="s">
        <v>354</v>
      </c>
      <c r="DW5" s="705"/>
      <c r="DX5" s="705"/>
      <c r="DY5" s="705"/>
      <c r="DZ5" s="716"/>
      <c r="EA5" s="243"/>
    </row>
    <row r="6" spans="1:131" s="244" customFormat="1" ht="26.25" customHeight="1" thickBot="1" x14ac:dyDescent="0.25">
      <c r="A6" s="730"/>
      <c r="B6" s="731"/>
      <c r="C6" s="731"/>
      <c r="D6" s="731"/>
      <c r="E6" s="731"/>
      <c r="F6" s="731"/>
      <c r="G6" s="731"/>
      <c r="H6" s="731"/>
      <c r="I6" s="731"/>
      <c r="J6" s="731"/>
      <c r="K6" s="731"/>
      <c r="L6" s="731"/>
      <c r="M6" s="731"/>
      <c r="N6" s="731"/>
      <c r="O6" s="731"/>
      <c r="P6" s="732"/>
      <c r="Q6" s="707"/>
      <c r="R6" s="708"/>
      <c r="S6" s="708"/>
      <c r="T6" s="708"/>
      <c r="U6" s="709"/>
      <c r="V6" s="707"/>
      <c r="W6" s="708"/>
      <c r="X6" s="708"/>
      <c r="Y6" s="708"/>
      <c r="Z6" s="709"/>
      <c r="AA6" s="707"/>
      <c r="AB6" s="708"/>
      <c r="AC6" s="708"/>
      <c r="AD6" s="708"/>
      <c r="AE6" s="708"/>
      <c r="AF6" s="738"/>
      <c r="AG6" s="708"/>
      <c r="AH6" s="708"/>
      <c r="AI6" s="708"/>
      <c r="AJ6" s="717"/>
      <c r="AK6" s="708"/>
      <c r="AL6" s="708"/>
      <c r="AM6" s="708"/>
      <c r="AN6" s="708"/>
      <c r="AO6" s="709"/>
      <c r="AP6" s="707"/>
      <c r="AQ6" s="708"/>
      <c r="AR6" s="708"/>
      <c r="AS6" s="708"/>
      <c r="AT6" s="709"/>
      <c r="AU6" s="707"/>
      <c r="AV6" s="708"/>
      <c r="AW6" s="708"/>
      <c r="AX6" s="708"/>
      <c r="AY6" s="717"/>
      <c r="AZ6" s="241"/>
      <c r="BA6" s="241"/>
      <c r="BB6" s="241"/>
      <c r="BC6" s="241"/>
      <c r="BD6" s="241"/>
      <c r="BE6" s="242"/>
      <c r="BF6" s="242"/>
      <c r="BG6" s="242"/>
      <c r="BH6" s="242"/>
      <c r="BI6" s="242"/>
      <c r="BJ6" s="242"/>
      <c r="BK6" s="242"/>
      <c r="BL6" s="242"/>
      <c r="BM6" s="242"/>
      <c r="BN6" s="242"/>
      <c r="BO6" s="242"/>
      <c r="BP6" s="242"/>
      <c r="BQ6" s="730"/>
      <c r="BR6" s="731"/>
      <c r="BS6" s="731"/>
      <c r="BT6" s="731"/>
      <c r="BU6" s="731"/>
      <c r="BV6" s="731"/>
      <c r="BW6" s="731"/>
      <c r="BX6" s="731"/>
      <c r="BY6" s="731"/>
      <c r="BZ6" s="731"/>
      <c r="CA6" s="731"/>
      <c r="CB6" s="731"/>
      <c r="CC6" s="731"/>
      <c r="CD6" s="731"/>
      <c r="CE6" s="731"/>
      <c r="CF6" s="731"/>
      <c r="CG6" s="732"/>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3"/>
    </row>
    <row r="7" spans="1:131" s="244" customFormat="1" ht="26.25" customHeight="1" thickTop="1" x14ac:dyDescent="0.2">
      <c r="A7" s="247">
        <v>1</v>
      </c>
      <c r="B7" s="718" t="s">
        <v>364</v>
      </c>
      <c r="C7" s="719"/>
      <c r="D7" s="719"/>
      <c r="E7" s="719"/>
      <c r="F7" s="719"/>
      <c r="G7" s="719"/>
      <c r="H7" s="719"/>
      <c r="I7" s="719"/>
      <c r="J7" s="719"/>
      <c r="K7" s="719"/>
      <c r="L7" s="719"/>
      <c r="M7" s="719"/>
      <c r="N7" s="719"/>
      <c r="O7" s="719"/>
      <c r="P7" s="720"/>
      <c r="Q7" s="721">
        <v>464808</v>
      </c>
      <c r="R7" s="722"/>
      <c r="S7" s="722"/>
      <c r="T7" s="722"/>
      <c r="U7" s="722"/>
      <c r="V7" s="722">
        <v>450790</v>
      </c>
      <c r="W7" s="722"/>
      <c r="X7" s="722"/>
      <c r="Y7" s="722"/>
      <c r="Z7" s="722"/>
      <c r="AA7" s="722">
        <v>14018</v>
      </c>
      <c r="AB7" s="722"/>
      <c r="AC7" s="722"/>
      <c r="AD7" s="722"/>
      <c r="AE7" s="723"/>
      <c r="AF7" s="724">
        <v>9258</v>
      </c>
      <c r="AG7" s="725"/>
      <c r="AH7" s="725"/>
      <c r="AI7" s="725"/>
      <c r="AJ7" s="726"/>
      <c r="AK7" s="761">
        <v>12618</v>
      </c>
      <c r="AL7" s="762"/>
      <c r="AM7" s="762"/>
      <c r="AN7" s="762"/>
      <c r="AO7" s="762"/>
      <c r="AP7" s="762">
        <v>946697</v>
      </c>
      <c r="AQ7" s="762"/>
      <c r="AR7" s="762"/>
      <c r="AS7" s="762"/>
      <c r="AT7" s="762"/>
      <c r="AU7" s="763"/>
      <c r="AV7" s="763"/>
      <c r="AW7" s="763"/>
      <c r="AX7" s="763"/>
      <c r="AY7" s="764"/>
      <c r="AZ7" s="241"/>
      <c r="BA7" s="241"/>
      <c r="BB7" s="241"/>
      <c r="BC7" s="241"/>
      <c r="BD7" s="241"/>
      <c r="BE7" s="242"/>
      <c r="BF7" s="242"/>
      <c r="BG7" s="242"/>
      <c r="BH7" s="242"/>
      <c r="BI7" s="242"/>
      <c r="BJ7" s="242"/>
      <c r="BK7" s="242"/>
      <c r="BL7" s="242"/>
      <c r="BM7" s="242"/>
      <c r="BN7" s="242"/>
      <c r="BO7" s="242"/>
      <c r="BP7" s="242"/>
      <c r="BQ7" s="248">
        <v>1</v>
      </c>
      <c r="BR7" s="249"/>
      <c r="BS7" s="765" t="s">
        <v>589</v>
      </c>
      <c r="BT7" s="766"/>
      <c r="BU7" s="766"/>
      <c r="BV7" s="766"/>
      <c r="BW7" s="766"/>
      <c r="BX7" s="766"/>
      <c r="BY7" s="766"/>
      <c r="BZ7" s="766"/>
      <c r="CA7" s="766"/>
      <c r="CB7" s="766"/>
      <c r="CC7" s="766"/>
      <c r="CD7" s="766"/>
      <c r="CE7" s="766"/>
      <c r="CF7" s="766"/>
      <c r="CG7" s="767"/>
      <c r="CH7" s="758">
        <v>0</v>
      </c>
      <c r="CI7" s="759"/>
      <c r="CJ7" s="759"/>
      <c r="CK7" s="759"/>
      <c r="CL7" s="760"/>
      <c r="CM7" s="758">
        <v>141</v>
      </c>
      <c r="CN7" s="759"/>
      <c r="CO7" s="759"/>
      <c r="CP7" s="759"/>
      <c r="CQ7" s="760"/>
      <c r="CR7" s="758">
        <v>55</v>
      </c>
      <c r="CS7" s="759"/>
      <c r="CT7" s="759"/>
      <c r="CU7" s="759"/>
      <c r="CV7" s="760"/>
      <c r="CW7" s="758">
        <v>2</v>
      </c>
      <c r="CX7" s="759"/>
      <c r="CY7" s="759"/>
      <c r="CZ7" s="759"/>
      <c r="DA7" s="760"/>
      <c r="DB7" s="758" t="s">
        <v>520</v>
      </c>
      <c r="DC7" s="759"/>
      <c r="DD7" s="759"/>
      <c r="DE7" s="759"/>
      <c r="DF7" s="760"/>
      <c r="DG7" s="758" t="s">
        <v>520</v>
      </c>
      <c r="DH7" s="759"/>
      <c r="DI7" s="759"/>
      <c r="DJ7" s="759"/>
      <c r="DK7" s="760"/>
      <c r="DL7" s="758" t="s">
        <v>520</v>
      </c>
      <c r="DM7" s="759"/>
      <c r="DN7" s="759"/>
      <c r="DO7" s="759"/>
      <c r="DP7" s="760"/>
      <c r="DQ7" s="758" t="s">
        <v>520</v>
      </c>
      <c r="DR7" s="759"/>
      <c r="DS7" s="759"/>
      <c r="DT7" s="759"/>
      <c r="DU7" s="760"/>
      <c r="DV7" s="739"/>
      <c r="DW7" s="740"/>
      <c r="DX7" s="740"/>
      <c r="DY7" s="740"/>
      <c r="DZ7" s="741"/>
      <c r="EA7" s="243"/>
    </row>
    <row r="8" spans="1:131" s="244" customFormat="1" ht="26.25" customHeight="1" x14ac:dyDescent="0.2">
      <c r="A8" s="250">
        <v>2</v>
      </c>
      <c r="B8" s="742" t="s">
        <v>365</v>
      </c>
      <c r="C8" s="743"/>
      <c r="D8" s="743"/>
      <c r="E8" s="743"/>
      <c r="F8" s="743"/>
      <c r="G8" s="743"/>
      <c r="H8" s="743"/>
      <c r="I8" s="743"/>
      <c r="J8" s="743"/>
      <c r="K8" s="743"/>
      <c r="L8" s="743"/>
      <c r="M8" s="743"/>
      <c r="N8" s="743"/>
      <c r="O8" s="743"/>
      <c r="P8" s="744"/>
      <c r="Q8" s="745">
        <v>124846</v>
      </c>
      <c r="R8" s="746"/>
      <c r="S8" s="746"/>
      <c r="T8" s="746"/>
      <c r="U8" s="746"/>
      <c r="V8" s="746">
        <v>124846</v>
      </c>
      <c r="W8" s="746"/>
      <c r="X8" s="746"/>
      <c r="Y8" s="746"/>
      <c r="Z8" s="746"/>
      <c r="AA8" s="746">
        <v>0</v>
      </c>
      <c r="AB8" s="746"/>
      <c r="AC8" s="746"/>
      <c r="AD8" s="746"/>
      <c r="AE8" s="747"/>
      <c r="AF8" s="748" t="s">
        <v>366</v>
      </c>
      <c r="AG8" s="749"/>
      <c r="AH8" s="749"/>
      <c r="AI8" s="749"/>
      <c r="AJ8" s="750"/>
      <c r="AK8" s="751">
        <v>84333</v>
      </c>
      <c r="AL8" s="752"/>
      <c r="AM8" s="752"/>
      <c r="AN8" s="752"/>
      <c r="AO8" s="752"/>
      <c r="AP8" s="752" t="s">
        <v>624</v>
      </c>
      <c r="AQ8" s="752"/>
      <c r="AR8" s="752"/>
      <c r="AS8" s="752"/>
      <c r="AT8" s="752"/>
      <c r="AU8" s="753"/>
      <c r="AV8" s="753"/>
      <c r="AW8" s="753"/>
      <c r="AX8" s="753"/>
      <c r="AY8" s="754"/>
      <c r="AZ8" s="241"/>
      <c r="BA8" s="241"/>
      <c r="BB8" s="241"/>
      <c r="BC8" s="241"/>
      <c r="BD8" s="241"/>
      <c r="BE8" s="242"/>
      <c r="BF8" s="242"/>
      <c r="BG8" s="242"/>
      <c r="BH8" s="242"/>
      <c r="BI8" s="242"/>
      <c r="BJ8" s="242"/>
      <c r="BK8" s="242"/>
      <c r="BL8" s="242"/>
      <c r="BM8" s="242"/>
      <c r="BN8" s="242"/>
      <c r="BO8" s="242"/>
      <c r="BP8" s="242"/>
      <c r="BQ8" s="251">
        <v>2</v>
      </c>
      <c r="BR8" s="252"/>
      <c r="BS8" s="755" t="s">
        <v>590</v>
      </c>
      <c r="BT8" s="756"/>
      <c r="BU8" s="756"/>
      <c r="BV8" s="756"/>
      <c r="BW8" s="756"/>
      <c r="BX8" s="756"/>
      <c r="BY8" s="756"/>
      <c r="BZ8" s="756"/>
      <c r="CA8" s="756"/>
      <c r="CB8" s="756"/>
      <c r="CC8" s="756"/>
      <c r="CD8" s="756"/>
      <c r="CE8" s="756"/>
      <c r="CF8" s="756"/>
      <c r="CG8" s="757"/>
      <c r="CH8" s="768">
        <v>-3</v>
      </c>
      <c r="CI8" s="769"/>
      <c r="CJ8" s="769"/>
      <c r="CK8" s="769"/>
      <c r="CL8" s="770"/>
      <c r="CM8" s="768">
        <v>331</v>
      </c>
      <c r="CN8" s="769"/>
      <c r="CO8" s="769"/>
      <c r="CP8" s="769"/>
      <c r="CQ8" s="770"/>
      <c r="CR8" s="768">
        <v>90</v>
      </c>
      <c r="CS8" s="769"/>
      <c r="CT8" s="769"/>
      <c r="CU8" s="769"/>
      <c r="CV8" s="770"/>
      <c r="CW8" s="768">
        <v>4</v>
      </c>
      <c r="CX8" s="769"/>
      <c r="CY8" s="769"/>
      <c r="CZ8" s="769"/>
      <c r="DA8" s="770"/>
      <c r="DB8" s="768" t="s">
        <v>520</v>
      </c>
      <c r="DC8" s="769"/>
      <c r="DD8" s="769"/>
      <c r="DE8" s="769"/>
      <c r="DF8" s="770"/>
      <c r="DG8" s="768" t="s">
        <v>520</v>
      </c>
      <c r="DH8" s="769"/>
      <c r="DI8" s="769"/>
      <c r="DJ8" s="769"/>
      <c r="DK8" s="770"/>
      <c r="DL8" s="768" t="s">
        <v>520</v>
      </c>
      <c r="DM8" s="769"/>
      <c r="DN8" s="769"/>
      <c r="DO8" s="769"/>
      <c r="DP8" s="770"/>
      <c r="DQ8" s="768" t="s">
        <v>520</v>
      </c>
      <c r="DR8" s="769"/>
      <c r="DS8" s="769"/>
      <c r="DT8" s="769"/>
      <c r="DU8" s="770"/>
      <c r="DV8" s="771"/>
      <c r="DW8" s="772"/>
      <c r="DX8" s="772"/>
      <c r="DY8" s="772"/>
      <c r="DZ8" s="773"/>
      <c r="EA8" s="243"/>
    </row>
    <row r="9" spans="1:131" s="244" customFormat="1" ht="26.25" customHeight="1" x14ac:dyDescent="0.2">
      <c r="A9" s="250">
        <v>3</v>
      </c>
      <c r="B9" s="742" t="s">
        <v>367</v>
      </c>
      <c r="C9" s="743"/>
      <c r="D9" s="743"/>
      <c r="E9" s="743"/>
      <c r="F9" s="743"/>
      <c r="G9" s="743"/>
      <c r="H9" s="743"/>
      <c r="I9" s="743"/>
      <c r="J9" s="743"/>
      <c r="K9" s="743"/>
      <c r="L9" s="743"/>
      <c r="M9" s="743"/>
      <c r="N9" s="743"/>
      <c r="O9" s="743"/>
      <c r="P9" s="744"/>
      <c r="Q9" s="745">
        <v>5630</v>
      </c>
      <c r="R9" s="746"/>
      <c r="S9" s="746"/>
      <c r="T9" s="746"/>
      <c r="U9" s="746"/>
      <c r="V9" s="746">
        <v>5630</v>
      </c>
      <c r="W9" s="746"/>
      <c r="X9" s="746"/>
      <c r="Y9" s="746"/>
      <c r="Z9" s="746"/>
      <c r="AA9" s="746">
        <v>0</v>
      </c>
      <c r="AB9" s="746"/>
      <c r="AC9" s="746"/>
      <c r="AD9" s="746"/>
      <c r="AE9" s="747"/>
      <c r="AF9" s="748" t="s">
        <v>366</v>
      </c>
      <c r="AG9" s="749"/>
      <c r="AH9" s="749"/>
      <c r="AI9" s="749"/>
      <c r="AJ9" s="750"/>
      <c r="AK9" s="751" t="s">
        <v>520</v>
      </c>
      <c r="AL9" s="752"/>
      <c r="AM9" s="752"/>
      <c r="AN9" s="752"/>
      <c r="AO9" s="752"/>
      <c r="AP9" s="752" t="s">
        <v>624</v>
      </c>
      <c r="AQ9" s="752"/>
      <c r="AR9" s="752"/>
      <c r="AS9" s="752"/>
      <c r="AT9" s="752"/>
      <c r="AU9" s="753"/>
      <c r="AV9" s="753"/>
      <c r="AW9" s="753"/>
      <c r="AX9" s="753"/>
      <c r="AY9" s="754"/>
      <c r="AZ9" s="241"/>
      <c r="BA9" s="241"/>
      <c r="BB9" s="241"/>
      <c r="BC9" s="241"/>
      <c r="BD9" s="241"/>
      <c r="BE9" s="242"/>
      <c r="BF9" s="242"/>
      <c r="BG9" s="242"/>
      <c r="BH9" s="242"/>
      <c r="BI9" s="242"/>
      <c r="BJ9" s="242"/>
      <c r="BK9" s="242"/>
      <c r="BL9" s="242"/>
      <c r="BM9" s="242"/>
      <c r="BN9" s="242"/>
      <c r="BO9" s="242"/>
      <c r="BP9" s="242"/>
      <c r="BQ9" s="251">
        <v>3</v>
      </c>
      <c r="BR9" s="252" t="s">
        <v>617</v>
      </c>
      <c r="BS9" s="755" t="s">
        <v>591</v>
      </c>
      <c r="BT9" s="756"/>
      <c r="BU9" s="756"/>
      <c r="BV9" s="756"/>
      <c r="BW9" s="756"/>
      <c r="BX9" s="756"/>
      <c r="BY9" s="756"/>
      <c r="BZ9" s="756"/>
      <c r="CA9" s="756"/>
      <c r="CB9" s="756"/>
      <c r="CC9" s="756"/>
      <c r="CD9" s="756"/>
      <c r="CE9" s="756"/>
      <c r="CF9" s="756"/>
      <c r="CG9" s="757"/>
      <c r="CH9" s="768">
        <v>-4</v>
      </c>
      <c r="CI9" s="769"/>
      <c r="CJ9" s="769"/>
      <c r="CK9" s="769"/>
      <c r="CL9" s="770"/>
      <c r="CM9" s="768">
        <v>21981</v>
      </c>
      <c r="CN9" s="769"/>
      <c r="CO9" s="769"/>
      <c r="CP9" s="769"/>
      <c r="CQ9" s="770"/>
      <c r="CR9" s="768">
        <v>225</v>
      </c>
      <c r="CS9" s="769"/>
      <c r="CT9" s="769"/>
      <c r="CU9" s="769"/>
      <c r="CV9" s="770"/>
      <c r="CW9" s="768">
        <v>341</v>
      </c>
      <c r="CX9" s="769"/>
      <c r="CY9" s="769"/>
      <c r="CZ9" s="769"/>
      <c r="DA9" s="770"/>
      <c r="DB9" s="768">
        <v>36895</v>
      </c>
      <c r="DC9" s="769"/>
      <c r="DD9" s="769"/>
      <c r="DE9" s="769"/>
      <c r="DF9" s="770"/>
      <c r="DG9" s="768" t="s">
        <v>520</v>
      </c>
      <c r="DH9" s="769"/>
      <c r="DI9" s="769"/>
      <c r="DJ9" s="769"/>
      <c r="DK9" s="770"/>
      <c r="DL9" s="768">
        <v>17434</v>
      </c>
      <c r="DM9" s="769"/>
      <c r="DN9" s="769"/>
      <c r="DO9" s="769"/>
      <c r="DP9" s="770"/>
      <c r="DQ9" s="768">
        <v>12204</v>
      </c>
      <c r="DR9" s="769"/>
      <c r="DS9" s="769"/>
      <c r="DT9" s="769"/>
      <c r="DU9" s="770"/>
      <c r="DV9" s="771"/>
      <c r="DW9" s="772"/>
      <c r="DX9" s="772"/>
      <c r="DY9" s="772"/>
      <c r="DZ9" s="773"/>
      <c r="EA9" s="243"/>
    </row>
    <row r="10" spans="1:131" s="244" customFormat="1" ht="26.25" customHeight="1" x14ac:dyDescent="0.2">
      <c r="A10" s="250">
        <v>4</v>
      </c>
      <c r="B10" s="742" t="s">
        <v>368</v>
      </c>
      <c r="C10" s="743"/>
      <c r="D10" s="743"/>
      <c r="E10" s="743"/>
      <c r="F10" s="743"/>
      <c r="G10" s="743"/>
      <c r="H10" s="743"/>
      <c r="I10" s="743"/>
      <c r="J10" s="743"/>
      <c r="K10" s="743"/>
      <c r="L10" s="743"/>
      <c r="M10" s="743"/>
      <c r="N10" s="743"/>
      <c r="O10" s="743"/>
      <c r="P10" s="744"/>
      <c r="Q10" s="745">
        <v>2456</v>
      </c>
      <c r="R10" s="746"/>
      <c r="S10" s="746"/>
      <c r="T10" s="746"/>
      <c r="U10" s="746"/>
      <c r="V10" s="746">
        <v>2316</v>
      </c>
      <c r="W10" s="746"/>
      <c r="X10" s="746"/>
      <c r="Y10" s="746"/>
      <c r="Z10" s="746"/>
      <c r="AA10" s="746">
        <v>140</v>
      </c>
      <c r="AB10" s="746"/>
      <c r="AC10" s="746"/>
      <c r="AD10" s="746"/>
      <c r="AE10" s="747"/>
      <c r="AF10" s="748">
        <v>140</v>
      </c>
      <c r="AG10" s="749"/>
      <c r="AH10" s="749"/>
      <c r="AI10" s="749"/>
      <c r="AJ10" s="750"/>
      <c r="AK10" s="751" t="s">
        <v>520</v>
      </c>
      <c r="AL10" s="752"/>
      <c r="AM10" s="752"/>
      <c r="AN10" s="752"/>
      <c r="AO10" s="752"/>
      <c r="AP10" s="752" t="s">
        <v>624</v>
      </c>
      <c r="AQ10" s="752"/>
      <c r="AR10" s="752"/>
      <c r="AS10" s="752"/>
      <c r="AT10" s="752"/>
      <c r="AU10" s="753"/>
      <c r="AV10" s="753"/>
      <c r="AW10" s="753"/>
      <c r="AX10" s="753"/>
      <c r="AY10" s="754"/>
      <c r="AZ10" s="241"/>
      <c r="BA10" s="241"/>
      <c r="BB10" s="241"/>
      <c r="BC10" s="241"/>
      <c r="BD10" s="241"/>
      <c r="BE10" s="242"/>
      <c r="BF10" s="242"/>
      <c r="BG10" s="242"/>
      <c r="BH10" s="242"/>
      <c r="BI10" s="242"/>
      <c r="BJ10" s="242"/>
      <c r="BK10" s="242"/>
      <c r="BL10" s="242"/>
      <c r="BM10" s="242"/>
      <c r="BN10" s="242"/>
      <c r="BO10" s="242"/>
      <c r="BP10" s="242"/>
      <c r="BQ10" s="251">
        <v>4</v>
      </c>
      <c r="BR10" s="252"/>
      <c r="BS10" s="755" t="s">
        <v>592</v>
      </c>
      <c r="BT10" s="756"/>
      <c r="BU10" s="756"/>
      <c r="BV10" s="756"/>
      <c r="BW10" s="756"/>
      <c r="BX10" s="756"/>
      <c r="BY10" s="756"/>
      <c r="BZ10" s="756"/>
      <c r="CA10" s="756"/>
      <c r="CB10" s="756"/>
      <c r="CC10" s="756"/>
      <c r="CD10" s="756"/>
      <c r="CE10" s="756"/>
      <c r="CF10" s="756"/>
      <c r="CG10" s="757"/>
      <c r="CH10" s="768">
        <v>-8</v>
      </c>
      <c r="CI10" s="769"/>
      <c r="CJ10" s="769"/>
      <c r="CK10" s="769"/>
      <c r="CL10" s="770"/>
      <c r="CM10" s="768">
        <v>2026</v>
      </c>
      <c r="CN10" s="769"/>
      <c r="CO10" s="769"/>
      <c r="CP10" s="769"/>
      <c r="CQ10" s="770"/>
      <c r="CR10" s="768">
        <v>300</v>
      </c>
      <c r="CS10" s="769"/>
      <c r="CT10" s="769"/>
      <c r="CU10" s="769"/>
      <c r="CV10" s="770"/>
      <c r="CW10" s="768">
        <v>8</v>
      </c>
      <c r="CX10" s="769"/>
      <c r="CY10" s="769"/>
      <c r="CZ10" s="769"/>
      <c r="DA10" s="770"/>
      <c r="DB10" s="768" t="s">
        <v>520</v>
      </c>
      <c r="DC10" s="769"/>
      <c r="DD10" s="769"/>
      <c r="DE10" s="769"/>
      <c r="DF10" s="770"/>
      <c r="DG10" s="768" t="s">
        <v>520</v>
      </c>
      <c r="DH10" s="769"/>
      <c r="DI10" s="769"/>
      <c r="DJ10" s="769"/>
      <c r="DK10" s="770"/>
      <c r="DL10" s="768" t="s">
        <v>520</v>
      </c>
      <c r="DM10" s="769"/>
      <c r="DN10" s="769"/>
      <c r="DO10" s="769"/>
      <c r="DP10" s="770"/>
      <c r="DQ10" s="768" t="s">
        <v>520</v>
      </c>
      <c r="DR10" s="769"/>
      <c r="DS10" s="769"/>
      <c r="DT10" s="769"/>
      <c r="DU10" s="770"/>
      <c r="DV10" s="771"/>
      <c r="DW10" s="772"/>
      <c r="DX10" s="772"/>
      <c r="DY10" s="772"/>
      <c r="DZ10" s="773"/>
      <c r="EA10" s="243"/>
    </row>
    <row r="11" spans="1:131" s="244" customFormat="1" ht="26.25" customHeight="1" x14ac:dyDescent="0.2">
      <c r="A11" s="250">
        <v>5</v>
      </c>
      <c r="B11" s="742" t="s">
        <v>369</v>
      </c>
      <c r="C11" s="743"/>
      <c r="D11" s="743"/>
      <c r="E11" s="743"/>
      <c r="F11" s="743"/>
      <c r="G11" s="743"/>
      <c r="H11" s="743"/>
      <c r="I11" s="743"/>
      <c r="J11" s="743"/>
      <c r="K11" s="743"/>
      <c r="L11" s="743"/>
      <c r="M11" s="743"/>
      <c r="N11" s="743"/>
      <c r="O11" s="743"/>
      <c r="P11" s="744"/>
      <c r="Q11" s="745">
        <v>7119</v>
      </c>
      <c r="R11" s="746"/>
      <c r="S11" s="746"/>
      <c r="T11" s="746"/>
      <c r="U11" s="746"/>
      <c r="V11" s="746">
        <v>201</v>
      </c>
      <c r="W11" s="746"/>
      <c r="X11" s="746"/>
      <c r="Y11" s="746"/>
      <c r="Z11" s="746"/>
      <c r="AA11" s="746">
        <v>6918</v>
      </c>
      <c r="AB11" s="746"/>
      <c r="AC11" s="746"/>
      <c r="AD11" s="746"/>
      <c r="AE11" s="747"/>
      <c r="AF11" s="748" t="s">
        <v>370</v>
      </c>
      <c r="AG11" s="749"/>
      <c r="AH11" s="749"/>
      <c r="AI11" s="749"/>
      <c r="AJ11" s="750"/>
      <c r="AK11" s="751">
        <v>6</v>
      </c>
      <c r="AL11" s="752"/>
      <c r="AM11" s="752"/>
      <c r="AN11" s="752"/>
      <c r="AO11" s="752"/>
      <c r="AP11" s="752" t="s">
        <v>624</v>
      </c>
      <c r="AQ11" s="752"/>
      <c r="AR11" s="752"/>
      <c r="AS11" s="752"/>
      <c r="AT11" s="752"/>
      <c r="AU11" s="753"/>
      <c r="AV11" s="753"/>
      <c r="AW11" s="753"/>
      <c r="AX11" s="753"/>
      <c r="AY11" s="754"/>
      <c r="AZ11" s="241"/>
      <c r="BA11" s="241"/>
      <c r="BB11" s="241"/>
      <c r="BC11" s="241"/>
      <c r="BD11" s="241"/>
      <c r="BE11" s="242"/>
      <c r="BF11" s="242"/>
      <c r="BG11" s="242"/>
      <c r="BH11" s="242"/>
      <c r="BI11" s="242"/>
      <c r="BJ11" s="242"/>
      <c r="BK11" s="242"/>
      <c r="BL11" s="242"/>
      <c r="BM11" s="242"/>
      <c r="BN11" s="242"/>
      <c r="BO11" s="242"/>
      <c r="BP11" s="242"/>
      <c r="BQ11" s="251">
        <v>5</v>
      </c>
      <c r="BR11" s="252"/>
      <c r="BS11" s="755" t="s">
        <v>593</v>
      </c>
      <c r="BT11" s="756"/>
      <c r="BU11" s="756"/>
      <c r="BV11" s="756"/>
      <c r="BW11" s="756"/>
      <c r="BX11" s="756"/>
      <c r="BY11" s="756"/>
      <c r="BZ11" s="756"/>
      <c r="CA11" s="756"/>
      <c r="CB11" s="756"/>
      <c r="CC11" s="756"/>
      <c r="CD11" s="756"/>
      <c r="CE11" s="756"/>
      <c r="CF11" s="756"/>
      <c r="CG11" s="757"/>
      <c r="CH11" s="768">
        <v>-26</v>
      </c>
      <c r="CI11" s="769"/>
      <c r="CJ11" s="769"/>
      <c r="CK11" s="769"/>
      <c r="CL11" s="770"/>
      <c r="CM11" s="768">
        <v>4675</v>
      </c>
      <c r="CN11" s="769"/>
      <c r="CO11" s="769"/>
      <c r="CP11" s="769"/>
      <c r="CQ11" s="770"/>
      <c r="CR11" s="768">
        <v>210</v>
      </c>
      <c r="CS11" s="769"/>
      <c r="CT11" s="769"/>
      <c r="CU11" s="769"/>
      <c r="CV11" s="770"/>
      <c r="CW11" s="768">
        <v>65</v>
      </c>
      <c r="CX11" s="769"/>
      <c r="CY11" s="769"/>
      <c r="CZ11" s="769"/>
      <c r="DA11" s="770"/>
      <c r="DB11" s="768">
        <v>21</v>
      </c>
      <c r="DC11" s="769"/>
      <c r="DD11" s="769"/>
      <c r="DE11" s="769"/>
      <c r="DF11" s="770"/>
      <c r="DG11" s="768" t="s">
        <v>520</v>
      </c>
      <c r="DH11" s="769"/>
      <c r="DI11" s="769"/>
      <c r="DJ11" s="769"/>
      <c r="DK11" s="770"/>
      <c r="DL11" s="768" t="s">
        <v>520</v>
      </c>
      <c r="DM11" s="769"/>
      <c r="DN11" s="769"/>
      <c r="DO11" s="769"/>
      <c r="DP11" s="770"/>
      <c r="DQ11" s="768" t="s">
        <v>520</v>
      </c>
      <c r="DR11" s="769"/>
      <c r="DS11" s="769"/>
      <c r="DT11" s="769"/>
      <c r="DU11" s="770"/>
      <c r="DV11" s="771"/>
      <c r="DW11" s="772"/>
      <c r="DX11" s="772"/>
      <c r="DY11" s="772"/>
      <c r="DZ11" s="773"/>
      <c r="EA11" s="243"/>
    </row>
    <row r="12" spans="1:131" s="244" customFormat="1" ht="26.25" customHeight="1" x14ac:dyDescent="0.2">
      <c r="A12" s="250">
        <v>6</v>
      </c>
      <c r="B12" s="742" t="s">
        <v>371</v>
      </c>
      <c r="C12" s="743"/>
      <c r="D12" s="743"/>
      <c r="E12" s="743"/>
      <c r="F12" s="743"/>
      <c r="G12" s="743"/>
      <c r="H12" s="743"/>
      <c r="I12" s="743"/>
      <c r="J12" s="743"/>
      <c r="K12" s="743"/>
      <c r="L12" s="743"/>
      <c r="M12" s="743"/>
      <c r="N12" s="743"/>
      <c r="O12" s="743"/>
      <c r="P12" s="744"/>
      <c r="Q12" s="745">
        <v>762</v>
      </c>
      <c r="R12" s="746"/>
      <c r="S12" s="746"/>
      <c r="T12" s="746"/>
      <c r="U12" s="746"/>
      <c r="V12" s="746">
        <v>78</v>
      </c>
      <c r="W12" s="746"/>
      <c r="X12" s="746"/>
      <c r="Y12" s="746"/>
      <c r="Z12" s="746"/>
      <c r="AA12" s="746">
        <v>685</v>
      </c>
      <c r="AB12" s="746"/>
      <c r="AC12" s="746"/>
      <c r="AD12" s="746"/>
      <c r="AE12" s="747"/>
      <c r="AF12" s="748" t="s">
        <v>366</v>
      </c>
      <c r="AG12" s="749"/>
      <c r="AH12" s="749"/>
      <c r="AI12" s="749"/>
      <c r="AJ12" s="750"/>
      <c r="AK12" s="751">
        <v>13</v>
      </c>
      <c r="AL12" s="752"/>
      <c r="AM12" s="752"/>
      <c r="AN12" s="752"/>
      <c r="AO12" s="752"/>
      <c r="AP12" s="752">
        <v>46</v>
      </c>
      <c r="AQ12" s="752"/>
      <c r="AR12" s="752"/>
      <c r="AS12" s="752"/>
      <c r="AT12" s="752"/>
      <c r="AU12" s="753"/>
      <c r="AV12" s="753"/>
      <c r="AW12" s="753"/>
      <c r="AX12" s="753"/>
      <c r="AY12" s="754"/>
      <c r="AZ12" s="241"/>
      <c r="BA12" s="241"/>
      <c r="BB12" s="241"/>
      <c r="BC12" s="241"/>
      <c r="BD12" s="241"/>
      <c r="BE12" s="242"/>
      <c r="BF12" s="242"/>
      <c r="BG12" s="242"/>
      <c r="BH12" s="242"/>
      <c r="BI12" s="242"/>
      <c r="BJ12" s="242"/>
      <c r="BK12" s="242"/>
      <c r="BL12" s="242"/>
      <c r="BM12" s="242"/>
      <c r="BN12" s="242"/>
      <c r="BO12" s="242"/>
      <c r="BP12" s="242"/>
      <c r="BQ12" s="251">
        <v>6</v>
      </c>
      <c r="BR12" s="252"/>
      <c r="BS12" s="755" t="s">
        <v>594</v>
      </c>
      <c r="BT12" s="756"/>
      <c r="BU12" s="756"/>
      <c r="BV12" s="756"/>
      <c r="BW12" s="756"/>
      <c r="BX12" s="756"/>
      <c r="BY12" s="756"/>
      <c r="BZ12" s="756"/>
      <c r="CA12" s="756"/>
      <c r="CB12" s="756"/>
      <c r="CC12" s="756"/>
      <c r="CD12" s="756"/>
      <c r="CE12" s="756"/>
      <c r="CF12" s="756"/>
      <c r="CG12" s="757"/>
      <c r="CH12" s="768" t="s">
        <v>618</v>
      </c>
      <c r="CI12" s="769"/>
      <c r="CJ12" s="769"/>
      <c r="CK12" s="769"/>
      <c r="CL12" s="770"/>
      <c r="CM12" s="768">
        <v>497</v>
      </c>
      <c r="CN12" s="769"/>
      <c r="CO12" s="769"/>
      <c r="CP12" s="769"/>
      <c r="CQ12" s="770"/>
      <c r="CR12" s="768">
        <v>100</v>
      </c>
      <c r="CS12" s="769"/>
      <c r="CT12" s="769"/>
      <c r="CU12" s="769"/>
      <c r="CV12" s="770"/>
      <c r="CW12" s="768" t="s">
        <v>520</v>
      </c>
      <c r="CX12" s="769"/>
      <c r="CY12" s="769"/>
      <c r="CZ12" s="769"/>
      <c r="DA12" s="770"/>
      <c r="DB12" s="768" t="s">
        <v>520</v>
      </c>
      <c r="DC12" s="769"/>
      <c r="DD12" s="769"/>
      <c r="DE12" s="769"/>
      <c r="DF12" s="770"/>
      <c r="DG12" s="768" t="s">
        <v>520</v>
      </c>
      <c r="DH12" s="769"/>
      <c r="DI12" s="769"/>
      <c r="DJ12" s="769"/>
      <c r="DK12" s="770"/>
      <c r="DL12" s="768" t="s">
        <v>520</v>
      </c>
      <c r="DM12" s="769"/>
      <c r="DN12" s="769"/>
      <c r="DO12" s="769"/>
      <c r="DP12" s="770"/>
      <c r="DQ12" s="768" t="s">
        <v>520</v>
      </c>
      <c r="DR12" s="769"/>
      <c r="DS12" s="769"/>
      <c r="DT12" s="769"/>
      <c r="DU12" s="770"/>
      <c r="DV12" s="771"/>
      <c r="DW12" s="772"/>
      <c r="DX12" s="772"/>
      <c r="DY12" s="772"/>
      <c r="DZ12" s="773"/>
      <c r="EA12" s="243"/>
    </row>
    <row r="13" spans="1:131" s="244" customFormat="1" ht="26.25" customHeight="1" x14ac:dyDescent="0.2">
      <c r="A13" s="250">
        <v>7</v>
      </c>
      <c r="B13" s="742" t="s">
        <v>372</v>
      </c>
      <c r="C13" s="743"/>
      <c r="D13" s="743"/>
      <c r="E13" s="743"/>
      <c r="F13" s="743"/>
      <c r="G13" s="743"/>
      <c r="H13" s="743"/>
      <c r="I13" s="743"/>
      <c r="J13" s="743"/>
      <c r="K13" s="743"/>
      <c r="L13" s="743"/>
      <c r="M13" s="743"/>
      <c r="N13" s="743"/>
      <c r="O13" s="743"/>
      <c r="P13" s="744"/>
      <c r="Q13" s="745">
        <v>222</v>
      </c>
      <c r="R13" s="746"/>
      <c r="S13" s="746"/>
      <c r="T13" s="746"/>
      <c r="U13" s="746"/>
      <c r="V13" s="746">
        <v>154</v>
      </c>
      <c r="W13" s="746"/>
      <c r="X13" s="746"/>
      <c r="Y13" s="746"/>
      <c r="Z13" s="746"/>
      <c r="AA13" s="746">
        <v>68</v>
      </c>
      <c r="AB13" s="746"/>
      <c r="AC13" s="746"/>
      <c r="AD13" s="746"/>
      <c r="AE13" s="747"/>
      <c r="AF13" s="748">
        <v>68</v>
      </c>
      <c r="AG13" s="749"/>
      <c r="AH13" s="749"/>
      <c r="AI13" s="749"/>
      <c r="AJ13" s="750"/>
      <c r="AK13" s="751">
        <v>0</v>
      </c>
      <c r="AL13" s="752"/>
      <c r="AM13" s="752"/>
      <c r="AN13" s="752"/>
      <c r="AO13" s="752"/>
      <c r="AP13" s="752" t="s">
        <v>624</v>
      </c>
      <c r="AQ13" s="752"/>
      <c r="AR13" s="752"/>
      <c r="AS13" s="752"/>
      <c r="AT13" s="752"/>
      <c r="AU13" s="753"/>
      <c r="AV13" s="753"/>
      <c r="AW13" s="753"/>
      <c r="AX13" s="753"/>
      <c r="AY13" s="754"/>
      <c r="AZ13" s="241"/>
      <c r="BA13" s="241"/>
      <c r="BB13" s="241"/>
      <c r="BC13" s="241"/>
      <c r="BD13" s="241"/>
      <c r="BE13" s="242"/>
      <c r="BF13" s="242"/>
      <c r="BG13" s="242"/>
      <c r="BH13" s="242"/>
      <c r="BI13" s="242"/>
      <c r="BJ13" s="242"/>
      <c r="BK13" s="242"/>
      <c r="BL13" s="242"/>
      <c r="BM13" s="242"/>
      <c r="BN13" s="242"/>
      <c r="BO13" s="242"/>
      <c r="BP13" s="242"/>
      <c r="BQ13" s="251">
        <v>7</v>
      </c>
      <c r="BR13" s="252"/>
      <c r="BS13" s="755" t="s">
        <v>595</v>
      </c>
      <c r="BT13" s="756"/>
      <c r="BU13" s="756"/>
      <c r="BV13" s="756"/>
      <c r="BW13" s="756"/>
      <c r="BX13" s="756"/>
      <c r="BY13" s="756"/>
      <c r="BZ13" s="756"/>
      <c r="CA13" s="756"/>
      <c r="CB13" s="756"/>
      <c r="CC13" s="756"/>
      <c r="CD13" s="756"/>
      <c r="CE13" s="756"/>
      <c r="CF13" s="756"/>
      <c r="CG13" s="757"/>
      <c r="CH13" s="768">
        <v>5</v>
      </c>
      <c r="CI13" s="769"/>
      <c r="CJ13" s="769"/>
      <c r="CK13" s="769"/>
      <c r="CL13" s="770"/>
      <c r="CM13" s="768">
        <v>2059</v>
      </c>
      <c r="CN13" s="769"/>
      <c r="CO13" s="769"/>
      <c r="CP13" s="769"/>
      <c r="CQ13" s="770"/>
      <c r="CR13" s="768">
        <v>417</v>
      </c>
      <c r="CS13" s="769"/>
      <c r="CT13" s="769"/>
      <c r="CU13" s="769"/>
      <c r="CV13" s="770"/>
      <c r="CW13" s="768">
        <v>535</v>
      </c>
      <c r="CX13" s="769"/>
      <c r="CY13" s="769"/>
      <c r="CZ13" s="769"/>
      <c r="DA13" s="770"/>
      <c r="DB13" s="768" t="s">
        <v>520</v>
      </c>
      <c r="DC13" s="769"/>
      <c r="DD13" s="769"/>
      <c r="DE13" s="769"/>
      <c r="DF13" s="770"/>
      <c r="DG13" s="768" t="s">
        <v>520</v>
      </c>
      <c r="DH13" s="769"/>
      <c r="DI13" s="769"/>
      <c r="DJ13" s="769"/>
      <c r="DK13" s="770"/>
      <c r="DL13" s="768" t="s">
        <v>520</v>
      </c>
      <c r="DM13" s="769"/>
      <c r="DN13" s="769"/>
      <c r="DO13" s="769"/>
      <c r="DP13" s="770"/>
      <c r="DQ13" s="768" t="s">
        <v>520</v>
      </c>
      <c r="DR13" s="769"/>
      <c r="DS13" s="769"/>
      <c r="DT13" s="769"/>
      <c r="DU13" s="770"/>
      <c r="DV13" s="771"/>
      <c r="DW13" s="772"/>
      <c r="DX13" s="772"/>
      <c r="DY13" s="772"/>
      <c r="DZ13" s="773"/>
      <c r="EA13" s="243"/>
    </row>
    <row r="14" spans="1:131" s="244" customFormat="1" ht="26.25" customHeight="1" x14ac:dyDescent="0.2">
      <c r="A14" s="250">
        <v>8</v>
      </c>
      <c r="B14" s="742" t="s">
        <v>373</v>
      </c>
      <c r="C14" s="743"/>
      <c r="D14" s="743"/>
      <c r="E14" s="743"/>
      <c r="F14" s="743"/>
      <c r="G14" s="743"/>
      <c r="H14" s="743"/>
      <c r="I14" s="743"/>
      <c r="J14" s="743"/>
      <c r="K14" s="743"/>
      <c r="L14" s="743"/>
      <c r="M14" s="743"/>
      <c r="N14" s="743"/>
      <c r="O14" s="743"/>
      <c r="P14" s="744"/>
      <c r="Q14" s="745">
        <v>503</v>
      </c>
      <c r="R14" s="746"/>
      <c r="S14" s="746"/>
      <c r="T14" s="746"/>
      <c r="U14" s="746"/>
      <c r="V14" s="746">
        <v>371</v>
      </c>
      <c r="W14" s="746"/>
      <c r="X14" s="746"/>
      <c r="Y14" s="746"/>
      <c r="Z14" s="746"/>
      <c r="AA14" s="746">
        <v>132</v>
      </c>
      <c r="AB14" s="746"/>
      <c r="AC14" s="746"/>
      <c r="AD14" s="746"/>
      <c r="AE14" s="747"/>
      <c r="AF14" s="748" t="s">
        <v>366</v>
      </c>
      <c r="AG14" s="749"/>
      <c r="AH14" s="749"/>
      <c r="AI14" s="749"/>
      <c r="AJ14" s="750"/>
      <c r="AK14" s="751">
        <v>86</v>
      </c>
      <c r="AL14" s="752"/>
      <c r="AM14" s="752"/>
      <c r="AN14" s="752"/>
      <c r="AO14" s="752"/>
      <c r="AP14" s="752">
        <v>2475</v>
      </c>
      <c r="AQ14" s="752"/>
      <c r="AR14" s="752"/>
      <c r="AS14" s="752"/>
      <c r="AT14" s="752"/>
      <c r="AU14" s="753"/>
      <c r="AV14" s="753"/>
      <c r="AW14" s="753"/>
      <c r="AX14" s="753"/>
      <c r="AY14" s="754"/>
      <c r="AZ14" s="241"/>
      <c r="BA14" s="241"/>
      <c r="BB14" s="241"/>
      <c r="BC14" s="241"/>
      <c r="BD14" s="241"/>
      <c r="BE14" s="242"/>
      <c r="BF14" s="242"/>
      <c r="BG14" s="242"/>
      <c r="BH14" s="242"/>
      <c r="BI14" s="242"/>
      <c r="BJ14" s="242"/>
      <c r="BK14" s="242"/>
      <c r="BL14" s="242"/>
      <c r="BM14" s="242"/>
      <c r="BN14" s="242"/>
      <c r="BO14" s="242"/>
      <c r="BP14" s="242"/>
      <c r="BQ14" s="251">
        <v>8</v>
      </c>
      <c r="BR14" s="252"/>
      <c r="BS14" s="755" t="s">
        <v>596</v>
      </c>
      <c r="BT14" s="756"/>
      <c r="BU14" s="756"/>
      <c r="BV14" s="756"/>
      <c r="BW14" s="756"/>
      <c r="BX14" s="756"/>
      <c r="BY14" s="756"/>
      <c r="BZ14" s="756"/>
      <c r="CA14" s="756"/>
      <c r="CB14" s="756"/>
      <c r="CC14" s="756"/>
      <c r="CD14" s="756"/>
      <c r="CE14" s="756"/>
      <c r="CF14" s="756"/>
      <c r="CG14" s="757"/>
      <c r="CH14" s="768">
        <v>6</v>
      </c>
      <c r="CI14" s="769"/>
      <c r="CJ14" s="769"/>
      <c r="CK14" s="769"/>
      <c r="CL14" s="770"/>
      <c r="CM14" s="768">
        <v>197</v>
      </c>
      <c r="CN14" s="769"/>
      <c r="CO14" s="769"/>
      <c r="CP14" s="769"/>
      <c r="CQ14" s="770"/>
      <c r="CR14" s="768">
        <v>123</v>
      </c>
      <c r="CS14" s="769"/>
      <c r="CT14" s="769"/>
      <c r="CU14" s="769"/>
      <c r="CV14" s="770"/>
      <c r="CW14" s="768">
        <v>39</v>
      </c>
      <c r="CX14" s="769"/>
      <c r="CY14" s="769"/>
      <c r="CZ14" s="769"/>
      <c r="DA14" s="770"/>
      <c r="DB14" s="768" t="s">
        <v>520</v>
      </c>
      <c r="DC14" s="769"/>
      <c r="DD14" s="769"/>
      <c r="DE14" s="769"/>
      <c r="DF14" s="770"/>
      <c r="DG14" s="768" t="s">
        <v>520</v>
      </c>
      <c r="DH14" s="769"/>
      <c r="DI14" s="769"/>
      <c r="DJ14" s="769"/>
      <c r="DK14" s="770"/>
      <c r="DL14" s="768" t="s">
        <v>520</v>
      </c>
      <c r="DM14" s="769"/>
      <c r="DN14" s="769"/>
      <c r="DO14" s="769"/>
      <c r="DP14" s="770"/>
      <c r="DQ14" s="768" t="s">
        <v>520</v>
      </c>
      <c r="DR14" s="769"/>
      <c r="DS14" s="769"/>
      <c r="DT14" s="769"/>
      <c r="DU14" s="770"/>
      <c r="DV14" s="771"/>
      <c r="DW14" s="772"/>
      <c r="DX14" s="772"/>
      <c r="DY14" s="772"/>
      <c r="DZ14" s="773"/>
      <c r="EA14" s="243"/>
    </row>
    <row r="15" spans="1:131" s="244" customFormat="1" ht="26.25" customHeight="1" x14ac:dyDescent="0.2">
      <c r="A15" s="250">
        <v>9</v>
      </c>
      <c r="B15" s="742" t="s">
        <v>374</v>
      </c>
      <c r="C15" s="743"/>
      <c r="D15" s="743"/>
      <c r="E15" s="743"/>
      <c r="F15" s="743"/>
      <c r="G15" s="743"/>
      <c r="H15" s="743"/>
      <c r="I15" s="743"/>
      <c r="J15" s="743"/>
      <c r="K15" s="743"/>
      <c r="L15" s="743"/>
      <c r="M15" s="743"/>
      <c r="N15" s="743"/>
      <c r="O15" s="743"/>
      <c r="P15" s="744"/>
      <c r="Q15" s="745">
        <v>1062</v>
      </c>
      <c r="R15" s="746"/>
      <c r="S15" s="746"/>
      <c r="T15" s="746"/>
      <c r="U15" s="746"/>
      <c r="V15" s="746">
        <v>349</v>
      </c>
      <c r="W15" s="746"/>
      <c r="X15" s="746"/>
      <c r="Y15" s="746"/>
      <c r="Z15" s="746"/>
      <c r="AA15" s="746">
        <v>713</v>
      </c>
      <c r="AB15" s="746"/>
      <c r="AC15" s="746"/>
      <c r="AD15" s="746"/>
      <c r="AE15" s="747"/>
      <c r="AF15" s="748" t="s">
        <v>366</v>
      </c>
      <c r="AG15" s="749"/>
      <c r="AH15" s="749"/>
      <c r="AI15" s="749"/>
      <c r="AJ15" s="750"/>
      <c r="AK15" s="751">
        <v>25</v>
      </c>
      <c r="AL15" s="752"/>
      <c r="AM15" s="752"/>
      <c r="AN15" s="752"/>
      <c r="AO15" s="752"/>
      <c r="AP15" s="752">
        <v>1583</v>
      </c>
      <c r="AQ15" s="752"/>
      <c r="AR15" s="752"/>
      <c r="AS15" s="752"/>
      <c r="AT15" s="752"/>
      <c r="AU15" s="753"/>
      <c r="AV15" s="753"/>
      <c r="AW15" s="753"/>
      <c r="AX15" s="753"/>
      <c r="AY15" s="754"/>
      <c r="AZ15" s="241"/>
      <c r="BA15" s="241"/>
      <c r="BB15" s="241"/>
      <c r="BC15" s="241"/>
      <c r="BD15" s="241"/>
      <c r="BE15" s="242"/>
      <c r="BF15" s="242"/>
      <c r="BG15" s="242"/>
      <c r="BH15" s="242"/>
      <c r="BI15" s="242"/>
      <c r="BJ15" s="242"/>
      <c r="BK15" s="242"/>
      <c r="BL15" s="242"/>
      <c r="BM15" s="242"/>
      <c r="BN15" s="242"/>
      <c r="BO15" s="242"/>
      <c r="BP15" s="242"/>
      <c r="BQ15" s="251">
        <v>9</v>
      </c>
      <c r="BR15" s="252" t="s">
        <v>617</v>
      </c>
      <c r="BS15" s="755" t="s">
        <v>597</v>
      </c>
      <c r="BT15" s="756"/>
      <c r="BU15" s="756"/>
      <c r="BV15" s="756"/>
      <c r="BW15" s="756"/>
      <c r="BX15" s="756"/>
      <c r="BY15" s="756"/>
      <c r="BZ15" s="756"/>
      <c r="CA15" s="756"/>
      <c r="CB15" s="756"/>
      <c r="CC15" s="756"/>
      <c r="CD15" s="756"/>
      <c r="CE15" s="756"/>
      <c r="CF15" s="756"/>
      <c r="CG15" s="757"/>
      <c r="CH15" s="768">
        <v>244</v>
      </c>
      <c r="CI15" s="769"/>
      <c r="CJ15" s="769"/>
      <c r="CK15" s="769"/>
      <c r="CL15" s="770"/>
      <c r="CM15" s="768">
        <v>4346</v>
      </c>
      <c r="CN15" s="769"/>
      <c r="CO15" s="769"/>
      <c r="CP15" s="769"/>
      <c r="CQ15" s="770"/>
      <c r="CR15" s="768">
        <v>70</v>
      </c>
      <c r="CS15" s="769"/>
      <c r="CT15" s="769"/>
      <c r="CU15" s="769"/>
      <c r="CV15" s="770"/>
      <c r="CW15" s="768" t="s">
        <v>520</v>
      </c>
      <c r="CX15" s="769"/>
      <c r="CY15" s="769"/>
      <c r="CZ15" s="769"/>
      <c r="DA15" s="770"/>
      <c r="DB15" s="768" t="s">
        <v>520</v>
      </c>
      <c r="DC15" s="769"/>
      <c r="DD15" s="769"/>
      <c r="DE15" s="769"/>
      <c r="DF15" s="770"/>
      <c r="DG15" s="768" t="s">
        <v>520</v>
      </c>
      <c r="DH15" s="769"/>
      <c r="DI15" s="769"/>
      <c r="DJ15" s="769"/>
      <c r="DK15" s="770"/>
      <c r="DL15" s="768">
        <v>1930</v>
      </c>
      <c r="DM15" s="769"/>
      <c r="DN15" s="769"/>
      <c r="DO15" s="769"/>
      <c r="DP15" s="770"/>
      <c r="DQ15" s="768">
        <v>965</v>
      </c>
      <c r="DR15" s="769"/>
      <c r="DS15" s="769"/>
      <c r="DT15" s="769"/>
      <c r="DU15" s="770"/>
      <c r="DV15" s="771"/>
      <c r="DW15" s="772"/>
      <c r="DX15" s="772"/>
      <c r="DY15" s="772"/>
      <c r="DZ15" s="773"/>
      <c r="EA15" s="243"/>
    </row>
    <row r="16" spans="1:131" s="244" customFormat="1" ht="26.25" customHeight="1" x14ac:dyDescent="0.2">
      <c r="A16" s="250">
        <v>10</v>
      </c>
      <c r="B16" s="742" t="s">
        <v>375</v>
      </c>
      <c r="C16" s="743"/>
      <c r="D16" s="743"/>
      <c r="E16" s="743"/>
      <c r="F16" s="743"/>
      <c r="G16" s="743"/>
      <c r="H16" s="743"/>
      <c r="I16" s="743"/>
      <c r="J16" s="743"/>
      <c r="K16" s="743"/>
      <c r="L16" s="743"/>
      <c r="M16" s="743"/>
      <c r="N16" s="743"/>
      <c r="O16" s="743"/>
      <c r="P16" s="744"/>
      <c r="Q16" s="745">
        <v>4125</v>
      </c>
      <c r="R16" s="746"/>
      <c r="S16" s="746"/>
      <c r="T16" s="746"/>
      <c r="U16" s="746"/>
      <c r="V16" s="746">
        <v>4113</v>
      </c>
      <c r="W16" s="746"/>
      <c r="X16" s="746"/>
      <c r="Y16" s="746"/>
      <c r="Z16" s="746"/>
      <c r="AA16" s="746">
        <v>12</v>
      </c>
      <c r="AB16" s="746"/>
      <c r="AC16" s="746"/>
      <c r="AD16" s="746"/>
      <c r="AE16" s="747"/>
      <c r="AF16" s="748">
        <v>12</v>
      </c>
      <c r="AG16" s="749"/>
      <c r="AH16" s="749"/>
      <c r="AI16" s="749"/>
      <c r="AJ16" s="750"/>
      <c r="AK16" s="751">
        <v>498</v>
      </c>
      <c r="AL16" s="752"/>
      <c r="AM16" s="752"/>
      <c r="AN16" s="752"/>
      <c r="AO16" s="752"/>
      <c r="AP16" s="752">
        <v>8525</v>
      </c>
      <c r="AQ16" s="752"/>
      <c r="AR16" s="752"/>
      <c r="AS16" s="752"/>
      <c r="AT16" s="752"/>
      <c r="AU16" s="753"/>
      <c r="AV16" s="753"/>
      <c r="AW16" s="753"/>
      <c r="AX16" s="753"/>
      <c r="AY16" s="754"/>
      <c r="AZ16" s="241"/>
      <c r="BA16" s="241"/>
      <c r="BB16" s="241"/>
      <c r="BC16" s="241"/>
      <c r="BD16" s="241"/>
      <c r="BE16" s="242"/>
      <c r="BF16" s="242"/>
      <c r="BG16" s="242"/>
      <c r="BH16" s="242"/>
      <c r="BI16" s="242"/>
      <c r="BJ16" s="242"/>
      <c r="BK16" s="242"/>
      <c r="BL16" s="242"/>
      <c r="BM16" s="242"/>
      <c r="BN16" s="242"/>
      <c r="BO16" s="242"/>
      <c r="BP16" s="242"/>
      <c r="BQ16" s="251">
        <v>10</v>
      </c>
      <c r="BR16" s="252"/>
      <c r="BS16" s="755" t="s">
        <v>598</v>
      </c>
      <c r="BT16" s="756"/>
      <c r="BU16" s="756"/>
      <c r="BV16" s="756"/>
      <c r="BW16" s="756"/>
      <c r="BX16" s="756"/>
      <c r="BY16" s="756"/>
      <c r="BZ16" s="756"/>
      <c r="CA16" s="756"/>
      <c r="CB16" s="756"/>
      <c r="CC16" s="756"/>
      <c r="CD16" s="756"/>
      <c r="CE16" s="756"/>
      <c r="CF16" s="756"/>
      <c r="CG16" s="757"/>
      <c r="CH16" s="768">
        <v>-2</v>
      </c>
      <c r="CI16" s="769"/>
      <c r="CJ16" s="769"/>
      <c r="CK16" s="769"/>
      <c r="CL16" s="770"/>
      <c r="CM16" s="768">
        <v>170</v>
      </c>
      <c r="CN16" s="769"/>
      <c r="CO16" s="769"/>
      <c r="CP16" s="769"/>
      <c r="CQ16" s="770"/>
      <c r="CR16" s="768">
        <v>100</v>
      </c>
      <c r="CS16" s="769"/>
      <c r="CT16" s="769"/>
      <c r="CU16" s="769"/>
      <c r="CV16" s="770"/>
      <c r="CW16" s="768" t="s">
        <v>520</v>
      </c>
      <c r="CX16" s="769"/>
      <c r="CY16" s="769"/>
      <c r="CZ16" s="769"/>
      <c r="DA16" s="770"/>
      <c r="DB16" s="768" t="s">
        <v>520</v>
      </c>
      <c r="DC16" s="769"/>
      <c r="DD16" s="769"/>
      <c r="DE16" s="769"/>
      <c r="DF16" s="770"/>
      <c r="DG16" s="768" t="s">
        <v>520</v>
      </c>
      <c r="DH16" s="769"/>
      <c r="DI16" s="769"/>
      <c r="DJ16" s="769"/>
      <c r="DK16" s="770"/>
      <c r="DL16" s="768" t="s">
        <v>520</v>
      </c>
      <c r="DM16" s="769"/>
      <c r="DN16" s="769"/>
      <c r="DO16" s="769"/>
      <c r="DP16" s="770"/>
      <c r="DQ16" s="768" t="s">
        <v>520</v>
      </c>
      <c r="DR16" s="769"/>
      <c r="DS16" s="769"/>
      <c r="DT16" s="769"/>
      <c r="DU16" s="770"/>
      <c r="DV16" s="771"/>
      <c r="DW16" s="772"/>
      <c r="DX16" s="772"/>
      <c r="DY16" s="772"/>
      <c r="DZ16" s="773"/>
      <c r="EA16" s="243"/>
    </row>
    <row r="17" spans="1:131" s="244" customFormat="1" ht="26.25" customHeight="1" x14ac:dyDescent="0.2">
      <c r="A17" s="250">
        <v>11</v>
      </c>
      <c r="B17" s="742" t="s">
        <v>376</v>
      </c>
      <c r="C17" s="743"/>
      <c r="D17" s="743"/>
      <c r="E17" s="743"/>
      <c r="F17" s="743"/>
      <c r="G17" s="743"/>
      <c r="H17" s="743"/>
      <c r="I17" s="743"/>
      <c r="J17" s="743"/>
      <c r="K17" s="743"/>
      <c r="L17" s="743"/>
      <c r="M17" s="743"/>
      <c r="N17" s="743"/>
      <c r="O17" s="743"/>
      <c r="P17" s="744"/>
      <c r="Q17" s="745">
        <v>21285</v>
      </c>
      <c r="R17" s="746"/>
      <c r="S17" s="746"/>
      <c r="T17" s="746"/>
      <c r="U17" s="746"/>
      <c r="V17" s="746">
        <v>21285</v>
      </c>
      <c r="W17" s="746"/>
      <c r="X17" s="746"/>
      <c r="Y17" s="746"/>
      <c r="Z17" s="746"/>
      <c r="AA17" s="746">
        <v>0</v>
      </c>
      <c r="AB17" s="746"/>
      <c r="AC17" s="746"/>
      <c r="AD17" s="746"/>
      <c r="AE17" s="747"/>
      <c r="AF17" s="748" t="s">
        <v>366</v>
      </c>
      <c r="AG17" s="749"/>
      <c r="AH17" s="749"/>
      <c r="AI17" s="749"/>
      <c r="AJ17" s="750"/>
      <c r="AK17" s="751">
        <v>256</v>
      </c>
      <c r="AL17" s="752"/>
      <c r="AM17" s="752"/>
      <c r="AN17" s="752"/>
      <c r="AO17" s="752"/>
      <c r="AP17" s="752" t="s">
        <v>624</v>
      </c>
      <c r="AQ17" s="752"/>
      <c r="AR17" s="752"/>
      <c r="AS17" s="752"/>
      <c r="AT17" s="752"/>
      <c r="AU17" s="753"/>
      <c r="AV17" s="753"/>
      <c r="AW17" s="753"/>
      <c r="AX17" s="753"/>
      <c r="AY17" s="754"/>
      <c r="AZ17" s="241"/>
      <c r="BA17" s="241"/>
      <c r="BB17" s="241"/>
      <c r="BC17" s="241"/>
      <c r="BD17" s="241"/>
      <c r="BE17" s="242"/>
      <c r="BF17" s="242"/>
      <c r="BG17" s="242"/>
      <c r="BH17" s="242"/>
      <c r="BI17" s="242"/>
      <c r="BJ17" s="242"/>
      <c r="BK17" s="242"/>
      <c r="BL17" s="242"/>
      <c r="BM17" s="242"/>
      <c r="BN17" s="242"/>
      <c r="BO17" s="242"/>
      <c r="BP17" s="242"/>
      <c r="BQ17" s="251">
        <v>11</v>
      </c>
      <c r="BR17" s="252"/>
      <c r="BS17" s="755" t="s">
        <v>599</v>
      </c>
      <c r="BT17" s="756"/>
      <c r="BU17" s="756"/>
      <c r="BV17" s="756"/>
      <c r="BW17" s="756"/>
      <c r="BX17" s="756"/>
      <c r="BY17" s="756"/>
      <c r="BZ17" s="756"/>
      <c r="CA17" s="756"/>
      <c r="CB17" s="756"/>
      <c r="CC17" s="756"/>
      <c r="CD17" s="756"/>
      <c r="CE17" s="756"/>
      <c r="CF17" s="756"/>
      <c r="CG17" s="757"/>
      <c r="CH17" s="768">
        <v>10</v>
      </c>
      <c r="CI17" s="769"/>
      <c r="CJ17" s="769"/>
      <c r="CK17" s="769"/>
      <c r="CL17" s="770"/>
      <c r="CM17" s="768">
        <v>999</v>
      </c>
      <c r="CN17" s="769"/>
      <c r="CO17" s="769"/>
      <c r="CP17" s="769"/>
      <c r="CQ17" s="770"/>
      <c r="CR17" s="768">
        <v>200</v>
      </c>
      <c r="CS17" s="769"/>
      <c r="CT17" s="769"/>
      <c r="CU17" s="769"/>
      <c r="CV17" s="770"/>
      <c r="CW17" s="768" t="s">
        <v>520</v>
      </c>
      <c r="CX17" s="769"/>
      <c r="CY17" s="769"/>
      <c r="CZ17" s="769"/>
      <c r="DA17" s="770"/>
      <c r="DB17" s="768" t="s">
        <v>520</v>
      </c>
      <c r="DC17" s="769"/>
      <c r="DD17" s="769"/>
      <c r="DE17" s="769"/>
      <c r="DF17" s="770"/>
      <c r="DG17" s="768" t="s">
        <v>520</v>
      </c>
      <c r="DH17" s="769"/>
      <c r="DI17" s="769"/>
      <c r="DJ17" s="769"/>
      <c r="DK17" s="770"/>
      <c r="DL17" s="768" t="s">
        <v>520</v>
      </c>
      <c r="DM17" s="769"/>
      <c r="DN17" s="769"/>
      <c r="DO17" s="769"/>
      <c r="DP17" s="770"/>
      <c r="DQ17" s="768" t="s">
        <v>520</v>
      </c>
      <c r="DR17" s="769"/>
      <c r="DS17" s="769"/>
      <c r="DT17" s="769"/>
      <c r="DU17" s="770"/>
      <c r="DV17" s="771"/>
      <c r="DW17" s="772"/>
      <c r="DX17" s="772"/>
      <c r="DY17" s="772"/>
      <c r="DZ17" s="773"/>
      <c r="EA17" s="243"/>
    </row>
    <row r="18" spans="1:131" s="244" customFormat="1" ht="26.25" customHeight="1" x14ac:dyDescent="0.2">
      <c r="A18" s="250">
        <v>12</v>
      </c>
      <c r="B18" s="742"/>
      <c r="C18" s="743"/>
      <c r="D18" s="743"/>
      <c r="E18" s="743"/>
      <c r="F18" s="743"/>
      <c r="G18" s="743"/>
      <c r="H18" s="743"/>
      <c r="I18" s="743"/>
      <c r="J18" s="743"/>
      <c r="K18" s="743"/>
      <c r="L18" s="743"/>
      <c r="M18" s="743"/>
      <c r="N18" s="743"/>
      <c r="O18" s="743"/>
      <c r="P18" s="744"/>
      <c r="Q18" s="745"/>
      <c r="R18" s="746"/>
      <c r="S18" s="746"/>
      <c r="T18" s="746"/>
      <c r="U18" s="746"/>
      <c r="V18" s="746"/>
      <c r="W18" s="746"/>
      <c r="X18" s="746"/>
      <c r="Y18" s="746"/>
      <c r="Z18" s="746"/>
      <c r="AA18" s="746"/>
      <c r="AB18" s="746"/>
      <c r="AC18" s="746"/>
      <c r="AD18" s="746"/>
      <c r="AE18" s="747"/>
      <c r="AF18" s="748"/>
      <c r="AG18" s="749"/>
      <c r="AH18" s="749"/>
      <c r="AI18" s="749"/>
      <c r="AJ18" s="750"/>
      <c r="AK18" s="751"/>
      <c r="AL18" s="752"/>
      <c r="AM18" s="752"/>
      <c r="AN18" s="752"/>
      <c r="AO18" s="752"/>
      <c r="AP18" s="752"/>
      <c r="AQ18" s="752"/>
      <c r="AR18" s="752"/>
      <c r="AS18" s="752"/>
      <c r="AT18" s="752"/>
      <c r="AU18" s="753"/>
      <c r="AV18" s="753"/>
      <c r="AW18" s="753"/>
      <c r="AX18" s="753"/>
      <c r="AY18" s="754"/>
      <c r="AZ18" s="241"/>
      <c r="BA18" s="241"/>
      <c r="BB18" s="241"/>
      <c r="BC18" s="241"/>
      <c r="BD18" s="241"/>
      <c r="BE18" s="242"/>
      <c r="BF18" s="242"/>
      <c r="BG18" s="242"/>
      <c r="BH18" s="242"/>
      <c r="BI18" s="242"/>
      <c r="BJ18" s="242"/>
      <c r="BK18" s="242"/>
      <c r="BL18" s="242"/>
      <c r="BM18" s="242"/>
      <c r="BN18" s="242"/>
      <c r="BO18" s="242"/>
      <c r="BP18" s="242"/>
      <c r="BQ18" s="251">
        <v>12</v>
      </c>
      <c r="BR18" s="252"/>
      <c r="BS18" s="755" t="s">
        <v>600</v>
      </c>
      <c r="BT18" s="756"/>
      <c r="BU18" s="756"/>
      <c r="BV18" s="756"/>
      <c r="BW18" s="756"/>
      <c r="BX18" s="756"/>
      <c r="BY18" s="756"/>
      <c r="BZ18" s="756"/>
      <c r="CA18" s="756"/>
      <c r="CB18" s="756"/>
      <c r="CC18" s="756"/>
      <c r="CD18" s="756"/>
      <c r="CE18" s="756"/>
      <c r="CF18" s="756"/>
      <c r="CG18" s="757"/>
      <c r="CH18" s="768">
        <v>-1</v>
      </c>
      <c r="CI18" s="769"/>
      <c r="CJ18" s="769"/>
      <c r="CK18" s="769"/>
      <c r="CL18" s="770"/>
      <c r="CM18" s="768">
        <v>1799</v>
      </c>
      <c r="CN18" s="769"/>
      <c r="CO18" s="769"/>
      <c r="CP18" s="769"/>
      <c r="CQ18" s="770"/>
      <c r="CR18" s="768">
        <v>1013</v>
      </c>
      <c r="CS18" s="769"/>
      <c r="CT18" s="769"/>
      <c r="CU18" s="769"/>
      <c r="CV18" s="770"/>
      <c r="CW18" s="768" t="s">
        <v>520</v>
      </c>
      <c r="CX18" s="769"/>
      <c r="CY18" s="769"/>
      <c r="CZ18" s="769"/>
      <c r="DA18" s="770"/>
      <c r="DB18" s="768" t="s">
        <v>520</v>
      </c>
      <c r="DC18" s="769"/>
      <c r="DD18" s="769"/>
      <c r="DE18" s="769"/>
      <c r="DF18" s="770"/>
      <c r="DG18" s="768" t="s">
        <v>520</v>
      </c>
      <c r="DH18" s="769"/>
      <c r="DI18" s="769"/>
      <c r="DJ18" s="769"/>
      <c r="DK18" s="770"/>
      <c r="DL18" s="768" t="s">
        <v>520</v>
      </c>
      <c r="DM18" s="769"/>
      <c r="DN18" s="769"/>
      <c r="DO18" s="769"/>
      <c r="DP18" s="770"/>
      <c r="DQ18" s="768" t="s">
        <v>520</v>
      </c>
      <c r="DR18" s="769"/>
      <c r="DS18" s="769"/>
      <c r="DT18" s="769"/>
      <c r="DU18" s="770"/>
      <c r="DV18" s="771"/>
      <c r="DW18" s="772"/>
      <c r="DX18" s="772"/>
      <c r="DY18" s="772"/>
      <c r="DZ18" s="773"/>
      <c r="EA18" s="243"/>
    </row>
    <row r="19" spans="1:131" s="244" customFormat="1" ht="26.25" customHeight="1" x14ac:dyDescent="0.2">
      <c r="A19" s="250">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48"/>
      <c r="AG19" s="749"/>
      <c r="AH19" s="749"/>
      <c r="AI19" s="749"/>
      <c r="AJ19" s="750"/>
      <c r="AK19" s="751"/>
      <c r="AL19" s="752"/>
      <c r="AM19" s="752"/>
      <c r="AN19" s="752"/>
      <c r="AO19" s="752"/>
      <c r="AP19" s="752"/>
      <c r="AQ19" s="752"/>
      <c r="AR19" s="752"/>
      <c r="AS19" s="752"/>
      <c r="AT19" s="752"/>
      <c r="AU19" s="753"/>
      <c r="AV19" s="753"/>
      <c r="AW19" s="753"/>
      <c r="AX19" s="753"/>
      <c r="AY19" s="754"/>
      <c r="AZ19" s="241"/>
      <c r="BA19" s="241"/>
      <c r="BB19" s="241"/>
      <c r="BC19" s="241"/>
      <c r="BD19" s="241"/>
      <c r="BE19" s="242"/>
      <c r="BF19" s="242"/>
      <c r="BG19" s="242"/>
      <c r="BH19" s="242"/>
      <c r="BI19" s="242"/>
      <c r="BJ19" s="242"/>
      <c r="BK19" s="242"/>
      <c r="BL19" s="242"/>
      <c r="BM19" s="242"/>
      <c r="BN19" s="242"/>
      <c r="BO19" s="242"/>
      <c r="BP19" s="242"/>
      <c r="BQ19" s="251">
        <v>13</v>
      </c>
      <c r="BR19" s="252"/>
      <c r="BS19" s="755" t="s">
        <v>601</v>
      </c>
      <c r="BT19" s="756"/>
      <c r="BU19" s="756"/>
      <c r="BV19" s="756"/>
      <c r="BW19" s="756"/>
      <c r="BX19" s="756"/>
      <c r="BY19" s="756"/>
      <c r="BZ19" s="756"/>
      <c r="CA19" s="756"/>
      <c r="CB19" s="756"/>
      <c r="CC19" s="756"/>
      <c r="CD19" s="756"/>
      <c r="CE19" s="756"/>
      <c r="CF19" s="756"/>
      <c r="CG19" s="757"/>
      <c r="CH19" s="768">
        <v>0</v>
      </c>
      <c r="CI19" s="769"/>
      <c r="CJ19" s="769"/>
      <c r="CK19" s="769"/>
      <c r="CL19" s="770"/>
      <c r="CM19" s="768">
        <v>281</v>
      </c>
      <c r="CN19" s="769"/>
      <c r="CO19" s="769"/>
      <c r="CP19" s="769"/>
      <c r="CQ19" s="770"/>
      <c r="CR19" s="768">
        <v>195</v>
      </c>
      <c r="CS19" s="769"/>
      <c r="CT19" s="769"/>
      <c r="CU19" s="769"/>
      <c r="CV19" s="770"/>
      <c r="CW19" s="768" t="s">
        <v>520</v>
      </c>
      <c r="CX19" s="769"/>
      <c r="CY19" s="769"/>
      <c r="CZ19" s="769"/>
      <c r="DA19" s="770"/>
      <c r="DB19" s="768" t="s">
        <v>520</v>
      </c>
      <c r="DC19" s="769"/>
      <c r="DD19" s="769"/>
      <c r="DE19" s="769"/>
      <c r="DF19" s="770"/>
      <c r="DG19" s="768" t="s">
        <v>520</v>
      </c>
      <c r="DH19" s="769"/>
      <c r="DI19" s="769"/>
      <c r="DJ19" s="769"/>
      <c r="DK19" s="770"/>
      <c r="DL19" s="768" t="s">
        <v>520</v>
      </c>
      <c r="DM19" s="769"/>
      <c r="DN19" s="769"/>
      <c r="DO19" s="769"/>
      <c r="DP19" s="770"/>
      <c r="DQ19" s="768" t="s">
        <v>520</v>
      </c>
      <c r="DR19" s="769"/>
      <c r="DS19" s="769"/>
      <c r="DT19" s="769"/>
      <c r="DU19" s="770"/>
      <c r="DV19" s="771"/>
      <c r="DW19" s="772"/>
      <c r="DX19" s="772"/>
      <c r="DY19" s="772"/>
      <c r="DZ19" s="773"/>
      <c r="EA19" s="243"/>
    </row>
    <row r="20" spans="1:131" s="244" customFormat="1" ht="26.25" customHeight="1" x14ac:dyDescent="0.2">
      <c r="A20" s="250">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51"/>
      <c r="AL20" s="752"/>
      <c r="AM20" s="752"/>
      <c r="AN20" s="752"/>
      <c r="AO20" s="752"/>
      <c r="AP20" s="752"/>
      <c r="AQ20" s="752"/>
      <c r="AR20" s="752"/>
      <c r="AS20" s="752"/>
      <c r="AT20" s="752"/>
      <c r="AU20" s="753"/>
      <c r="AV20" s="753"/>
      <c r="AW20" s="753"/>
      <c r="AX20" s="753"/>
      <c r="AY20" s="754"/>
      <c r="AZ20" s="241"/>
      <c r="BA20" s="241"/>
      <c r="BB20" s="241"/>
      <c r="BC20" s="241"/>
      <c r="BD20" s="241"/>
      <c r="BE20" s="242"/>
      <c r="BF20" s="242"/>
      <c r="BG20" s="242"/>
      <c r="BH20" s="242"/>
      <c r="BI20" s="242"/>
      <c r="BJ20" s="242"/>
      <c r="BK20" s="242"/>
      <c r="BL20" s="242"/>
      <c r="BM20" s="242"/>
      <c r="BN20" s="242"/>
      <c r="BO20" s="242"/>
      <c r="BP20" s="242"/>
      <c r="BQ20" s="251">
        <v>14</v>
      </c>
      <c r="BR20" s="252"/>
      <c r="BS20" s="755" t="s">
        <v>602</v>
      </c>
      <c r="BT20" s="756"/>
      <c r="BU20" s="756"/>
      <c r="BV20" s="756"/>
      <c r="BW20" s="756"/>
      <c r="BX20" s="756"/>
      <c r="BY20" s="756"/>
      <c r="BZ20" s="756"/>
      <c r="CA20" s="756"/>
      <c r="CB20" s="756"/>
      <c r="CC20" s="756"/>
      <c r="CD20" s="756"/>
      <c r="CE20" s="756"/>
      <c r="CF20" s="756"/>
      <c r="CG20" s="757"/>
      <c r="CH20" s="768">
        <v>0</v>
      </c>
      <c r="CI20" s="769"/>
      <c r="CJ20" s="769"/>
      <c r="CK20" s="769"/>
      <c r="CL20" s="770"/>
      <c r="CM20" s="768">
        <v>6</v>
      </c>
      <c r="CN20" s="769"/>
      <c r="CO20" s="769"/>
      <c r="CP20" s="769"/>
      <c r="CQ20" s="770"/>
      <c r="CR20" s="768">
        <v>2</v>
      </c>
      <c r="CS20" s="769"/>
      <c r="CT20" s="769"/>
      <c r="CU20" s="769"/>
      <c r="CV20" s="770"/>
      <c r="CW20" s="768">
        <v>22</v>
      </c>
      <c r="CX20" s="769"/>
      <c r="CY20" s="769"/>
      <c r="CZ20" s="769"/>
      <c r="DA20" s="770"/>
      <c r="DB20" s="768" t="s">
        <v>520</v>
      </c>
      <c r="DC20" s="769"/>
      <c r="DD20" s="769"/>
      <c r="DE20" s="769"/>
      <c r="DF20" s="770"/>
      <c r="DG20" s="768" t="s">
        <v>520</v>
      </c>
      <c r="DH20" s="769"/>
      <c r="DI20" s="769"/>
      <c r="DJ20" s="769"/>
      <c r="DK20" s="770"/>
      <c r="DL20" s="768" t="s">
        <v>520</v>
      </c>
      <c r="DM20" s="769"/>
      <c r="DN20" s="769"/>
      <c r="DO20" s="769"/>
      <c r="DP20" s="770"/>
      <c r="DQ20" s="768" t="s">
        <v>520</v>
      </c>
      <c r="DR20" s="769"/>
      <c r="DS20" s="769"/>
      <c r="DT20" s="769"/>
      <c r="DU20" s="770"/>
      <c r="DV20" s="771"/>
      <c r="DW20" s="772"/>
      <c r="DX20" s="772"/>
      <c r="DY20" s="772"/>
      <c r="DZ20" s="773"/>
      <c r="EA20" s="243"/>
    </row>
    <row r="21" spans="1:131" s="244" customFormat="1" ht="26.25" customHeight="1" thickBot="1" x14ac:dyDescent="0.25">
      <c r="A21" s="250">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52"/>
      <c r="AM21" s="752"/>
      <c r="AN21" s="752"/>
      <c r="AO21" s="752"/>
      <c r="AP21" s="752"/>
      <c r="AQ21" s="752"/>
      <c r="AR21" s="752"/>
      <c r="AS21" s="752"/>
      <c r="AT21" s="752"/>
      <c r="AU21" s="753"/>
      <c r="AV21" s="753"/>
      <c r="AW21" s="753"/>
      <c r="AX21" s="753"/>
      <c r="AY21" s="754"/>
      <c r="AZ21" s="241"/>
      <c r="BA21" s="241"/>
      <c r="BB21" s="241"/>
      <c r="BC21" s="241"/>
      <c r="BD21" s="241"/>
      <c r="BE21" s="242"/>
      <c r="BF21" s="242"/>
      <c r="BG21" s="242"/>
      <c r="BH21" s="242"/>
      <c r="BI21" s="242"/>
      <c r="BJ21" s="242"/>
      <c r="BK21" s="242"/>
      <c r="BL21" s="242"/>
      <c r="BM21" s="242"/>
      <c r="BN21" s="242"/>
      <c r="BO21" s="242"/>
      <c r="BP21" s="242"/>
      <c r="BQ21" s="251">
        <v>15</v>
      </c>
      <c r="BR21" s="252" t="s">
        <v>617</v>
      </c>
      <c r="BS21" s="755" t="s">
        <v>603</v>
      </c>
      <c r="BT21" s="756"/>
      <c r="BU21" s="756"/>
      <c r="BV21" s="756"/>
      <c r="BW21" s="756"/>
      <c r="BX21" s="756"/>
      <c r="BY21" s="756"/>
      <c r="BZ21" s="756"/>
      <c r="CA21" s="756"/>
      <c r="CB21" s="756"/>
      <c r="CC21" s="756"/>
      <c r="CD21" s="756"/>
      <c r="CE21" s="756"/>
      <c r="CF21" s="756"/>
      <c r="CG21" s="757"/>
      <c r="CH21" s="768">
        <v>-1.3513550000000001</v>
      </c>
      <c r="CI21" s="769"/>
      <c r="CJ21" s="769"/>
      <c r="CK21" s="769"/>
      <c r="CL21" s="770"/>
      <c r="CM21" s="768">
        <v>492.81629600000002</v>
      </c>
      <c r="CN21" s="769"/>
      <c r="CO21" s="769"/>
      <c r="CP21" s="769"/>
      <c r="CQ21" s="770"/>
      <c r="CR21" s="768">
        <v>1</v>
      </c>
      <c r="CS21" s="769"/>
      <c r="CT21" s="769"/>
      <c r="CU21" s="769"/>
      <c r="CV21" s="770"/>
      <c r="CW21" s="768">
        <v>186.92861199999999</v>
      </c>
      <c r="CX21" s="769"/>
      <c r="CY21" s="769"/>
      <c r="CZ21" s="769"/>
      <c r="DA21" s="770"/>
      <c r="DB21" s="768">
        <v>1348.5259229999999</v>
      </c>
      <c r="DC21" s="769"/>
      <c r="DD21" s="769"/>
      <c r="DE21" s="769"/>
      <c r="DF21" s="770"/>
      <c r="DG21" s="768" t="s">
        <v>520</v>
      </c>
      <c r="DH21" s="769"/>
      <c r="DI21" s="769"/>
      <c r="DJ21" s="769"/>
      <c r="DK21" s="770"/>
      <c r="DL21" s="768">
        <v>5</v>
      </c>
      <c r="DM21" s="769"/>
      <c r="DN21" s="769"/>
      <c r="DO21" s="769"/>
      <c r="DP21" s="770"/>
      <c r="DQ21" s="768">
        <v>3</v>
      </c>
      <c r="DR21" s="769"/>
      <c r="DS21" s="769"/>
      <c r="DT21" s="769"/>
      <c r="DU21" s="770"/>
      <c r="DV21" s="771"/>
      <c r="DW21" s="772"/>
      <c r="DX21" s="772"/>
      <c r="DY21" s="772"/>
      <c r="DZ21" s="773"/>
      <c r="EA21" s="243"/>
    </row>
    <row r="22" spans="1:131" s="244" customFormat="1" ht="26.25" customHeight="1" x14ac:dyDescent="0.2">
      <c r="A22" s="250">
        <v>16</v>
      </c>
      <c r="B22" s="774"/>
      <c r="C22" s="775"/>
      <c r="D22" s="775"/>
      <c r="E22" s="775"/>
      <c r="F22" s="775"/>
      <c r="G22" s="775"/>
      <c r="H22" s="775"/>
      <c r="I22" s="775"/>
      <c r="J22" s="775"/>
      <c r="K22" s="775"/>
      <c r="L22" s="775"/>
      <c r="M22" s="775"/>
      <c r="N22" s="775"/>
      <c r="O22" s="775"/>
      <c r="P22" s="776"/>
      <c r="Q22" s="777"/>
      <c r="R22" s="778"/>
      <c r="S22" s="778"/>
      <c r="T22" s="778"/>
      <c r="U22" s="778"/>
      <c r="V22" s="778"/>
      <c r="W22" s="778"/>
      <c r="X22" s="778"/>
      <c r="Y22" s="778"/>
      <c r="Z22" s="778"/>
      <c r="AA22" s="778"/>
      <c r="AB22" s="778"/>
      <c r="AC22" s="778"/>
      <c r="AD22" s="778"/>
      <c r="AE22" s="779"/>
      <c r="AF22" s="780"/>
      <c r="AG22" s="781"/>
      <c r="AH22" s="781"/>
      <c r="AI22" s="781"/>
      <c r="AJ22" s="782"/>
      <c r="AK22" s="795"/>
      <c r="AL22" s="796"/>
      <c r="AM22" s="796"/>
      <c r="AN22" s="796"/>
      <c r="AO22" s="796"/>
      <c r="AP22" s="796"/>
      <c r="AQ22" s="796"/>
      <c r="AR22" s="796"/>
      <c r="AS22" s="796"/>
      <c r="AT22" s="796"/>
      <c r="AU22" s="797"/>
      <c r="AV22" s="797"/>
      <c r="AW22" s="797"/>
      <c r="AX22" s="797"/>
      <c r="AY22" s="798"/>
      <c r="AZ22" s="799" t="s">
        <v>377</v>
      </c>
      <c r="BA22" s="799"/>
      <c r="BB22" s="799"/>
      <c r="BC22" s="799"/>
      <c r="BD22" s="800"/>
      <c r="BE22" s="242"/>
      <c r="BF22" s="242"/>
      <c r="BG22" s="242"/>
      <c r="BH22" s="242"/>
      <c r="BI22" s="242"/>
      <c r="BJ22" s="242"/>
      <c r="BK22" s="242"/>
      <c r="BL22" s="242"/>
      <c r="BM22" s="242"/>
      <c r="BN22" s="242"/>
      <c r="BO22" s="242"/>
      <c r="BP22" s="242"/>
      <c r="BQ22" s="251">
        <v>16</v>
      </c>
      <c r="BR22" s="252"/>
      <c r="BS22" s="755" t="s">
        <v>604</v>
      </c>
      <c r="BT22" s="756"/>
      <c r="BU22" s="756"/>
      <c r="BV22" s="756"/>
      <c r="BW22" s="756"/>
      <c r="BX22" s="756"/>
      <c r="BY22" s="756"/>
      <c r="BZ22" s="756"/>
      <c r="CA22" s="756"/>
      <c r="CB22" s="756"/>
      <c r="CC22" s="756"/>
      <c r="CD22" s="756"/>
      <c r="CE22" s="756"/>
      <c r="CF22" s="756"/>
      <c r="CG22" s="757"/>
      <c r="CH22" s="768">
        <v>0</v>
      </c>
      <c r="CI22" s="769"/>
      <c r="CJ22" s="769"/>
      <c r="CK22" s="769"/>
      <c r="CL22" s="770"/>
      <c r="CM22" s="768">
        <v>1514</v>
      </c>
      <c r="CN22" s="769"/>
      <c r="CO22" s="769"/>
      <c r="CP22" s="769"/>
      <c r="CQ22" s="770"/>
      <c r="CR22" s="768">
        <v>1339</v>
      </c>
      <c r="CS22" s="769"/>
      <c r="CT22" s="769"/>
      <c r="CU22" s="769"/>
      <c r="CV22" s="770"/>
      <c r="CW22" s="768" t="s">
        <v>520</v>
      </c>
      <c r="CX22" s="769"/>
      <c r="CY22" s="769"/>
      <c r="CZ22" s="769"/>
      <c r="DA22" s="770"/>
      <c r="DB22" s="768" t="s">
        <v>520</v>
      </c>
      <c r="DC22" s="769"/>
      <c r="DD22" s="769"/>
      <c r="DE22" s="769"/>
      <c r="DF22" s="770"/>
      <c r="DG22" s="768" t="s">
        <v>520</v>
      </c>
      <c r="DH22" s="769"/>
      <c r="DI22" s="769"/>
      <c r="DJ22" s="769"/>
      <c r="DK22" s="770"/>
      <c r="DL22" s="768" t="s">
        <v>520</v>
      </c>
      <c r="DM22" s="769"/>
      <c r="DN22" s="769"/>
      <c r="DO22" s="769"/>
      <c r="DP22" s="770"/>
      <c r="DQ22" s="768" t="s">
        <v>520</v>
      </c>
      <c r="DR22" s="769"/>
      <c r="DS22" s="769"/>
      <c r="DT22" s="769"/>
      <c r="DU22" s="770"/>
      <c r="DV22" s="771"/>
      <c r="DW22" s="772"/>
      <c r="DX22" s="772"/>
      <c r="DY22" s="772"/>
      <c r="DZ22" s="773"/>
      <c r="EA22" s="243"/>
    </row>
    <row r="23" spans="1:131" s="244" customFormat="1" ht="26.25" customHeight="1" thickBot="1" x14ac:dyDescent="0.25">
      <c r="A23" s="253" t="s">
        <v>378</v>
      </c>
      <c r="B23" s="783" t="s">
        <v>379</v>
      </c>
      <c r="C23" s="784"/>
      <c r="D23" s="784"/>
      <c r="E23" s="784"/>
      <c r="F23" s="784"/>
      <c r="G23" s="784"/>
      <c r="H23" s="784"/>
      <c r="I23" s="784"/>
      <c r="J23" s="784"/>
      <c r="K23" s="784"/>
      <c r="L23" s="784"/>
      <c r="M23" s="784"/>
      <c r="N23" s="784"/>
      <c r="O23" s="784"/>
      <c r="P23" s="785"/>
      <c r="Q23" s="786">
        <v>544078</v>
      </c>
      <c r="R23" s="787"/>
      <c r="S23" s="787"/>
      <c r="T23" s="787"/>
      <c r="U23" s="787"/>
      <c r="V23" s="787">
        <v>521390</v>
      </c>
      <c r="W23" s="787"/>
      <c r="X23" s="787"/>
      <c r="Y23" s="787"/>
      <c r="Z23" s="787"/>
      <c r="AA23" s="787">
        <v>22687</v>
      </c>
      <c r="AB23" s="787"/>
      <c r="AC23" s="787"/>
      <c r="AD23" s="787"/>
      <c r="AE23" s="788"/>
      <c r="AF23" s="789">
        <v>9479</v>
      </c>
      <c r="AG23" s="787"/>
      <c r="AH23" s="787"/>
      <c r="AI23" s="787"/>
      <c r="AJ23" s="790"/>
      <c r="AK23" s="791"/>
      <c r="AL23" s="792"/>
      <c r="AM23" s="792"/>
      <c r="AN23" s="792"/>
      <c r="AO23" s="792"/>
      <c r="AP23" s="787">
        <v>959326</v>
      </c>
      <c r="AQ23" s="787"/>
      <c r="AR23" s="787"/>
      <c r="AS23" s="787"/>
      <c r="AT23" s="787"/>
      <c r="AU23" s="793"/>
      <c r="AV23" s="793"/>
      <c r="AW23" s="793"/>
      <c r="AX23" s="793"/>
      <c r="AY23" s="794"/>
      <c r="AZ23" s="802" t="s">
        <v>380</v>
      </c>
      <c r="BA23" s="803"/>
      <c r="BB23" s="803"/>
      <c r="BC23" s="803"/>
      <c r="BD23" s="804"/>
      <c r="BE23" s="242"/>
      <c r="BF23" s="242"/>
      <c r="BG23" s="242"/>
      <c r="BH23" s="242"/>
      <c r="BI23" s="242"/>
      <c r="BJ23" s="242"/>
      <c r="BK23" s="242"/>
      <c r="BL23" s="242"/>
      <c r="BM23" s="242"/>
      <c r="BN23" s="242"/>
      <c r="BO23" s="242"/>
      <c r="BP23" s="242"/>
      <c r="BQ23" s="251">
        <v>17</v>
      </c>
      <c r="BR23" s="252"/>
      <c r="BS23" s="755" t="s">
        <v>605</v>
      </c>
      <c r="BT23" s="756"/>
      <c r="BU23" s="756"/>
      <c r="BV23" s="756"/>
      <c r="BW23" s="756"/>
      <c r="BX23" s="756"/>
      <c r="BY23" s="756"/>
      <c r="BZ23" s="756"/>
      <c r="CA23" s="756"/>
      <c r="CB23" s="756"/>
      <c r="CC23" s="756"/>
      <c r="CD23" s="756"/>
      <c r="CE23" s="756"/>
      <c r="CF23" s="756"/>
      <c r="CG23" s="757"/>
      <c r="CH23" s="768">
        <v>-34</v>
      </c>
      <c r="CI23" s="769"/>
      <c r="CJ23" s="769"/>
      <c r="CK23" s="769"/>
      <c r="CL23" s="770"/>
      <c r="CM23" s="768">
        <v>1137</v>
      </c>
      <c r="CN23" s="769"/>
      <c r="CO23" s="769"/>
      <c r="CP23" s="769"/>
      <c r="CQ23" s="770"/>
      <c r="CR23" s="768">
        <v>515</v>
      </c>
      <c r="CS23" s="769"/>
      <c r="CT23" s="769"/>
      <c r="CU23" s="769"/>
      <c r="CV23" s="770"/>
      <c r="CW23" s="768">
        <v>44</v>
      </c>
      <c r="CX23" s="769"/>
      <c r="CY23" s="769"/>
      <c r="CZ23" s="769"/>
      <c r="DA23" s="770"/>
      <c r="DB23" s="768" t="s">
        <v>520</v>
      </c>
      <c r="DC23" s="769"/>
      <c r="DD23" s="769"/>
      <c r="DE23" s="769"/>
      <c r="DF23" s="770"/>
      <c r="DG23" s="768" t="s">
        <v>520</v>
      </c>
      <c r="DH23" s="769"/>
      <c r="DI23" s="769"/>
      <c r="DJ23" s="769"/>
      <c r="DK23" s="770"/>
      <c r="DL23" s="768" t="s">
        <v>520</v>
      </c>
      <c r="DM23" s="769"/>
      <c r="DN23" s="769"/>
      <c r="DO23" s="769"/>
      <c r="DP23" s="770"/>
      <c r="DQ23" s="768" t="s">
        <v>520</v>
      </c>
      <c r="DR23" s="769"/>
      <c r="DS23" s="769"/>
      <c r="DT23" s="769"/>
      <c r="DU23" s="770"/>
      <c r="DV23" s="771"/>
      <c r="DW23" s="772"/>
      <c r="DX23" s="772"/>
      <c r="DY23" s="772"/>
      <c r="DZ23" s="773"/>
      <c r="EA23" s="243"/>
    </row>
    <row r="24" spans="1:131" s="244" customFormat="1" ht="26.25" customHeight="1" x14ac:dyDescent="0.2">
      <c r="A24" s="801" t="s">
        <v>381</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41"/>
      <c r="BA24" s="241"/>
      <c r="BB24" s="241"/>
      <c r="BC24" s="241"/>
      <c r="BD24" s="241"/>
      <c r="BE24" s="242"/>
      <c r="BF24" s="242"/>
      <c r="BG24" s="242"/>
      <c r="BH24" s="242"/>
      <c r="BI24" s="242"/>
      <c r="BJ24" s="242"/>
      <c r="BK24" s="242"/>
      <c r="BL24" s="242"/>
      <c r="BM24" s="242"/>
      <c r="BN24" s="242"/>
      <c r="BO24" s="242"/>
      <c r="BP24" s="242"/>
      <c r="BQ24" s="251">
        <v>18</v>
      </c>
      <c r="BR24" s="252"/>
      <c r="BS24" s="755" t="s">
        <v>606</v>
      </c>
      <c r="BT24" s="756"/>
      <c r="BU24" s="756"/>
      <c r="BV24" s="756"/>
      <c r="BW24" s="756"/>
      <c r="BX24" s="756"/>
      <c r="BY24" s="756"/>
      <c r="BZ24" s="756"/>
      <c r="CA24" s="756"/>
      <c r="CB24" s="756"/>
      <c r="CC24" s="756"/>
      <c r="CD24" s="756"/>
      <c r="CE24" s="756"/>
      <c r="CF24" s="756"/>
      <c r="CG24" s="757"/>
      <c r="CH24" s="768">
        <v>-3</v>
      </c>
      <c r="CI24" s="769"/>
      <c r="CJ24" s="769"/>
      <c r="CK24" s="769"/>
      <c r="CL24" s="770"/>
      <c r="CM24" s="768">
        <v>702</v>
      </c>
      <c r="CN24" s="769"/>
      <c r="CO24" s="769"/>
      <c r="CP24" s="769"/>
      <c r="CQ24" s="770"/>
      <c r="CR24" s="768">
        <v>146</v>
      </c>
      <c r="CS24" s="769"/>
      <c r="CT24" s="769"/>
      <c r="CU24" s="769"/>
      <c r="CV24" s="770"/>
      <c r="CW24" s="768">
        <v>531</v>
      </c>
      <c r="CX24" s="769"/>
      <c r="CY24" s="769"/>
      <c r="CZ24" s="769"/>
      <c r="DA24" s="770"/>
      <c r="DB24" s="768">
        <v>647</v>
      </c>
      <c r="DC24" s="769"/>
      <c r="DD24" s="769"/>
      <c r="DE24" s="769"/>
      <c r="DF24" s="770"/>
      <c r="DG24" s="768" t="s">
        <v>520</v>
      </c>
      <c r="DH24" s="769"/>
      <c r="DI24" s="769"/>
      <c r="DJ24" s="769"/>
      <c r="DK24" s="770"/>
      <c r="DL24" s="768" t="s">
        <v>520</v>
      </c>
      <c r="DM24" s="769"/>
      <c r="DN24" s="769"/>
      <c r="DO24" s="769"/>
      <c r="DP24" s="770"/>
      <c r="DQ24" s="768" t="s">
        <v>520</v>
      </c>
      <c r="DR24" s="769"/>
      <c r="DS24" s="769"/>
      <c r="DT24" s="769"/>
      <c r="DU24" s="770"/>
      <c r="DV24" s="771"/>
      <c r="DW24" s="772"/>
      <c r="DX24" s="772"/>
      <c r="DY24" s="772"/>
      <c r="DZ24" s="773"/>
      <c r="EA24" s="243"/>
    </row>
    <row r="25" spans="1:131" s="236" customFormat="1" ht="26.25" customHeight="1" thickBot="1" x14ac:dyDescent="0.25">
      <c r="A25" s="736" t="s">
        <v>382</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41"/>
      <c r="BK25" s="241"/>
      <c r="BL25" s="241"/>
      <c r="BM25" s="241"/>
      <c r="BN25" s="241"/>
      <c r="BO25" s="254"/>
      <c r="BP25" s="254"/>
      <c r="BQ25" s="251">
        <v>19</v>
      </c>
      <c r="BR25" s="252"/>
      <c r="BS25" s="755" t="s">
        <v>607</v>
      </c>
      <c r="BT25" s="756"/>
      <c r="BU25" s="756"/>
      <c r="BV25" s="756"/>
      <c r="BW25" s="756"/>
      <c r="BX25" s="756"/>
      <c r="BY25" s="756"/>
      <c r="BZ25" s="756"/>
      <c r="CA25" s="756"/>
      <c r="CB25" s="756"/>
      <c r="CC25" s="756"/>
      <c r="CD25" s="756"/>
      <c r="CE25" s="756"/>
      <c r="CF25" s="756"/>
      <c r="CG25" s="757"/>
      <c r="CH25" s="768">
        <v>2</v>
      </c>
      <c r="CI25" s="769"/>
      <c r="CJ25" s="769"/>
      <c r="CK25" s="769"/>
      <c r="CL25" s="770"/>
      <c r="CM25" s="768">
        <v>198</v>
      </c>
      <c r="CN25" s="769"/>
      <c r="CO25" s="769"/>
      <c r="CP25" s="769"/>
      <c r="CQ25" s="770"/>
      <c r="CR25" s="768">
        <v>100</v>
      </c>
      <c r="CS25" s="769"/>
      <c r="CT25" s="769"/>
      <c r="CU25" s="769"/>
      <c r="CV25" s="770"/>
      <c r="CW25" s="768">
        <v>5</v>
      </c>
      <c r="CX25" s="769"/>
      <c r="CY25" s="769"/>
      <c r="CZ25" s="769"/>
      <c r="DA25" s="770"/>
      <c r="DB25" s="768" t="s">
        <v>520</v>
      </c>
      <c r="DC25" s="769"/>
      <c r="DD25" s="769"/>
      <c r="DE25" s="769"/>
      <c r="DF25" s="770"/>
      <c r="DG25" s="768" t="s">
        <v>520</v>
      </c>
      <c r="DH25" s="769"/>
      <c r="DI25" s="769"/>
      <c r="DJ25" s="769"/>
      <c r="DK25" s="770"/>
      <c r="DL25" s="768" t="s">
        <v>520</v>
      </c>
      <c r="DM25" s="769"/>
      <c r="DN25" s="769"/>
      <c r="DO25" s="769"/>
      <c r="DP25" s="770"/>
      <c r="DQ25" s="768" t="s">
        <v>520</v>
      </c>
      <c r="DR25" s="769"/>
      <c r="DS25" s="769"/>
      <c r="DT25" s="769"/>
      <c r="DU25" s="770"/>
      <c r="DV25" s="771"/>
      <c r="DW25" s="772"/>
      <c r="DX25" s="772"/>
      <c r="DY25" s="772"/>
      <c r="DZ25" s="773"/>
      <c r="EA25" s="235"/>
    </row>
    <row r="26" spans="1:131" s="236" customFormat="1" ht="26.25" customHeight="1" x14ac:dyDescent="0.2">
      <c r="A26" s="727" t="s">
        <v>347</v>
      </c>
      <c r="B26" s="728"/>
      <c r="C26" s="728"/>
      <c r="D26" s="728"/>
      <c r="E26" s="728"/>
      <c r="F26" s="728"/>
      <c r="G26" s="728"/>
      <c r="H26" s="728"/>
      <c r="I26" s="728"/>
      <c r="J26" s="728"/>
      <c r="K26" s="728"/>
      <c r="L26" s="728"/>
      <c r="M26" s="728"/>
      <c r="N26" s="728"/>
      <c r="O26" s="728"/>
      <c r="P26" s="729"/>
      <c r="Q26" s="704" t="s">
        <v>383</v>
      </c>
      <c r="R26" s="705"/>
      <c r="S26" s="705"/>
      <c r="T26" s="705"/>
      <c r="U26" s="706"/>
      <c r="V26" s="704" t="s">
        <v>384</v>
      </c>
      <c r="W26" s="705"/>
      <c r="X26" s="705"/>
      <c r="Y26" s="705"/>
      <c r="Z26" s="706"/>
      <c r="AA26" s="704" t="s">
        <v>385</v>
      </c>
      <c r="AB26" s="705"/>
      <c r="AC26" s="705"/>
      <c r="AD26" s="705"/>
      <c r="AE26" s="705"/>
      <c r="AF26" s="805" t="s">
        <v>386</v>
      </c>
      <c r="AG26" s="806"/>
      <c r="AH26" s="806"/>
      <c r="AI26" s="806"/>
      <c r="AJ26" s="807"/>
      <c r="AK26" s="705" t="s">
        <v>387</v>
      </c>
      <c r="AL26" s="705"/>
      <c r="AM26" s="705"/>
      <c r="AN26" s="705"/>
      <c r="AO26" s="706"/>
      <c r="AP26" s="704" t="s">
        <v>388</v>
      </c>
      <c r="AQ26" s="705"/>
      <c r="AR26" s="705"/>
      <c r="AS26" s="705"/>
      <c r="AT26" s="706"/>
      <c r="AU26" s="704" t="s">
        <v>389</v>
      </c>
      <c r="AV26" s="705"/>
      <c r="AW26" s="705"/>
      <c r="AX26" s="705"/>
      <c r="AY26" s="706"/>
      <c r="AZ26" s="704" t="s">
        <v>390</v>
      </c>
      <c r="BA26" s="705"/>
      <c r="BB26" s="705"/>
      <c r="BC26" s="705"/>
      <c r="BD26" s="706"/>
      <c r="BE26" s="704" t="s">
        <v>354</v>
      </c>
      <c r="BF26" s="705"/>
      <c r="BG26" s="705"/>
      <c r="BH26" s="705"/>
      <c r="BI26" s="716"/>
      <c r="BJ26" s="241"/>
      <c r="BK26" s="241"/>
      <c r="BL26" s="241"/>
      <c r="BM26" s="241"/>
      <c r="BN26" s="241"/>
      <c r="BO26" s="254"/>
      <c r="BP26" s="254"/>
      <c r="BQ26" s="251">
        <v>20</v>
      </c>
      <c r="BR26" s="252"/>
      <c r="BS26" s="755" t="s">
        <v>608</v>
      </c>
      <c r="BT26" s="756"/>
      <c r="BU26" s="756"/>
      <c r="BV26" s="756"/>
      <c r="BW26" s="756"/>
      <c r="BX26" s="756"/>
      <c r="BY26" s="756"/>
      <c r="BZ26" s="756"/>
      <c r="CA26" s="756"/>
      <c r="CB26" s="756"/>
      <c r="CC26" s="756"/>
      <c r="CD26" s="756"/>
      <c r="CE26" s="756"/>
      <c r="CF26" s="756"/>
      <c r="CG26" s="757"/>
      <c r="CH26" s="768">
        <v>12</v>
      </c>
      <c r="CI26" s="769"/>
      <c r="CJ26" s="769"/>
      <c r="CK26" s="769"/>
      <c r="CL26" s="770"/>
      <c r="CM26" s="768">
        <v>68</v>
      </c>
      <c r="CN26" s="769"/>
      <c r="CO26" s="769"/>
      <c r="CP26" s="769"/>
      <c r="CQ26" s="770"/>
      <c r="CR26" s="768">
        <v>1</v>
      </c>
      <c r="CS26" s="769"/>
      <c r="CT26" s="769"/>
      <c r="CU26" s="769"/>
      <c r="CV26" s="770"/>
      <c r="CW26" s="768">
        <v>132</v>
      </c>
      <c r="CX26" s="769"/>
      <c r="CY26" s="769"/>
      <c r="CZ26" s="769"/>
      <c r="DA26" s="770"/>
      <c r="DB26" s="768" t="s">
        <v>520</v>
      </c>
      <c r="DC26" s="769"/>
      <c r="DD26" s="769"/>
      <c r="DE26" s="769"/>
      <c r="DF26" s="770"/>
      <c r="DG26" s="768" t="s">
        <v>520</v>
      </c>
      <c r="DH26" s="769"/>
      <c r="DI26" s="769"/>
      <c r="DJ26" s="769"/>
      <c r="DK26" s="770"/>
      <c r="DL26" s="768" t="s">
        <v>520</v>
      </c>
      <c r="DM26" s="769"/>
      <c r="DN26" s="769"/>
      <c r="DO26" s="769"/>
      <c r="DP26" s="770"/>
      <c r="DQ26" s="768" t="s">
        <v>520</v>
      </c>
      <c r="DR26" s="769"/>
      <c r="DS26" s="769"/>
      <c r="DT26" s="769"/>
      <c r="DU26" s="770"/>
      <c r="DV26" s="771"/>
      <c r="DW26" s="772"/>
      <c r="DX26" s="772"/>
      <c r="DY26" s="772"/>
      <c r="DZ26" s="773"/>
      <c r="EA26" s="235"/>
    </row>
    <row r="27" spans="1:131" s="236" customFormat="1" ht="26.25" customHeight="1" thickBot="1" x14ac:dyDescent="0.25">
      <c r="A27" s="730"/>
      <c r="B27" s="731"/>
      <c r="C27" s="731"/>
      <c r="D27" s="731"/>
      <c r="E27" s="731"/>
      <c r="F27" s="731"/>
      <c r="G27" s="731"/>
      <c r="H27" s="731"/>
      <c r="I27" s="731"/>
      <c r="J27" s="731"/>
      <c r="K27" s="731"/>
      <c r="L27" s="731"/>
      <c r="M27" s="731"/>
      <c r="N27" s="731"/>
      <c r="O27" s="731"/>
      <c r="P27" s="732"/>
      <c r="Q27" s="707"/>
      <c r="R27" s="708"/>
      <c r="S27" s="708"/>
      <c r="T27" s="708"/>
      <c r="U27" s="709"/>
      <c r="V27" s="707"/>
      <c r="W27" s="708"/>
      <c r="X27" s="708"/>
      <c r="Y27" s="708"/>
      <c r="Z27" s="709"/>
      <c r="AA27" s="707"/>
      <c r="AB27" s="708"/>
      <c r="AC27" s="708"/>
      <c r="AD27" s="708"/>
      <c r="AE27" s="708"/>
      <c r="AF27" s="808"/>
      <c r="AG27" s="809"/>
      <c r="AH27" s="809"/>
      <c r="AI27" s="809"/>
      <c r="AJ27" s="810"/>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1"/>
      <c r="BK27" s="241"/>
      <c r="BL27" s="241"/>
      <c r="BM27" s="241"/>
      <c r="BN27" s="241"/>
      <c r="BO27" s="254"/>
      <c r="BP27" s="254"/>
      <c r="BQ27" s="251">
        <v>21</v>
      </c>
      <c r="BR27" s="252"/>
      <c r="BS27" s="755" t="s">
        <v>609</v>
      </c>
      <c r="BT27" s="756"/>
      <c r="BU27" s="756"/>
      <c r="BV27" s="756"/>
      <c r="BW27" s="756"/>
      <c r="BX27" s="756"/>
      <c r="BY27" s="756"/>
      <c r="BZ27" s="756"/>
      <c r="CA27" s="756"/>
      <c r="CB27" s="756"/>
      <c r="CC27" s="756"/>
      <c r="CD27" s="756"/>
      <c r="CE27" s="756"/>
      <c r="CF27" s="756"/>
      <c r="CG27" s="757"/>
      <c r="CH27" s="768">
        <v>-2</v>
      </c>
      <c r="CI27" s="769"/>
      <c r="CJ27" s="769"/>
      <c r="CK27" s="769"/>
      <c r="CL27" s="770"/>
      <c r="CM27" s="768">
        <v>253</v>
      </c>
      <c r="CN27" s="769"/>
      <c r="CO27" s="769"/>
      <c r="CP27" s="769"/>
      <c r="CQ27" s="770"/>
      <c r="CR27" s="768">
        <v>35</v>
      </c>
      <c r="CS27" s="769"/>
      <c r="CT27" s="769"/>
      <c r="CU27" s="769"/>
      <c r="CV27" s="770"/>
      <c r="CW27" s="768" t="s">
        <v>520</v>
      </c>
      <c r="CX27" s="769"/>
      <c r="CY27" s="769"/>
      <c r="CZ27" s="769"/>
      <c r="DA27" s="770"/>
      <c r="DB27" s="768" t="s">
        <v>520</v>
      </c>
      <c r="DC27" s="769"/>
      <c r="DD27" s="769"/>
      <c r="DE27" s="769"/>
      <c r="DF27" s="770"/>
      <c r="DG27" s="768" t="s">
        <v>520</v>
      </c>
      <c r="DH27" s="769"/>
      <c r="DI27" s="769"/>
      <c r="DJ27" s="769"/>
      <c r="DK27" s="770"/>
      <c r="DL27" s="768" t="s">
        <v>520</v>
      </c>
      <c r="DM27" s="769"/>
      <c r="DN27" s="769"/>
      <c r="DO27" s="769"/>
      <c r="DP27" s="770"/>
      <c r="DQ27" s="768" t="s">
        <v>520</v>
      </c>
      <c r="DR27" s="769"/>
      <c r="DS27" s="769"/>
      <c r="DT27" s="769"/>
      <c r="DU27" s="770"/>
      <c r="DV27" s="771"/>
      <c r="DW27" s="772"/>
      <c r="DX27" s="772"/>
      <c r="DY27" s="772"/>
      <c r="DZ27" s="773"/>
      <c r="EA27" s="235"/>
    </row>
    <row r="28" spans="1:131" s="236" customFormat="1" ht="26.25" customHeight="1" thickTop="1" x14ac:dyDescent="0.2">
      <c r="A28" s="255">
        <v>1</v>
      </c>
      <c r="B28" s="718" t="s">
        <v>391</v>
      </c>
      <c r="C28" s="719"/>
      <c r="D28" s="719"/>
      <c r="E28" s="719"/>
      <c r="F28" s="719"/>
      <c r="G28" s="719"/>
      <c r="H28" s="719"/>
      <c r="I28" s="719"/>
      <c r="J28" s="719"/>
      <c r="K28" s="719"/>
      <c r="L28" s="719"/>
      <c r="M28" s="719"/>
      <c r="N28" s="719"/>
      <c r="O28" s="719"/>
      <c r="P28" s="720"/>
      <c r="Q28" s="815">
        <v>66617</v>
      </c>
      <c r="R28" s="816"/>
      <c r="S28" s="816"/>
      <c r="T28" s="816"/>
      <c r="U28" s="816"/>
      <c r="V28" s="816">
        <v>65141</v>
      </c>
      <c r="W28" s="816"/>
      <c r="X28" s="816"/>
      <c r="Y28" s="816"/>
      <c r="Z28" s="816"/>
      <c r="AA28" s="816">
        <v>1476</v>
      </c>
      <c r="AB28" s="816"/>
      <c r="AC28" s="816"/>
      <c r="AD28" s="816"/>
      <c r="AE28" s="817"/>
      <c r="AF28" s="818">
        <v>1476</v>
      </c>
      <c r="AG28" s="816"/>
      <c r="AH28" s="816"/>
      <c r="AI28" s="816"/>
      <c r="AJ28" s="819"/>
      <c r="AK28" s="820">
        <v>3741</v>
      </c>
      <c r="AL28" s="811"/>
      <c r="AM28" s="811"/>
      <c r="AN28" s="811"/>
      <c r="AO28" s="811"/>
      <c r="AP28" s="811" t="s">
        <v>520</v>
      </c>
      <c r="AQ28" s="811"/>
      <c r="AR28" s="811"/>
      <c r="AS28" s="811"/>
      <c r="AT28" s="811"/>
      <c r="AU28" s="811" t="s">
        <v>520</v>
      </c>
      <c r="AV28" s="811"/>
      <c r="AW28" s="811"/>
      <c r="AX28" s="811"/>
      <c r="AY28" s="811"/>
      <c r="AZ28" s="812" t="s">
        <v>520</v>
      </c>
      <c r="BA28" s="812"/>
      <c r="BB28" s="812"/>
      <c r="BC28" s="812"/>
      <c r="BD28" s="812"/>
      <c r="BE28" s="813"/>
      <c r="BF28" s="813"/>
      <c r="BG28" s="813"/>
      <c r="BH28" s="813"/>
      <c r="BI28" s="814"/>
      <c r="BJ28" s="241"/>
      <c r="BK28" s="241"/>
      <c r="BL28" s="241"/>
      <c r="BM28" s="241"/>
      <c r="BN28" s="241"/>
      <c r="BO28" s="254"/>
      <c r="BP28" s="254"/>
      <c r="BQ28" s="251">
        <v>22</v>
      </c>
      <c r="BR28" s="252"/>
      <c r="BS28" s="755" t="s">
        <v>610</v>
      </c>
      <c r="BT28" s="756"/>
      <c r="BU28" s="756"/>
      <c r="BV28" s="756"/>
      <c r="BW28" s="756"/>
      <c r="BX28" s="756"/>
      <c r="BY28" s="756"/>
      <c r="BZ28" s="756"/>
      <c r="CA28" s="756"/>
      <c r="CB28" s="756"/>
      <c r="CC28" s="756"/>
      <c r="CD28" s="756"/>
      <c r="CE28" s="756"/>
      <c r="CF28" s="756"/>
      <c r="CG28" s="757"/>
      <c r="CH28" s="768">
        <v>0</v>
      </c>
      <c r="CI28" s="769"/>
      <c r="CJ28" s="769"/>
      <c r="CK28" s="769"/>
      <c r="CL28" s="770"/>
      <c r="CM28" s="768">
        <v>440</v>
      </c>
      <c r="CN28" s="769"/>
      <c r="CO28" s="769"/>
      <c r="CP28" s="769"/>
      <c r="CQ28" s="770"/>
      <c r="CR28" s="768">
        <v>300</v>
      </c>
      <c r="CS28" s="769"/>
      <c r="CT28" s="769"/>
      <c r="CU28" s="769"/>
      <c r="CV28" s="770"/>
      <c r="CW28" s="768" t="s">
        <v>520</v>
      </c>
      <c r="CX28" s="769"/>
      <c r="CY28" s="769"/>
      <c r="CZ28" s="769"/>
      <c r="DA28" s="770"/>
      <c r="DB28" s="768" t="s">
        <v>520</v>
      </c>
      <c r="DC28" s="769"/>
      <c r="DD28" s="769"/>
      <c r="DE28" s="769"/>
      <c r="DF28" s="770"/>
      <c r="DG28" s="768" t="s">
        <v>520</v>
      </c>
      <c r="DH28" s="769"/>
      <c r="DI28" s="769"/>
      <c r="DJ28" s="769"/>
      <c r="DK28" s="770"/>
      <c r="DL28" s="768" t="s">
        <v>520</v>
      </c>
      <c r="DM28" s="769"/>
      <c r="DN28" s="769"/>
      <c r="DO28" s="769"/>
      <c r="DP28" s="770"/>
      <c r="DQ28" s="768" t="s">
        <v>520</v>
      </c>
      <c r="DR28" s="769"/>
      <c r="DS28" s="769"/>
      <c r="DT28" s="769"/>
      <c r="DU28" s="770"/>
      <c r="DV28" s="771"/>
      <c r="DW28" s="772"/>
      <c r="DX28" s="772"/>
      <c r="DY28" s="772"/>
      <c r="DZ28" s="773"/>
      <c r="EA28" s="235"/>
    </row>
    <row r="29" spans="1:131" s="236" customFormat="1" ht="26.25" customHeight="1" x14ac:dyDescent="0.2">
      <c r="A29" s="255">
        <v>2</v>
      </c>
      <c r="B29" s="742" t="s">
        <v>392</v>
      </c>
      <c r="C29" s="743"/>
      <c r="D29" s="743"/>
      <c r="E29" s="743"/>
      <c r="F29" s="743"/>
      <c r="G29" s="743"/>
      <c r="H29" s="743"/>
      <c r="I29" s="743"/>
      <c r="J29" s="743"/>
      <c r="K29" s="743"/>
      <c r="L29" s="743"/>
      <c r="M29" s="743"/>
      <c r="N29" s="743"/>
      <c r="O29" s="743"/>
      <c r="P29" s="744"/>
      <c r="Q29" s="745">
        <v>1955</v>
      </c>
      <c r="R29" s="746"/>
      <c r="S29" s="746"/>
      <c r="T29" s="746"/>
      <c r="U29" s="746"/>
      <c r="V29" s="746">
        <v>2739</v>
      </c>
      <c r="W29" s="746"/>
      <c r="X29" s="746"/>
      <c r="Y29" s="746"/>
      <c r="Z29" s="746"/>
      <c r="AA29" s="746">
        <v>-785</v>
      </c>
      <c r="AB29" s="746"/>
      <c r="AC29" s="746"/>
      <c r="AD29" s="746"/>
      <c r="AE29" s="747"/>
      <c r="AF29" s="821">
        <v>2997</v>
      </c>
      <c r="AG29" s="746"/>
      <c r="AH29" s="746"/>
      <c r="AI29" s="746"/>
      <c r="AJ29" s="822"/>
      <c r="AK29" s="825">
        <v>6</v>
      </c>
      <c r="AL29" s="826"/>
      <c r="AM29" s="826"/>
      <c r="AN29" s="826"/>
      <c r="AO29" s="826"/>
      <c r="AP29" s="826">
        <v>11942</v>
      </c>
      <c r="AQ29" s="826"/>
      <c r="AR29" s="826"/>
      <c r="AS29" s="826"/>
      <c r="AT29" s="826"/>
      <c r="AU29" s="826" t="s">
        <v>520</v>
      </c>
      <c r="AV29" s="826"/>
      <c r="AW29" s="826"/>
      <c r="AX29" s="826"/>
      <c r="AY29" s="826"/>
      <c r="AZ29" s="827" t="s">
        <v>520</v>
      </c>
      <c r="BA29" s="827"/>
      <c r="BB29" s="827"/>
      <c r="BC29" s="827"/>
      <c r="BD29" s="827"/>
      <c r="BE29" s="823" t="s">
        <v>393</v>
      </c>
      <c r="BF29" s="823"/>
      <c r="BG29" s="823"/>
      <c r="BH29" s="823"/>
      <c r="BI29" s="824"/>
      <c r="BJ29" s="241"/>
      <c r="BK29" s="241"/>
      <c r="BL29" s="241"/>
      <c r="BM29" s="241"/>
      <c r="BN29" s="241"/>
      <c r="BO29" s="254"/>
      <c r="BP29" s="254"/>
      <c r="BQ29" s="251">
        <v>23</v>
      </c>
      <c r="BR29" s="252"/>
      <c r="BS29" s="755" t="s">
        <v>611</v>
      </c>
      <c r="BT29" s="756"/>
      <c r="BU29" s="756"/>
      <c r="BV29" s="756"/>
      <c r="BW29" s="756"/>
      <c r="BX29" s="756"/>
      <c r="BY29" s="756"/>
      <c r="BZ29" s="756"/>
      <c r="CA29" s="756"/>
      <c r="CB29" s="756"/>
      <c r="CC29" s="756"/>
      <c r="CD29" s="756"/>
      <c r="CE29" s="756"/>
      <c r="CF29" s="756"/>
      <c r="CG29" s="757"/>
      <c r="CH29" s="768">
        <v>7</v>
      </c>
      <c r="CI29" s="769"/>
      <c r="CJ29" s="769"/>
      <c r="CK29" s="769"/>
      <c r="CL29" s="770"/>
      <c r="CM29" s="768">
        <v>1230</v>
      </c>
      <c r="CN29" s="769"/>
      <c r="CO29" s="769"/>
      <c r="CP29" s="769"/>
      <c r="CQ29" s="770"/>
      <c r="CR29" s="768">
        <v>265</v>
      </c>
      <c r="CS29" s="769"/>
      <c r="CT29" s="769"/>
      <c r="CU29" s="769"/>
      <c r="CV29" s="770"/>
      <c r="CW29" s="768" t="s">
        <v>520</v>
      </c>
      <c r="CX29" s="769"/>
      <c r="CY29" s="769"/>
      <c r="CZ29" s="769"/>
      <c r="DA29" s="770"/>
      <c r="DB29" s="768" t="s">
        <v>520</v>
      </c>
      <c r="DC29" s="769"/>
      <c r="DD29" s="769"/>
      <c r="DE29" s="769"/>
      <c r="DF29" s="770"/>
      <c r="DG29" s="768" t="s">
        <v>520</v>
      </c>
      <c r="DH29" s="769"/>
      <c r="DI29" s="769"/>
      <c r="DJ29" s="769"/>
      <c r="DK29" s="770"/>
      <c r="DL29" s="768" t="s">
        <v>520</v>
      </c>
      <c r="DM29" s="769"/>
      <c r="DN29" s="769"/>
      <c r="DO29" s="769"/>
      <c r="DP29" s="770"/>
      <c r="DQ29" s="768" t="s">
        <v>520</v>
      </c>
      <c r="DR29" s="769"/>
      <c r="DS29" s="769"/>
      <c r="DT29" s="769"/>
      <c r="DU29" s="770"/>
      <c r="DV29" s="771"/>
      <c r="DW29" s="772"/>
      <c r="DX29" s="772"/>
      <c r="DY29" s="772"/>
      <c r="DZ29" s="773"/>
      <c r="EA29" s="235"/>
    </row>
    <row r="30" spans="1:131" s="236" customFormat="1" ht="26.25" customHeight="1" x14ac:dyDescent="0.2">
      <c r="A30" s="255">
        <v>3</v>
      </c>
      <c r="B30" s="742" t="s">
        <v>394</v>
      </c>
      <c r="C30" s="743"/>
      <c r="D30" s="743"/>
      <c r="E30" s="743"/>
      <c r="F30" s="743"/>
      <c r="G30" s="743"/>
      <c r="H30" s="743"/>
      <c r="I30" s="743"/>
      <c r="J30" s="743"/>
      <c r="K30" s="743"/>
      <c r="L30" s="743"/>
      <c r="M30" s="743"/>
      <c r="N30" s="743"/>
      <c r="O30" s="743"/>
      <c r="P30" s="744"/>
      <c r="Q30" s="745">
        <v>206</v>
      </c>
      <c r="R30" s="746"/>
      <c r="S30" s="746"/>
      <c r="T30" s="746"/>
      <c r="U30" s="746"/>
      <c r="V30" s="746">
        <v>197</v>
      </c>
      <c r="W30" s="746"/>
      <c r="X30" s="746"/>
      <c r="Y30" s="746"/>
      <c r="Z30" s="746"/>
      <c r="AA30" s="746">
        <v>9</v>
      </c>
      <c r="AB30" s="746"/>
      <c r="AC30" s="746"/>
      <c r="AD30" s="746"/>
      <c r="AE30" s="747"/>
      <c r="AF30" s="821">
        <v>352</v>
      </c>
      <c r="AG30" s="746"/>
      <c r="AH30" s="746"/>
      <c r="AI30" s="746"/>
      <c r="AJ30" s="822"/>
      <c r="AK30" s="825">
        <v>27</v>
      </c>
      <c r="AL30" s="826"/>
      <c r="AM30" s="826"/>
      <c r="AN30" s="826"/>
      <c r="AO30" s="826"/>
      <c r="AP30" s="826">
        <v>1101</v>
      </c>
      <c r="AQ30" s="826"/>
      <c r="AR30" s="826"/>
      <c r="AS30" s="826"/>
      <c r="AT30" s="826"/>
      <c r="AU30" s="826">
        <v>28</v>
      </c>
      <c r="AV30" s="826"/>
      <c r="AW30" s="826"/>
      <c r="AX30" s="826"/>
      <c r="AY30" s="826"/>
      <c r="AZ30" s="827" t="s">
        <v>520</v>
      </c>
      <c r="BA30" s="827"/>
      <c r="BB30" s="827"/>
      <c r="BC30" s="827"/>
      <c r="BD30" s="827"/>
      <c r="BE30" s="823" t="s">
        <v>395</v>
      </c>
      <c r="BF30" s="823"/>
      <c r="BG30" s="823"/>
      <c r="BH30" s="823"/>
      <c r="BI30" s="824"/>
      <c r="BJ30" s="241"/>
      <c r="BK30" s="241"/>
      <c r="BL30" s="241"/>
      <c r="BM30" s="241"/>
      <c r="BN30" s="241"/>
      <c r="BO30" s="254"/>
      <c r="BP30" s="254"/>
      <c r="BQ30" s="251">
        <v>24</v>
      </c>
      <c r="BR30" s="252"/>
      <c r="BS30" s="755" t="s">
        <v>612</v>
      </c>
      <c r="BT30" s="756"/>
      <c r="BU30" s="756"/>
      <c r="BV30" s="756"/>
      <c r="BW30" s="756"/>
      <c r="BX30" s="756"/>
      <c r="BY30" s="756"/>
      <c r="BZ30" s="756"/>
      <c r="CA30" s="756"/>
      <c r="CB30" s="756"/>
      <c r="CC30" s="756"/>
      <c r="CD30" s="756"/>
      <c r="CE30" s="756"/>
      <c r="CF30" s="756"/>
      <c r="CG30" s="757"/>
      <c r="CH30" s="768">
        <v>65</v>
      </c>
      <c r="CI30" s="769"/>
      <c r="CJ30" s="769"/>
      <c r="CK30" s="769"/>
      <c r="CL30" s="770"/>
      <c r="CM30" s="768">
        <v>1047</v>
      </c>
      <c r="CN30" s="769"/>
      <c r="CO30" s="769"/>
      <c r="CP30" s="769"/>
      <c r="CQ30" s="770"/>
      <c r="CR30" s="768">
        <v>100</v>
      </c>
      <c r="CS30" s="769"/>
      <c r="CT30" s="769"/>
      <c r="CU30" s="769"/>
      <c r="CV30" s="770"/>
      <c r="CW30" s="768" t="s">
        <v>520</v>
      </c>
      <c r="CX30" s="769"/>
      <c r="CY30" s="769"/>
      <c r="CZ30" s="769"/>
      <c r="DA30" s="770"/>
      <c r="DB30" s="768" t="s">
        <v>520</v>
      </c>
      <c r="DC30" s="769"/>
      <c r="DD30" s="769"/>
      <c r="DE30" s="769"/>
      <c r="DF30" s="770"/>
      <c r="DG30" s="768" t="s">
        <v>520</v>
      </c>
      <c r="DH30" s="769"/>
      <c r="DI30" s="769"/>
      <c r="DJ30" s="769"/>
      <c r="DK30" s="770"/>
      <c r="DL30" s="768" t="s">
        <v>520</v>
      </c>
      <c r="DM30" s="769"/>
      <c r="DN30" s="769"/>
      <c r="DO30" s="769"/>
      <c r="DP30" s="770"/>
      <c r="DQ30" s="768" t="s">
        <v>520</v>
      </c>
      <c r="DR30" s="769"/>
      <c r="DS30" s="769"/>
      <c r="DT30" s="769"/>
      <c r="DU30" s="770"/>
      <c r="DV30" s="771"/>
      <c r="DW30" s="772"/>
      <c r="DX30" s="772"/>
      <c r="DY30" s="772"/>
      <c r="DZ30" s="773"/>
      <c r="EA30" s="235"/>
    </row>
    <row r="31" spans="1:131" s="236" customFormat="1" ht="26.25" customHeight="1" x14ac:dyDescent="0.2">
      <c r="A31" s="255">
        <v>4</v>
      </c>
      <c r="B31" s="742" t="s">
        <v>396</v>
      </c>
      <c r="C31" s="743"/>
      <c r="D31" s="743"/>
      <c r="E31" s="743"/>
      <c r="F31" s="743"/>
      <c r="G31" s="743"/>
      <c r="H31" s="743"/>
      <c r="I31" s="743"/>
      <c r="J31" s="743"/>
      <c r="K31" s="743"/>
      <c r="L31" s="743"/>
      <c r="M31" s="743"/>
      <c r="N31" s="743"/>
      <c r="O31" s="743"/>
      <c r="P31" s="744"/>
      <c r="Q31" s="745">
        <v>1972</v>
      </c>
      <c r="R31" s="746"/>
      <c r="S31" s="746"/>
      <c r="T31" s="746"/>
      <c r="U31" s="746"/>
      <c r="V31" s="746">
        <v>1905</v>
      </c>
      <c r="W31" s="746"/>
      <c r="X31" s="746"/>
      <c r="Y31" s="746"/>
      <c r="Z31" s="746"/>
      <c r="AA31" s="746">
        <v>67</v>
      </c>
      <c r="AB31" s="746"/>
      <c r="AC31" s="746"/>
      <c r="AD31" s="746"/>
      <c r="AE31" s="747"/>
      <c r="AF31" s="821">
        <v>1862</v>
      </c>
      <c r="AG31" s="746"/>
      <c r="AH31" s="746"/>
      <c r="AI31" s="746"/>
      <c r="AJ31" s="822"/>
      <c r="AK31" s="825">
        <v>18</v>
      </c>
      <c r="AL31" s="826"/>
      <c r="AM31" s="826"/>
      <c r="AN31" s="826"/>
      <c r="AO31" s="826"/>
      <c r="AP31" s="826">
        <v>7417</v>
      </c>
      <c r="AQ31" s="826"/>
      <c r="AR31" s="826"/>
      <c r="AS31" s="826"/>
      <c r="AT31" s="826"/>
      <c r="AU31" s="826">
        <v>82</v>
      </c>
      <c r="AV31" s="826"/>
      <c r="AW31" s="826"/>
      <c r="AX31" s="826"/>
      <c r="AY31" s="826"/>
      <c r="AZ31" s="827" t="s">
        <v>520</v>
      </c>
      <c r="BA31" s="827"/>
      <c r="BB31" s="827"/>
      <c r="BC31" s="827"/>
      <c r="BD31" s="827"/>
      <c r="BE31" s="823" t="s">
        <v>393</v>
      </c>
      <c r="BF31" s="823"/>
      <c r="BG31" s="823"/>
      <c r="BH31" s="823"/>
      <c r="BI31" s="824"/>
      <c r="BJ31" s="241"/>
      <c r="BK31" s="241"/>
      <c r="BL31" s="241"/>
      <c r="BM31" s="241"/>
      <c r="BN31" s="241"/>
      <c r="BO31" s="254"/>
      <c r="BP31" s="254"/>
      <c r="BQ31" s="251">
        <v>25</v>
      </c>
      <c r="BR31" s="252"/>
      <c r="BS31" s="755" t="s">
        <v>613</v>
      </c>
      <c r="BT31" s="756"/>
      <c r="BU31" s="756"/>
      <c r="BV31" s="756"/>
      <c r="BW31" s="756"/>
      <c r="BX31" s="756"/>
      <c r="BY31" s="756"/>
      <c r="BZ31" s="756"/>
      <c r="CA31" s="756"/>
      <c r="CB31" s="756"/>
      <c r="CC31" s="756"/>
      <c r="CD31" s="756"/>
      <c r="CE31" s="756"/>
      <c r="CF31" s="756"/>
      <c r="CG31" s="757"/>
      <c r="CH31" s="768">
        <v>23</v>
      </c>
      <c r="CI31" s="769"/>
      <c r="CJ31" s="769"/>
      <c r="CK31" s="769"/>
      <c r="CL31" s="770"/>
      <c r="CM31" s="768">
        <v>736</v>
      </c>
      <c r="CN31" s="769"/>
      <c r="CO31" s="769"/>
      <c r="CP31" s="769"/>
      <c r="CQ31" s="770"/>
      <c r="CR31" s="768">
        <v>144</v>
      </c>
      <c r="CS31" s="769"/>
      <c r="CT31" s="769"/>
      <c r="CU31" s="769"/>
      <c r="CV31" s="770"/>
      <c r="CW31" s="768" t="s">
        <v>520</v>
      </c>
      <c r="CX31" s="769"/>
      <c r="CY31" s="769"/>
      <c r="CZ31" s="769"/>
      <c r="DA31" s="770"/>
      <c r="DB31" s="768" t="s">
        <v>520</v>
      </c>
      <c r="DC31" s="769"/>
      <c r="DD31" s="769"/>
      <c r="DE31" s="769"/>
      <c r="DF31" s="770"/>
      <c r="DG31" s="768" t="s">
        <v>520</v>
      </c>
      <c r="DH31" s="769"/>
      <c r="DI31" s="769"/>
      <c r="DJ31" s="769"/>
      <c r="DK31" s="770"/>
      <c r="DL31" s="768" t="s">
        <v>520</v>
      </c>
      <c r="DM31" s="769"/>
      <c r="DN31" s="769"/>
      <c r="DO31" s="769"/>
      <c r="DP31" s="770"/>
      <c r="DQ31" s="768" t="s">
        <v>520</v>
      </c>
      <c r="DR31" s="769"/>
      <c r="DS31" s="769"/>
      <c r="DT31" s="769"/>
      <c r="DU31" s="770"/>
      <c r="DV31" s="771"/>
      <c r="DW31" s="772"/>
      <c r="DX31" s="772"/>
      <c r="DY31" s="772"/>
      <c r="DZ31" s="773"/>
      <c r="EA31" s="235"/>
    </row>
    <row r="32" spans="1:131" s="236" customFormat="1" ht="26.25" customHeight="1" x14ac:dyDescent="0.2">
      <c r="A32" s="255">
        <v>5</v>
      </c>
      <c r="B32" s="742" t="s">
        <v>397</v>
      </c>
      <c r="C32" s="743"/>
      <c r="D32" s="743"/>
      <c r="E32" s="743"/>
      <c r="F32" s="743"/>
      <c r="G32" s="743"/>
      <c r="H32" s="743"/>
      <c r="I32" s="743"/>
      <c r="J32" s="743"/>
      <c r="K32" s="743"/>
      <c r="L32" s="743"/>
      <c r="M32" s="743"/>
      <c r="N32" s="743"/>
      <c r="O32" s="743"/>
      <c r="P32" s="744"/>
      <c r="Q32" s="745">
        <v>21806</v>
      </c>
      <c r="R32" s="746"/>
      <c r="S32" s="746"/>
      <c r="T32" s="746"/>
      <c r="U32" s="746"/>
      <c r="V32" s="746">
        <v>22292</v>
      </c>
      <c r="W32" s="746"/>
      <c r="X32" s="746"/>
      <c r="Y32" s="746"/>
      <c r="Z32" s="746"/>
      <c r="AA32" s="746">
        <v>-486</v>
      </c>
      <c r="AB32" s="746"/>
      <c r="AC32" s="746"/>
      <c r="AD32" s="746"/>
      <c r="AE32" s="747"/>
      <c r="AF32" s="821">
        <v>3411</v>
      </c>
      <c r="AG32" s="746"/>
      <c r="AH32" s="746"/>
      <c r="AI32" s="746"/>
      <c r="AJ32" s="822"/>
      <c r="AK32" s="825">
        <v>4660</v>
      </c>
      <c r="AL32" s="826"/>
      <c r="AM32" s="826"/>
      <c r="AN32" s="826"/>
      <c r="AO32" s="826"/>
      <c r="AP32" s="826">
        <v>20753</v>
      </c>
      <c r="AQ32" s="826"/>
      <c r="AR32" s="826"/>
      <c r="AS32" s="826"/>
      <c r="AT32" s="826"/>
      <c r="AU32" s="826">
        <v>13946</v>
      </c>
      <c r="AV32" s="826"/>
      <c r="AW32" s="826"/>
      <c r="AX32" s="826"/>
      <c r="AY32" s="826"/>
      <c r="AZ32" s="827" t="s">
        <v>520</v>
      </c>
      <c r="BA32" s="827"/>
      <c r="BB32" s="827"/>
      <c r="BC32" s="827"/>
      <c r="BD32" s="827"/>
      <c r="BE32" s="823" t="s">
        <v>395</v>
      </c>
      <c r="BF32" s="823"/>
      <c r="BG32" s="823"/>
      <c r="BH32" s="823"/>
      <c r="BI32" s="824"/>
      <c r="BJ32" s="241"/>
      <c r="BK32" s="241"/>
      <c r="BL32" s="241"/>
      <c r="BM32" s="241"/>
      <c r="BN32" s="241"/>
      <c r="BO32" s="254"/>
      <c r="BP32" s="254"/>
      <c r="BQ32" s="251">
        <v>26</v>
      </c>
      <c r="BR32" s="252"/>
      <c r="BS32" s="755" t="s">
        <v>614</v>
      </c>
      <c r="BT32" s="756"/>
      <c r="BU32" s="756"/>
      <c r="BV32" s="756"/>
      <c r="BW32" s="756"/>
      <c r="BX32" s="756"/>
      <c r="BY32" s="756"/>
      <c r="BZ32" s="756"/>
      <c r="CA32" s="756"/>
      <c r="CB32" s="756"/>
      <c r="CC32" s="756"/>
      <c r="CD32" s="756"/>
      <c r="CE32" s="756"/>
      <c r="CF32" s="756"/>
      <c r="CG32" s="757"/>
      <c r="CH32" s="768">
        <v>15</v>
      </c>
      <c r="CI32" s="769"/>
      <c r="CJ32" s="769"/>
      <c r="CK32" s="769"/>
      <c r="CL32" s="770"/>
      <c r="CM32" s="768">
        <v>4067</v>
      </c>
      <c r="CN32" s="769"/>
      <c r="CO32" s="769"/>
      <c r="CP32" s="769"/>
      <c r="CQ32" s="770"/>
      <c r="CR32" s="768">
        <v>10</v>
      </c>
      <c r="CS32" s="769"/>
      <c r="CT32" s="769"/>
      <c r="CU32" s="769"/>
      <c r="CV32" s="770"/>
      <c r="CW32" s="768" t="s">
        <v>520</v>
      </c>
      <c r="CX32" s="769"/>
      <c r="CY32" s="769"/>
      <c r="CZ32" s="769"/>
      <c r="DA32" s="770"/>
      <c r="DB32" s="768" t="s">
        <v>520</v>
      </c>
      <c r="DC32" s="769"/>
      <c r="DD32" s="769"/>
      <c r="DE32" s="769"/>
      <c r="DF32" s="770"/>
      <c r="DG32" s="768" t="s">
        <v>520</v>
      </c>
      <c r="DH32" s="769"/>
      <c r="DI32" s="769"/>
      <c r="DJ32" s="769"/>
      <c r="DK32" s="770"/>
      <c r="DL32" s="768" t="s">
        <v>520</v>
      </c>
      <c r="DM32" s="769"/>
      <c r="DN32" s="769"/>
      <c r="DO32" s="769"/>
      <c r="DP32" s="770"/>
      <c r="DQ32" s="768" t="s">
        <v>520</v>
      </c>
      <c r="DR32" s="769"/>
      <c r="DS32" s="769"/>
      <c r="DT32" s="769"/>
      <c r="DU32" s="770"/>
      <c r="DV32" s="771"/>
      <c r="DW32" s="772"/>
      <c r="DX32" s="772"/>
      <c r="DY32" s="772"/>
      <c r="DZ32" s="773"/>
      <c r="EA32" s="235"/>
    </row>
    <row r="33" spans="1:131" s="236" customFormat="1" ht="26.25" customHeight="1" x14ac:dyDescent="0.2">
      <c r="A33" s="255">
        <v>6</v>
      </c>
      <c r="B33" s="742" t="s">
        <v>398</v>
      </c>
      <c r="C33" s="743"/>
      <c r="D33" s="743"/>
      <c r="E33" s="743"/>
      <c r="F33" s="743"/>
      <c r="G33" s="743"/>
      <c r="H33" s="743"/>
      <c r="I33" s="743"/>
      <c r="J33" s="743"/>
      <c r="K33" s="743"/>
      <c r="L33" s="743"/>
      <c r="M33" s="743"/>
      <c r="N33" s="743"/>
      <c r="O33" s="743"/>
      <c r="P33" s="744"/>
      <c r="Q33" s="745">
        <v>35</v>
      </c>
      <c r="R33" s="746"/>
      <c r="S33" s="746"/>
      <c r="T33" s="746"/>
      <c r="U33" s="746"/>
      <c r="V33" s="746">
        <v>49</v>
      </c>
      <c r="W33" s="746"/>
      <c r="X33" s="746"/>
      <c r="Y33" s="746"/>
      <c r="Z33" s="746"/>
      <c r="AA33" s="746">
        <v>-14</v>
      </c>
      <c r="AB33" s="746"/>
      <c r="AC33" s="746"/>
      <c r="AD33" s="746"/>
      <c r="AE33" s="747"/>
      <c r="AF33" s="821" t="s">
        <v>370</v>
      </c>
      <c r="AG33" s="746"/>
      <c r="AH33" s="746"/>
      <c r="AI33" s="746"/>
      <c r="AJ33" s="822"/>
      <c r="AK33" s="825" t="s">
        <v>520</v>
      </c>
      <c r="AL33" s="826"/>
      <c r="AM33" s="826"/>
      <c r="AN33" s="826"/>
      <c r="AO33" s="826"/>
      <c r="AP33" s="826">
        <v>259</v>
      </c>
      <c r="AQ33" s="826"/>
      <c r="AR33" s="826"/>
      <c r="AS33" s="826"/>
      <c r="AT33" s="826"/>
      <c r="AU33" s="826">
        <v>1283</v>
      </c>
      <c r="AV33" s="826"/>
      <c r="AW33" s="826"/>
      <c r="AX33" s="826"/>
      <c r="AY33" s="826"/>
      <c r="AZ33" s="827" t="s">
        <v>520</v>
      </c>
      <c r="BA33" s="827"/>
      <c r="BB33" s="827"/>
      <c r="BC33" s="827"/>
      <c r="BD33" s="827"/>
      <c r="BE33" s="823" t="s">
        <v>395</v>
      </c>
      <c r="BF33" s="823"/>
      <c r="BG33" s="823"/>
      <c r="BH33" s="823"/>
      <c r="BI33" s="824"/>
      <c r="BJ33" s="241"/>
      <c r="BK33" s="241"/>
      <c r="BL33" s="241"/>
      <c r="BM33" s="241"/>
      <c r="BN33" s="241"/>
      <c r="BO33" s="254"/>
      <c r="BP33" s="254"/>
      <c r="BQ33" s="251">
        <v>27</v>
      </c>
      <c r="BR33" s="252" t="s">
        <v>617</v>
      </c>
      <c r="BS33" s="755" t="s">
        <v>615</v>
      </c>
      <c r="BT33" s="756"/>
      <c r="BU33" s="756"/>
      <c r="BV33" s="756"/>
      <c r="BW33" s="756"/>
      <c r="BX33" s="756"/>
      <c r="BY33" s="756"/>
      <c r="BZ33" s="756"/>
      <c r="CA33" s="756"/>
      <c r="CB33" s="756"/>
      <c r="CC33" s="756"/>
      <c r="CD33" s="756"/>
      <c r="CE33" s="756"/>
      <c r="CF33" s="756"/>
      <c r="CG33" s="757"/>
      <c r="CH33" s="768">
        <v>37</v>
      </c>
      <c r="CI33" s="769"/>
      <c r="CJ33" s="769"/>
      <c r="CK33" s="769"/>
      <c r="CL33" s="770"/>
      <c r="CM33" s="768">
        <v>2632</v>
      </c>
      <c r="CN33" s="769"/>
      <c r="CO33" s="769"/>
      <c r="CP33" s="769"/>
      <c r="CQ33" s="770"/>
      <c r="CR33" s="768">
        <v>30</v>
      </c>
      <c r="CS33" s="769"/>
      <c r="CT33" s="769"/>
      <c r="CU33" s="769"/>
      <c r="CV33" s="770"/>
      <c r="CW33" s="768">
        <v>34</v>
      </c>
      <c r="CX33" s="769"/>
      <c r="CY33" s="769"/>
      <c r="CZ33" s="769"/>
      <c r="DA33" s="770"/>
      <c r="DB33" s="768" t="s">
        <v>520</v>
      </c>
      <c r="DC33" s="769"/>
      <c r="DD33" s="769"/>
      <c r="DE33" s="769"/>
      <c r="DF33" s="770"/>
      <c r="DG33" s="768">
        <v>3847</v>
      </c>
      <c r="DH33" s="769"/>
      <c r="DI33" s="769"/>
      <c r="DJ33" s="769"/>
      <c r="DK33" s="770"/>
      <c r="DL33" s="768" t="s">
        <v>520</v>
      </c>
      <c r="DM33" s="769"/>
      <c r="DN33" s="769"/>
      <c r="DO33" s="769"/>
      <c r="DP33" s="770"/>
      <c r="DQ33" s="768">
        <v>1297</v>
      </c>
      <c r="DR33" s="769"/>
      <c r="DS33" s="769"/>
      <c r="DT33" s="769"/>
      <c r="DU33" s="770"/>
      <c r="DV33" s="771"/>
      <c r="DW33" s="772"/>
      <c r="DX33" s="772"/>
      <c r="DY33" s="772"/>
      <c r="DZ33" s="773"/>
      <c r="EA33" s="235"/>
    </row>
    <row r="34" spans="1:131" s="236" customFormat="1" ht="26.25" customHeight="1" x14ac:dyDescent="0.2">
      <c r="A34" s="255">
        <v>7</v>
      </c>
      <c r="B34" s="742" t="s">
        <v>399</v>
      </c>
      <c r="C34" s="743"/>
      <c r="D34" s="743"/>
      <c r="E34" s="743"/>
      <c r="F34" s="743"/>
      <c r="G34" s="743"/>
      <c r="H34" s="743"/>
      <c r="I34" s="743"/>
      <c r="J34" s="743"/>
      <c r="K34" s="743"/>
      <c r="L34" s="743"/>
      <c r="M34" s="743"/>
      <c r="N34" s="743"/>
      <c r="O34" s="743"/>
      <c r="P34" s="744"/>
      <c r="Q34" s="745">
        <v>4061</v>
      </c>
      <c r="R34" s="746"/>
      <c r="S34" s="746"/>
      <c r="T34" s="746"/>
      <c r="U34" s="746"/>
      <c r="V34" s="746">
        <v>3150</v>
      </c>
      <c r="W34" s="746"/>
      <c r="X34" s="746"/>
      <c r="Y34" s="746"/>
      <c r="Z34" s="746"/>
      <c r="AA34" s="746">
        <v>911</v>
      </c>
      <c r="AB34" s="746"/>
      <c r="AC34" s="746"/>
      <c r="AD34" s="746"/>
      <c r="AE34" s="747"/>
      <c r="AF34" s="821">
        <v>743</v>
      </c>
      <c r="AG34" s="746"/>
      <c r="AH34" s="746"/>
      <c r="AI34" s="746"/>
      <c r="AJ34" s="822"/>
      <c r="AK34" s="825">
        <v>513</v>
      </c>
      <c r="AL34" s="826"/>
      <c r="AM34" s="826"/>
      <c r="AN34" s="826"/>
      <c r="AO34" s="826"/>
      <c r="AP34" s="826">
        <v>6984</v>
      </c>
      <c r="AQ34" s="826"/>
      <c r="AR34" s="826"/>
      <c r="AS34" s="826"/>
      <c r="AT34" s="826"/>
      <c r="AU34" s="826">
        <v>5475</v>
      </c>
      <c r="AV34" s="826"/>
      <c r="AW34" s="826"/>
      <c r="AX34" s="826"/>
      <c r="AY34" s="826"/>
      <c r="AZ34" s="827" t="s">
        <v>520</v>
      </c>
      <c r="BA34" s="827"/>
      <c r="BB34" s="827"/>
      <c r="BC34" s="827"/>
      <c r="BD34" s="827"/>
      <c r="BE34" s="823" t="s">
        <v>400</v>
      </c>
      <c r="BF34" s="823"/>
      <c r="BG34" s="823"/>
      <c r="BH34" s="823"/>
      <c r="BI34" s="824"/>
      <c r="BJ34" s="241"/>
      <c r="BK34" s="241"/>
      <c r="BL34" s="241"/>
      <c r="BM34" s="241"/>
      <c r="BN34" s="241"/>
      <c r="BO34" s="254"/>
      <c r="BP34" s="254"/>
      <c r="BQ34" s="251">
        <v>28</v>
      </c>
      <c r="BR34" s="252" t="s">
        <v>617</v>
      </c>
      <c r="BS34" s="755" t="s">
        <v>616</v>
      </c>
      <c r="BT34" s="756"/>
      <c r="BU34" s="756"/>
      <c r="BV34" s="756"/>
      <c r="BW34" s="756"/>
      <c r="BX34" s="756"/>
      <c r="BY34" s="756"/>
      <c r="BZ34" s="756"/>
      <c r="CA34" s="756"/>
      <c r="CB34" s="756"/>
      <c r="CC34" s="756"/>
      <c r="CD34" s="756"/>
      <c r="CE34" s="756"/>
      <c r="CF34" s="756"/>
      <c r="CG34" s="757"/>
      <c r="CH34" s="768">
        <v>22</v>
      </c>
      <c r="CI34" s="769"/>
      <c r="CJ34" s="769"/>
      <c r="CK34" s="769"/>
      <c r="CL34" s="770"/>
      <c r="CM34" s="768">
        <v>14995</v>
      </c>
      <c r="CN34" s="769"/>
      <c r="CO34" s="769"/>
      <c r="CP34" s="769"/>
      <c r="CQ34" s="770"/>
      <c r="CR34" s="768">
        <v>16791</v>
      </c>
      <c r="CS34" s="769"/>
      <c r="CT34" s="769"/>
      <c r="CU34" s="769"/>
      <c r="CV34" s="770"/>
      <c r="CW34" s="768">
        <v>2309</v>
      </c>
      <c r="CX34" s="769"/>
      <c r="CY34" s="769"/>
      <c r="CZ34" s="769"/>
      <c r="DA34" s="770"/>
      <c r="DB34" s="768" t="s">
        <v>520</v>
      </c>
      <c r="DC34" s="769"/>
      <c r="DD34" s="769"/>
      <c r="DE34" s="769"/>
      <c r="DF34" s="770"/>
      <c r="DG34" s="768" t="s">
        <v>520</v>
      </c>
      <c r="DH34" s="769"/>
      <c r="DI34" s="769"/>
      <c r="DJ34" s="769"/>
      <c r="DK34" s="770"/>
      <c r="DL34" s="768" t="s">
        <v>520</v>
      </c>
      <c r="DM34" s="769"/>
      <c r="DN34" s="769"/>
      <c r="DO34" s="769"/>
      <c r="DP34" s="770"/>
      <c r="DQ34" s="768" t="s">
        <v>520</v>
      </c>
      <c r="DR34" s="769"/>
      <c r="DS34" s="769"/>
      <c r="DT34" s="769"/>
      <c r="DU34" s="770"/>
      <c r="DV34" s="771"/>
      <c r="DW34" s="772"/>
      <c r="DX34" s="772"/>
      <c r="DY34" s="772"/>
      <c r="DZ34" s="773"/>
      <c r="EA34" s="235"/>
    </row>
    <row r="35" spans="1:131" s="236" customFormat="1" ht="26.25" customHeight="1" x14ac:dyDescent="0.2">
      <c r="A35" s="255">
        <v>8</v>
      </c>
      <c r="B35" s="742" t="s">
        <v>401</v>
      </c>
      <c r="C35" s="743"/>
      <c r="D35" s="743"/>
      <c r="E35" s="743"/>
      <c r="F35" s="743"/>
      <c r="G35" s="743"/>
      <c r="H35" s="743"/>
      <c r="I35" s="743"/>
      <c r="J35" s="743"/>
      <c r="K35" s="743"/>
      <c r="L35" s="743"/>
      <c r="M35" s="743"/>
      <c r="N35" s="743"/>
      <c r="O35" s="743"/>
      <c r="P35" s="744"/>
      <c r="Q35" s="745">
        <v>17</v>
      </c>
      <c r="R35" s="746"/>
      <c r="S35" s="746"/>
      <c r="T35" s="746"/>
      <c r="U35" s="746"/>
      <c r="V35" s="746">
        <v>17</v>
      </c>
      <c r="W35" s="746"/>
      <c r="X35" s="746"/>
      <c r="Y35" s="746"/>
      <c r="Z35" s="746"/>
      <c r="AA35" s="746">
        <v>0</v>
      </c>
      <c r="AB35" s="746"/>
      <c r="AC35" s="746"/>
      <c r="AD35" s="746"/>
      <c r="AE35" s="747"/>
      <c r="AF35" s="821">
        <v>0</v>
      </c>
      <c r="AG35" s="746"/>
      <c r="AH35" s="746"/>
      <c r="AI35" s="746"/>
      <c r="AJ35" s="822"/>
      <c r="AK35" s="825">
        <v>17</v>
      </c>
      <c r="AL35" s="826"/>
      <c r="AM35" s="826"/>
      <c r="AN35" s="826"/>
      <c r="AO35" s="826"/>
      <c r="AP35" s="826">
        <v>114</v>
      </c>
      <c r="AQ35" s="826"/>
      <c r="AR35" s="826"/>
      <c r="AS35" s="826"/>
      <c r="AT35" s="826"/>
      <c r="AU35" s="826">
        <v>114</v>
      </c>
      <c r="AV35" s="826"/>
      <c r="AW35" s="826"/>
      <c r="AX35" s="826"/>
      <c r="AY35" s="826"/>
      <c r="AZ35" s="827" t="s">
        <v>520</v>
      </c>
      <c r="BA35" s="827"/>
      <c r="BB35" s="827"/>
      <c r="BC35" s="827"/>
      <c r="BD35" s="827"/>
      <c r="BE35" s="823" t="s">
        <v>402</v>
      </c>
      <c r="BF35" s="823"/>
      <c r="BG35" s="823"/>
      <c r="BH35" s="823"/>
      <c r="BI35" s="824"/>
      <c r="BJ35" s="241"/>
      <c r="BK35" s="241"/>
      <c r="BL35" s="241"/>
      <c r="BM35" s="241"/>
      <c r="BN35" s="241"/>
      <c r="BO35" s="254"/>
      <c r="BP35" s="254"/>
      <c r="BQ35" s="251">
        <v>29</v>
      </c>
      <c r="BR35" s="252"/>
      <c r="BS35" s="755"/>
      <c r="BT35" s="756"/>
      <c r="BU35" s="756"/>
      <c r="BV35" s="756"/>
      <c r="BW35" s="756"/>
      <c r="BX35" s="756"/>
      <c r="BY35" s="756"/>
      <c r="BZ35" s="756"/>
      <c r="CA35" s="756"/>
      <c r="CB35" s="756"/>
      <c r="CC35" s="756"/>
      <c r="CD35" s="756"/>
      <c r="CE35" s="756"/>
      <c r="CF35" s="756"/>
      <c r="CG35" s="757"/>
      <c r="CH35" s="768"/>
      <c r="CI35" s="769"/>
      <c r="CJ35" s="769"/>
      <c r="CK35" s="769"/>
      <c r="CL35" s="770"/>
      <c r="CM35" s="768"/>
      <c r="CN35" s="769"/>
      <c r="CO35" s="769"/>
      <c r="CP35" s="769"/>
      <c r="CQ35" s="770"/>
      <c r="CR35" s="768"/>
      <c r="CS35" s="769"/>
      <c r="CT35" s="769"/>
      <c r="CU35" s="769"/>
      <c r="CV35" s="770"/>
      <c r="CW35" s="768"/>
      <c r="CX35" s="769"/>
      <c r="CY35" s="769"/>
      <c r="CZ35" s="769"/>
      <c r="DA35" s="770"/>
      <c r="DB35" s="768"/>
      <c r="DC35" s="769"/>
      <c r="DD35" s="769"/>
      <c r="DE35" s="769"/>
      <c r="DF35" s="770"/>
      <c r="DG35" s="768"/>
      <c r="DH35" s="769"/>
      <c r="DI35" s="769"/>
      <c r="DJ35" s="769"/>
      <c r="DK35" s="770"/>
      <c r="DL35" s="768"/>
      <c r="DM35" s="769"/>
      <c r="DN35" s="769"/>
      <c r="DO35" s="769"/>
      <c r="DP35" s="770"/>
      <c r="DQ35" s="768"/>
      <c r="DR35" s="769"/>
      <c r="DS35" s="769"/>
      <c r="DT35" s="769"/>
      <c r="DU35" s="770"/>
      <c r="DV35" s="771"/>
      <c r="DW35" s="772"/>
      <c r="DX35" s="772"/>
      <c r="DY35" s="772"/>
      <c r="DZ35" s="773"/>
      <c r="EA35" s="235"/>
    </row>
    <row r="36" spans="1:131" s="236" customFormat="1" ht="26.25" customHeight="1" x14ac:dyDescent="0.2">
      <c r="A36" s="255">
        <v>9</v>
      </c>
      <c r="B36" s="742" t="s">
        <v>403</v>
      </c>
      <c r="C36" s="743"/>
      <c r="D36" s="743"/>
      <c r="E36" s="743"/>
      <c r="F36" s="743"/>
      <c r="G36" s="743"/>
      <c r="H36" s="743"/>
      <c r="I36" s="743"/>
      <c r="J36" s="743"/>
      <c r="K36" s="743"/>
      <c r="L36" s="743"/>
      <c r="M36" s="743"/>
      <c r="N36" s="743"/>
      <c r="O36" s="743"/>
      <c r="P36" s="744"/>
      <c r="Q36" s="745">
        <v>1118</v>
      </c>
      <c r="R36" s="746"/>
      <c r="S36" s="746"/>
      <c r="T36" s="746"/>
      <c r="U36" s="746"/>
      <c r="V36" s="746">
        <v>1118</v>
      </c>
      <c r="W36" s="746"/>
      <c r="X36" s="746"/>
      <c r="Y36" s="746"/>
      <c r="Z36" s="746"/>
      <c r="AA36" s="746">
        <v>0</v>
      </c>
      <c r="AB36" s="746"/>
      <c r="AC36" s="746"/>
      <c r="AD36" s="746"/>
      <c r="AE36" s="747"/>
      <c r="AF36" s="821">
        <v>1259</v>
      </c>
      <c r="AG36" s="746"/>
      <c r="AH36" s="746"/>
      <c r="AI36" s="746"/>
      <c r="AJ36" s="822"/>
      <c r="AK36" s="825">
        <v>573</v>
      </c>
      <c r="AL36" s="826"/>
      <c r="AM36" s="826"/>
      <c r="AN36" s="826"/>
      <c r="AO36" s="826"/>
      <c r="AP36" s="826">
        <v>5934</v>
      </c>
      <c r="AQ36" s="826"/>
      <c r="AR36" s="826"/>
      <c r="AS36" s="826"/>
      <c r="AT36" s="826"/>
      <c r="AU36" s="826">
        <v>1303</v>
      </c>
      <c r="AV36" s="826"/>
      <c r="AW36" s="826"/>
      <c r="AX36" s="826"/>
      <c r="AY36" s="826"/>
      <c r="AZ36" s="827" t="s">
        <v>520</v>
      </c>
      <c r="BA36" s="827"/>
      <c r="BB36" s="827"/>
      <c r="BC36" s="827"/>
      <c r="BD36" s="827"/>
      <c r="BE36" s="823" t="s">
        <v>404</v>
      </c>
      <c r="BF36" s="823"/>
      <c r="BG36" s="823"/>
      <c r="BH36" s="823"/>
      <c r="BI36" s="824"/>
      <c r="BJ36" s="241"/>
      <c r="BK36" s="241"/>
      <c r="BL36" s="241"/>
      <c r="BM36" s="241"/>
      <c r="BN36" s="241"/>
      <c r="BO36" s="254"/>
      <c r="BP36" s="254"/>
      <c r="BQ36" s="251">
        <v>30</v>
      </c>
      <c r="BR36" s="252"/>
      <c r="BS36" s="755"/>
      <c r="BT36" s="756"/>
      <c r="BU36" s="756"/>
      <c r="BV36" s="756"/>
      <c r="BW36" s="756"/>
      <c r="BX36" s="756"/>
      <c r="BY36" s="756"/>
      <c r="BZ36" s="756"/>
      <c r="CA36" s="756"/>
      <c r="CB36" s="756"/>
      <c r="CC36" s="756"/>
      <c r="CD36" s="756"/>
      <c r="CE36" s="756"/>
      <c r="CF36" s="756"/>
      <c r="CG36" s="757"/>
      <c r="CH36" s="768"/>
      <c r="CI36" s="769"/>
      <c r="CJ36" s="769"/>
      <c r="CK36" s="769"/>
      <c r="CL36" s="770"/>
      <c r="CM36" s="768"/>
      <c r="CN36" s="769"/>
      <c r="CO36" s="769"/>
      <c r="CP36" s="769"/>
      <c r="CQ36" s="770"/>
      <c r="CR36" s="768"/>
      <c r="CS36" s="769"/>
      <c r="CT36" s="769"/>
      <c r="CU36" s="769"/>
      <c r="CV36" s="770"/>
      <c r="CW36" s="768"/>
      <c r="CX36" s="769"/>
      <c r="CY36" s="769"/>
      <c r="CZ36" s="769"/>
      <c r="DA36" s="770"/>
      <c r="DB36" s="768"/>
      <c r="DC36" s="769"/>
      <c r="DD36" s="769"/>
      <c r="DE36" s="769"/>
      <c r="DF36" s="770"/>
      <c r="DG36" s="768"/>
      <c r="DH36" s="769"/>
      <c r="DI36" s="769"/>
      <c r="DJ36" s="769"/>
      <c r="DK36" s="770"/>
      <c r="DL36" s="768"/>
      <c r="DM36" s="769"/>
      <c r="DN36" s="769"/>
      <c r="DO36" s="769"/>
      <c r="DP36" s="770"/>
      <c r="DQ36" s="768"/>
      <c r="DR36" s="769"/>
      <c r="DS36" s="769"/>
      <c r="DT36" s="769"/>
      <c r="DU36" s="770"/>
      <c r="DV36" s="771"/>
      <c r="DW36" s="772"/>
      <c r="DX36" s="772"/>
      <c r="DY36" s="772"/>
      <c r="DZ36" s="773"/>
      <c r="EA36" s="235"/>
    </row>
    <row r="37" spans="1:131" s="236" customFormat="1" ht="26.25" customHeight="1" x14ac:dyDescent="0.2">
      <c r="A37" s="255">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821"/>
      <c r="AG37" s="746"/>
      <c r="AH37" s="746"/>
      <c r="AI37" s="746"/>
      <c r="AJ37" s="822"/>
      <c r="AK37" s="825"/>
      <c r="AL37" s="826"/>
      <c r="AM37" s="826"/>
      <c r="AN37" s="826"/>
      <c r="AO37" s="826"/>
      <c r="AP37" s="826"/>
      <c r="AQ37" s="826"/>
      <c r="AR37" s="826"/>
      <c r="AS37" s="826"/>
      <c r="AT37" s="826"/>
      <c r="AU37" s="826"/>
      <c r="AV37" s="826"/>
      <c r="AW37" s="826"/>
      <c r="AX37" s="826"/>
      <c r="AY37" s="826"/>
      <c r="AZ37" s="827"/>
      <c r="BA37" s="827"/>
      <c r="BB37" s="827"/>
      <c r="BC37" s="827"/>
      <c r="BD37" s="827"/>
      <c r="BE37" s="823"/>
      <c r="BF37" s="823"/>
      <c r="BG37" s="823"/>
      <c r="BH37" s="823"/>
      <c r="BI37" s="824"/>
      <c r="BJ37" s="241"/>
      <c r="BK37" s="241"/>
      <c r="BL37" s="241"/>
      <c r="BM37" s="241"/>
      <c r="BN37" s="241"/>
      <c r="BO37" s="254"/>
      <c r="BP37" s="254"/>
      <c r="BQ37" s="251">
        <v>31</v>
      </c>
      <c r="BR37" s="252"/>
      <c r="BS37" s="755"/>
      <c r="BT37" s="756"/>
      <c r="BU37" s="756"/>
      <c r="BV37" s="756"/>
      <c r="BW37" s="756"/>
      <c r="BX37" s="756"/>
      <c r="BY37" s="756"/>
      <c r="BZ37" s="756"/>
      <c r="CA37" s="756"/>
      <c r="CB37" s="756"/>
      <c r="CC37" s="756"/>
      <c r="CD37" s="756"/>
      <c r="CE37" s="756"/>
      <c r="CF37" s="756"/>
      <c r="CG37" s="757"/>
      <c r="CH37" s="768"/>
      <c r="CI37" s="769"/>
      <c r="CJ37" s="769"/>
      <c r="CK37" s="769"/>
      <c r="CL37" s="770"/>
      <c r="CM37" s="768"/>
      <c r="CN37" s="769"/>
      <c r="CO37" s="769"/>
      <c r="CP37" s="769"/>
      <c r="CQ37" s="770"/>
      <c r="CR37" s="768"/>
      <c r="CS37" s="769"/>
      <c r="CT37" s="769"/>
      <c r="CU37" s="769"/>
      <c r="CV37" s="770"/>
      <c r="CW37" s="768"/>
      <c r="CX37" s="769"/>
      <c r="CY37" s="769"/>
      <c r="CZ37" s="769"/>
      <c r="DA37" s="770"/>
      <c r="DB37" s="768"/>
      <c r="DC37" s="769"/>
      <c r="DD37" s="769"/>
      <c r="DE37" s="769"/>
      <c r="DF37" s="770"/>
      <c r="DG37" s="768"/>
      <c r="DH37" s="769"/>
      <c r="DI37" s="769"/>
      <c r="DJ37" s="769"/>
      <c r="DK37" s="770"/>
      <c r="DL37" s="768"/>
      <c r="DM37" s="769"/>
      <c r="DN37" s="769"/>
      <c r="DO37" s="769"/>
      <c r="DP37" s="770"/>
      <c r="DQ37" s="768"/>
      <c r="DR37" s="769"/>
      <c r="DS37" s="769"/>
      <c r="DT37" s="769"/>
      <c r="DU37" s="770"/>
      <c r="DV37" s="771"/>
      <c r="DW37" s="772"/>
      <c r="DX37" s="772"/>
      <c r="DY37" s="772"/>
      <c r="DZ37" s="773"/>
      <c r="EA37" s="235"/>
    </row>
    <row r="38" spans="1:131" s="236" customFormat="1" ht="26.25" customHeight="1" x14ac:dyDescent="0.2">
      <c r="A38" s="255">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821"/>
      <c r="AG38" s="746"/>
      <c r="AH38" s="746"/>
      <c r="AI38" s="746"/>
      <c r="AJ38" s="822"/>
      <c r="AK38" s="825"/>
      <c r="AL38" s="826"/>
      <c r="AM38" s="826"/>
      <c r="AN38" s="826"/>
      <c r="AO38" s="826"/>
      <c r="AP38" s="826"/>
      <c r="AQ38" s="826"/>
      <c r="AR38" s="826"/>
      <c r="AS38" s="826"/>
      <c r="AT38" s="826"/>
      <c r="AU38" s="826"/>
      <c r="AV38" s="826"/>
      <c r="AW38" s="826"/>
      <c r="AX38" s="826"/>
      <c r="AY38" s="826"/>
      <c r="AZ38" s="827"/>
      <c r="BA38" s="827"/>
      <c r="BB38" s="827"/>
      <c r="BC38" s="827"/>
      <c r="BD38" s="827"/>
      <c r="BE38" s="823"/>
      <c r="BF38" s="823"/>
      <c r="BG38" s="823"/>
      <c r="BH38" s="823"/>
      <c r="BI38" s="824"/>
      <c r="BJ38" s="241"/>
      <c r="BK38" s="241"/>
      <c r="BL38" s="241"/>
      <c r="BM38" s="241"/>
      <c r="BN38" s="241"/>
      <c r="BO38" s="254"/>
      <c r="BP38" s="254"/>
      <c r="BQ38" s="251">
        <v>32</v>
      </c>
      <c r="BR38" s="252"/>
      <c r="BS38" s="755"/>
      <c r="BT38" s="756"/>
      <c r="BU38" s="756"/>
      <c r="BV38" s="756"/>
      <c r="BW38" s="756"/>
      <c r="BX38" s="756"/>
      <c r="BY38" s="756"/>
      <c r="BZ38" s="756"/>
      <c r="CA38" s="756"/>
      <c r="CB38" s="756"/>
      <c r="CC38" s="756"/>
      <c r="CD38" s="756"/>
      <c r="CE38" s="756"/>
      <c r="CF38" s="756"/>
      <c r="CG38" s="757"/>
      <c r="CH38" s="768"/>
      <c r="CI38" s="769"/>
      <c r="CJ38" s="769"/>
      <c r="CK38" s="769"/>
      <c r="CL38" s="770"/>
      <c r="CM38" s="768"/>
      <c r="CN38" s="769"/>
      <c r="CO38" s="769"/>
      <c r="CP38" s="769"/>
      <c r="CQ38" s="770"/>
      <c r="CR38" s="768"/>
      <c r="CS38" s="769"/>
      <c r="CT38" s="769"/>
      <c r="CU38" s="769"/>
      <c r="CV38" s="770"/>
      <c r="CW38" s="768"/>
      <c r="CX38" s="769"/>
      <c r="CY38" s="769"/>
      <c r="CZ38" s="769"/>
      <c r="DA38" s="770"/>
      <c r="DB38" s="768"/>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235"/>
    </row>
    <row r="39" spans="1:131" s="236" customFormat="1" ht="26.25" customHeight="1" x14ac:dyDescent="0.2">
      <c r="A39" s="255">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821"/>
      <c r="AG39" s="746"/>
      <c r="AH39" s="746"/>
      <c r="AI39" s="746"/>
      <c r="AJ39" s="822"/>
      <c r="AK39" s="825"/>
      <c r="AL39" s="826"/>
      <c r="AM39" s="826"/>
      <c r="AN39" s="826"/>
      <c r="AO39" s="826"/>
      <c r="AP39" s="826"/>
      <c r="AQ39" s="826"/>
      <c r="AR39" s="826"/>
      <c r="AS39" s="826"/>
      <c r="AT39" s="826"/>
      <c r="AU39" s="826"/>
      <c r="AV39" s="826"/>
      <c r="AW39" s="826"/>
      <c r="AX39" s="826"/>
      <c r="AY39" s="826"/>
      <c r="AZ39" s="827"/>
      <c r="BA39" s="827"/>
      <c r="BB39" s="827"/>
      <c r="BC39" s="827"/>
      <c r="BD39" s="827"/>
      <c r="BE39" s="823"/>
      <c r="BF39" s="823"/>
      <c r="BG39" s="823"/>
      <c r="BH39" s="823"/>
      <c r="BI39" s="824"/>
      <c r="BJ39" s="241"/>
      <c r="BK39" s="241"/>
      <c r="BL39" s="241"/>
      <c r="BM39" s="241"/>
      <c r="BN39" s="241"/>
      <c r="BO39" s="254"/>
      <c r="BP39" s="254"/>
      <c r="BQ39" s="251">
        <v>33</v>
      </c>
      <c r="BR39" s="252"/>
      <c r="BS39" s="755"/>
      <c r="BT39" s="756"/>
      <c r="BU39" s="756"/>
      <c r="BV39" s="756"/>
      <c r="BW39" s="756"/>
      <c r="BX39" s="756"/>
      <c r="BY39" s="756"/>
      <c r="BZ39" s="756"/>
      <c r="CA39" s="756"/>
      <c r="CB39" s="756"/>
      <c r="CC39" s="756"/>
      <c r="CD39" s="756"/>
      <c r="CE39" s="756"/>
      <c r="CF39" s="756"/>
      <c r="CG39" s="757"/>
      <c r="CH39" s="768"/>
      <c r="CI39" s="769"/>
      <c r="CJ39" s="769"/>
      <c r="CK39" s="769"/>
      <c r="CL39" s="770"/>
      <c r="CM39" s="768"/>
      <c r="CN39" s="769"/>
      <c r="CO39" s="769"/>
      <c r="CP39" s="769"/>
      <c r="CQ39" s="770"/>
      <c r="CR39" s="768"/>
      <c r="CS39" s="769"/>
      <c r="CT39" s="769"/>
      <c r="CU39" s="769"/>
      <c r="CV39" s="770"/>
      <c r="CW39" s="768"/>
      <c r="CX39" s="769"/>
      <c r="CY39" s="769"/>
      <c r="CZ39" s="769"/>
      <c r="DA39" s="770"/>
      <c r="DB39" s="768"/>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235"/>
    </row>
    <row r="40" spans="1:131" s="236" customFormat="1" ht="26.25" customHeight="1" x14ac:dyDescent="0.2">
      <c r="A40" s="250">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821"/>
      <c r="AG40" s="746"/>
      <c r="AH40" s="746"/>
      <c r="AI40" s="746"/>
      <c r="AJ40" s="822"/>
      <c r="AK40" s="825"/>
      <c r="AL40" s="826"/>
      <c r="AM40" s="826"/>
      <c r="AN40" s="826"/>
      <c r="AO40" s="826"/>
      <c r="AP40" s="826"/>
      <c r="AQ40" s="826"/>
      <c r="AR40" s="826"/>
      <c r="AS40" s="826"/>
      <c r="AT40" s="826"/>
      <c r="AU40" s="826"/>
      <c r="AV40" s="826"/>
      <c r="AW40" s="826"/>
      <c r="AX40" s="826"/>
      <c r="AY40" s="826"/>
      <c r="AZ40" s="827"/>
      <c r="BA40" s="827"/>
      <c r="BB40" s="827"/>
      <c r="BC40" s="827"/>
      <c r="BD40" s="827"/>
      <c r="BE40" s="823"/>
      <c r="BF40" s="823"/>
      <c r="BG40" s="823"/>
      <c r="BH40" s="823"/>
      <c r="BI40" s="824"/>
      <c r="BJ40" s="241"/>
      <c r="BK40" s="241"/>
      <c r="BL40" s="241"/>
      <c r="BM40" s="241"/>
      <c r="BN40" s="241"/>
      <c r="BO40" s="254"/>
      <c r="BP40" s="254"/>
      <c r="BQ40" s="251">
        <v>34</v>
      </c>
      <c r="BR40" s="252"/>
      <c r="BS40" s="755"/>
      <c r="BT40" s="756"/>
      <c r="BU40" s="756"/>
      <c r="BV40" s="756"/>
      <c r="BW40" s="756"/>
      <c r="BX40" s="756"/>
      <c r="BY40" s="756"/>
      <c r="BZ40" s="756"/>
      <c r="CA40" s="756"/>
      <c r="CB40" s="756"/>
      <c r="CC40" s="756"/>
      <c r="CD40" s="756"/>
      <c r="CE40" s="756"/>
      <c r="CF40" s="756"/>
      <c r="CG40" s="757"/>
      <c r="CH40" s="768"/>
      <c r="CI40" s="769"/>
      <c r="CJ40" s="769"/>
      <c r="CK40" s="769"/>
      <c r="CL40" s="770"/>
      <c r="CM40" s="768"/>
      <c r="CN40" s="769"/>
      <c r="CO40" s="769"/>
      <c r="CP40" s="769"/>
      <c r="CQ40" s="770"/>
      <c r="CR40" s="768"/>
      <c r="CS40" s="769"/>
      <c r="CT40" s="769"/>
      <c r="CU40" s="769"/>
      <c r="CV40" s="770"/>
      <c r="CW40" s="768"/>
      <c r="CX40" s="769"/>
      <c r="CY40" s="769"/>
      <c r="CZ40" s="769"/>
      <c r="DA40" s="770"/>
      <c r="DB40" s="768"/>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235"/>
    </row>
    <row r="41" spans="1:131" s="236" customFormat="1" ht="26.25" customHeight="1" x14ac:dyDescent="0.2">
      <c r="A41" s="250">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821"/>
      <c r="AG41" s="746"/>
      <c r="AH41" s="746"/>
      <c r="AI41" s="746"/>
      <c r="AJ41" s="822"/>
      <c r="AK41" s="825"/>
      <c r="AL41" s="826"/>
      <c r="AM41" s="826"/>
      <c r="AN41" s="826"/>
      <c r="AO41" s="826"/>
      <c r="AP41" s="826"/>
      <c r="AQ41" s="826"/>
      <c r="AR41" s="826"/>
      <c r="AS41" s="826"/>
      <c r="AT41" s="826"/>
      <c r="AU41" s="826"/>
      <c r="AV41" s="826"/>
      <c r="AW41" s="826"/>
      <c r="AX41" s="826"/>
      <c r="AY41" s="826"/>
      <c r="AZ41" s="827"/>
      <c r="BA41" s="827"/>
      <c r="BB41" s="827"/>
      <c r="BC41" s="827"/>
      <c r="BD41" s="827"/>
      <c r="BE41" s="823"/>
      <c r="BF41" s="823"/>
      <c r="BG41" s="823"/>
      <c r="BH41" s="823"/>
      <c r="BI41" s="824"/>
      <c r="BJ41" s="241"/>
      <c r="BK41" s="241"/>
      <c r="BL41" s="241"/>
      <c r="BM41" s="241"/>
      <c r="BN41" s="241"/>
      <c r="BO41" s="254"/>
      <c r="BP41" s="254"/>
      <c r="BQ41" s="251">
        <v>35</v>
      </c>
      <c r="BR41" s="252"/>
      <c r="BS41" s="755"/>
      <c r="BT41" s="756"/>
      <c r="BU41" s="756"/>
      <c r="BV41" s="756"/>
      <c r="BW41" s="756"/>
      <c r="BX41" s="756"/>
      <c r="BY41" s="756"/>
      <c r="BZ41" s="756"/>
      <c r="CA41" s="756"/>
      <c r="CB41" s="756"/>
      <c r="CC41" s="756"/>
      <c r="CD41" s="756"/>
      <c r="CE41" s="756"/>
      <c r="CF41" s="756"/>
      <c r="CG41" s="757"/>
      <c r="CH41" s="768"/>
      <c r="CI41" s="769"/>
      <c r="CJ41" s="769"/>
      <c r="CK41" s="769"/>
      <c r="CL41" s="770"/>
      <c r="CM41" s="768"/>
      <c r="CN41" s="769"/>
      <c r="CO41" s="769"/>
      <c r="CP41" s="769"/>
      <c r="CQ41" s="770"/>
      <c r="CR41" s="768"/>
      <c r="CS41" s="769"/>
      <c r="CT41" s="769"/>
      <c r="CU41" s="769"/>
      <c r="CV41" s="770"/>
      <c r="CW41" s="768"/>
      <c r="CX41" s="769"/>
      <c r="CY41" s="769"/>
      <c r="CZ41" s="769"/>
      <c r="DA41" s="770"/>
      <c r="DB41" s="768"/>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235"/>
    </row>
    <row r="42" spans="1:131" s="236" customFormat="1" ht="26.25" customHeight="1" x14ac:dyDescent="0.2">
      <c r="A42" s="250">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821"/>
      <c r="AG42" s="746"/>
      <c r="AH42" s="746"/>
      <c r="AI42" s="746"/>
      <c r="AJ42" s="822"/>
      <c r="AK42" s="825"/>
      <c r="AL42" s="826"/>
      <c r="AM42" s="826"/>
      <c r="AN42" s="826"/>
      <c r="AO42" s="826"/>
      <c r="AP42" s="826"/>
      <c r="AQ42" s="826"/>
      <c r="AR42" s="826"/>
      <c r="AS42" s="826"/>
      <c r="AT42" s="826"/>
      <c r="AU42" s="826"/>
      <c r="AV42" s="826"/>
      <c r="AW42" s="826"/>
      <c r="AX42" s="826"/>
      <c r="AY42" s="826"/>
      <c r="AZ42" s="827"/>
      <c r="BA42" s="827"/>
      <c r="BB42" s="827"/>
      <c r="BC42" s="827"/>
      <c r="BD42" s="827"/>
      <c r="BE42" s="823"/>
      <c r="BF42" s="823"/>
      <c r="BG42" s="823"/>
      <c r="BH42" s="823"/>
      <c r="BI42" s="824"/>
      <c r="BJ42" s="241"/>
      <c r="BK42" s="241"/>
      <c r="BL42" s="241"/>
      <c r="BM42" s="241"/>
      <c r="BN42" s="241"/>
      <c r="BO42" s="254"/>
      <c r="BP42" s="254"/>
      <c r="BQ42" s="251">
        <v>36</v>
      </c>
      <c r="BR42" s="252"/>
      <c r="BS42" s="755"/>
      <c r="BT42" s="756"/>
      <c r="BU42" s="756"/>
      <c r="BV42" s="756"/>
      <c r="BW42" s="756"/>
      <c r="BX42" s="756"/>
      <c r="BY42" s="756"/>
      <c r="BZ42" s="756"/>
      <c r="CA42" s="756"/>
      <c r="CB42" s="756"/>
      <c r="CC42" s="756"/>
      <c r="CD42" s="756"/>
      <c r="CE42" s="756"/>
      <c r="CF42" s="756"/>
      <c r="CG42" s="757"/>
      <c r="CH42" s="768"/>
      <c r="CI42" s="769"/>
      <c r="CJ42" s="769"/>
      <c r="CK42" s="769"/>
      <c r="CL42" s="770"/>
      <c r="CM42" s="768"/>
      <c r="CN42" s="769"/>
      <c r="CO42" s="769"/>
      <c r="CP42" s="769"/>
      <c r="CQ42" s="770"/>
      <c r="CR42" s="768"/>
      <c r="CS42" s="769"/>
      <c r="CT42" s="769"/>
      <c r="CU42" s="769"/>
      <c r="CV42" s="770"/>
      <c r="CW42" s="768"/>
      <c r="CX42" s="769"/>
      <c r="CY42" s="769"/>
      <c r="CZ42" s="769"/>
      <c r="DA42" s="770"/>
      <c r="DB42" s="768"/>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235"/>
    </row>
    <row r="43" spans="1:131" s="236" customFormat="1" ht="26.25" customHeight="1" x14ac:dyDescent="0.2">
      <c r="A43" s="250">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821"/>
      <c r="AG43" s="746"/>
      <c r="AH43" s="746"/>
      <c r="AI43" s="746"/>
      <c r="AJ43" s="822"/>
      <c r="AK43" s="825"/>
      <c r="AL43" s="826"/>
      <c r="AM43" s="826"/>
      <c r="AN43" s="826"/>
      <c r="AO43" s="826"/>
      <c r="AP43" s="826"/>
      <c r="AQ43" s="826"/>
      <c r="AR43" s="826"/>
      <c r="AS43" s="826"/>
      <c r="AT43" s="826"/>
      <c r="AU43" s="826"/>
      <c r="AV43" s="826"/>
      <c r="AW43" s="826"/>
      <c r="AX43" s="826"/>
      <c r="AY43" s="826"/>
      <c r="AZ43" s="827"/>
      <c r="BA43" s="827"/>
      <c r="BB43" s="827"/>
      <c r="BC43" s="827"/>
      <c r="BD43" s="827"/>
      <c r="BE43" s="823"/>
      <c r="BF43" s="823"/>
      <c r="BG43" s="823"/>
      <c r="BH43" s="823"/>
      <c r="BI43" s="824"/>
      <c r="BJ43" s="241"/>
      <c r="BK43" s="241"/>
      <c r="BL43" s="241"/>
      <c r="BM43" s="241"/>
      <c r="BN43" s="241"/>
      <c r="BO43" s="254"/>
      <c r="BP43" s="254"/>
      <c r="BQ43" s="251">
        <v>37</v>
      </c>
      <c r="BR43" s="252"/>
      <c r="BS43" s="755"/>
      <c r="BT43" s="756"/>
      <c r="BU43" s="756"/>
      <c r="BV43" s="756"/>
      <c r="BW43" s="756"/>
      <c r="BX43" s="756"/>
      <c r="BY43" s="756"/>
      <c r="BZ43" s="756"/>
      <c r="CA43" s="756"/>
      <c r="CB43" s="756"/>
      <c r="CC43" s="756"/>
      <c r="CD43" s="756"/>
      <c r="CE43" s="756"/>
      <c r="CF43" s="756"/>
      <c r="CG43" s="757"/>
      <c r="CH43" s="768"/>
      <c r="CI43" s="769"/>
      <c r="CJ43" s="769"/>
      <c r="CK43" s="769"/>
      <c r="CL43" s="770"/>
      <c r="CM43" s="768"/>
      <c r="CN43" s="769"/>
      <c r="CO43" s="769"/>
      <c r="CP43" s="769"/>
      <c r="CQ43" s="770"/>
      <c r="CR43" s="768"/>
      <c r="CS43" s="769"/>
      <c r="CT43" s="769"/>
      <c r="CU43" s="769"/>
      <c r="CV43" s="770"/>
      <c r="CW43" s="768"/>
      <c r="CX43" s="769"/>
      <c r="CY43" s="769"/>
      <c r="CZ43" s="769"/>
      <c r="DA43" s="770"/>
      <c r="DB43" s="768"/>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235"/>
    </row>
    <row r="44" spans="1:131" s="236" customFormat="1" ht="26.25" customHeight="1" x14ac:dyDescent="0.2">
      <c r="A44" s="250">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821"/>
      <c r="AG44" s="746"/>
      <c r="AH44" s="746"/>
      <c r="AI44" s="746"/>
      <c r="AJ44" s="822"/>
      <c r="AK44" s="825"/>
      <c r="AL44" s="826"/>
      <c r="AM44" s="826"/>
      <c r="AN44" s="826"/>
      <c r="AO44" s="826"/>
      <c r="AP44" s="826"/>
      <c r="AQ44" s="826"/>
      <c r="AR44" s="826"/>
      <c r="AS44" s="826"/>
      <c r="AT44" s="826"/>
      <c r="AU44" s="826"/>
      <c r="AV44" s="826"/>
      <c r="AW44" s="826"/>
      <c r="AX44" s="826"/>
      <c r="AY44" s="826"/>
      <c r="AZ44" s="827"/>
      <c r="BA44" s="827"/>
      <c r="BB44" s="827"/>
      <c r="BC44" s="827"/>
      <c r="BD44" s="827"/>
      <c r="BE44" s="823"/>
      <c r="BF44" s="823"/>
      <c r="BG44" s="823"/>
      <c r="BH44" s="823"/>
      <c r="BI44" s="824"/>
      <c r="BJ44" s="241"/>
      <c r="BK44" s="241"/>
      <c r="BL44" s="241"/>
      <c r="BM44" s="241"/>
      <c r="BN44" s="241"/>
      <c r="BO44" s="254"/>
      <c r="BP44" s="254"/>
      <c r="BQ44" s="251">
        <v>38</v>
      </c>
      <c r="BR44" s="252"/>
      <c r="BS44" s="755"/>
      <c r="BT44" s="756"/>
      <c r="BU44" s="756"/>
      <c r="BV44" s="756"/>
      <c r="BW44" s="756"/>
      <c r="BX44" s="756"/>
      <c r="BY44" s="756"/>
      <c r="BZ44" s="756"/>
      <c r="CA44" s="756"/>
      <c r="CB44" s="756"/>
      <c r="CC44" s="756"/>
      <c r="CD44" s="756"/>
      <c r="CE44" s="756"/>
      <c r="CF44" s="756"/>
      <c r="CG44" s="757"/>
      <c r="CH44" s="768"/>
      <c r="CI44" s="769"/>
      <c r="CJ44" s="769"/>
      <c r="CK44" s="769"/>
      <c r="CL44" s="770"/>
      <c r="CM44" s="768"/>
      <c r="CN44" s="769"/>
      <c r="CO44" s="769"/>
      <c r="CP44" s="769"/>
      <c r="CQ44" s="770"/>
      <c r="CR44" s="768"/>
      <c r="CS44" s="769"/>
      <c r="CT44" s="769"/>
      <c r="CU44" s="769"/>
      <c r="CV44" s="770"/>
      <c r="CW44" s="768"/>
      <c r="CX44" s="769"/>
      <c r="CY44" s="769"/>
      <c r="CZ44" s="769"/>
      <c r="DA44" s="770"/>
      <c r="DB44" s="768"/>
      <c r="DC44" s="769"/>
      <c r="DD44" s="769"/>
      <c r="DE44" s="769"/>
      <c r="DF44" s="770"/>
      <c r="DG44" s="768"/>
      <c r="DH44" s="769"/>
      <c r="DI44" s="769"/>
      <c r="DJ44" s="769"/>
      <c r="DK44" s="770"/>
      <c r="DL44" s="768"/>
      <c r="DM44" s="769"/>
      <c r="DN44" s="769"/>
      <c r="DO44" s="769"/>
      <c r="DP44" s="770"/>
      <c r="DQ44" s="768"/>
      <c r="DR44" s="769"/>
      <c r="DS44" s="769"/>
      <c r="DT44" s="769"/>
      <c r="DU44" s="770"/>
      <c r="DV44" s="771"/>
      <c r="DW44" s="772"/>
      <c r="DX44" s="772"/>
      <c r="DY44" s="772"/>
      <c r="DZ44" s="773"/>
      <c r="EA44" s="235"/>
    </row>
    <row r="45" spans="1:131" s="236" customFormat="1" ht="26.25" customHeight="1" x14ac:dyDescent="0.2">
      <c r="A45" s="250">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821"/>
      <c r="AG45" s="746"/>
      <c r="AH45" s="746"/>
      <c r="AI45" s="746"/>
      <c r="AJ45" s="822"/>
      <c r="AK45" s="825"/>
      <c r="AL45" s="826"/>
      <c r="AM45" s="826"/>
      <c r="AN45" s="826"/>
      <c r="AO45" s="826"/>
      <c r="AP45" s="826"/>
      <c r="AQ45" s="826"/>
      <c r="AR45" s="826"/>
      <c r="AS45" s="826"/>
      <c r="AT45" s="826"/>
      <c r="AU45" s="826"/>
      <c r="AV45" s="826"/>
      <c r="AW45" s="826"/>
      <c r="AX45" s="826"/>
      <c r="AY45" s="826"/>
      <c r="AZ45" s="827"/>
      <c r="BA45" s="827"/>
      <c r="BB45" s="827"/>
      <c r="BC45" s="827"/>
      <c r="BD45" s="827"/>
      <c r="BE45" s="823"/>
      <c r="BF45" s="823"/>
      <c r="BG45" s="823"/>
      <c r="BH45" s="823"/>
      <c r="BI45" s="824"/>
      <c r="BJ45" s="241"/>
      <c r="BK45" s="241"/>
      <c r="BL45" s="241"/>
      <c r="BM45" s="241"/>
      <c r="BN45" s="241"/>
      <c r="BO45" s="254"/>
      <c r="BP45" s="254"/>
      <c r="BQ45" s="251">
        <v>39</v>
      </c>
      <c r="BR45" s="252"/>
      <c r="BS45" s="755"/>
      <c r="BT45" s="756"/>
      <c r="BU45" s="756"/>
      <c r="BV45" s="756"/>
      <c r="BW45" s="756"/>
      <c r="BX45" s="756"/>
      <c r="BY45" s="756"/>
      <c r="BZ45" s="756"/>
      <c r="CA45" s="756"/>
      <c r="CB45" s="756"/>
      <c r="CC45" s="756"/>
      <c r="CD45" s="756"/>
      <c r="CE45" s="756"/>
      <c r="CF45" s="756"/>
      <c r="CG45" s="757"/>
      <c r="CH45" s="768"/>
      <c r="CI45" s="769"/>
      <c r="CJ45" s="769"/>
      <c r="CK45" s="769"/>
      <c r="CL45" s="770"/>
      <c r="CM45" s="768"/>
      <c r="CN45" s="769"/>
      <c r="CO45" s="769"/>
      <c r="CP45" s="769"/>
      <c r="CQ45" s="770"/>
      <c r="CR45" s="768"/>
      <c r="CS45" s="769"/>
      <c r="CT45" s="769"/>
      <c r="CU45" s="769"/>
      <c r="CV45" s="770"/>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235"/>
    </row>
    <row r="46" spans="1:131" s="236" customFormat="1" ht="26.25" customHeight="1" x14ac:dyDescent="0.2">
      <c r="A46" s="250">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821"/>
      <c r="AG46" s="746"/>
      <c r="AH46" s="746"/>
      <c r="AI46" s="746"/>
      <c r="AJ46" s="822"/>
      <c r="AK46" s="825"/>
      <c r="AL46" s="826"/>
      <c r="AM46" s="826"/>
      <c r="AN46" s="826"/>
      <c r="AO46" s="826"/>
      <c r="AP46" s="826"/>
      <c r="AQ46" s="826"/>
      <c r="AR46" s="826"/>
      <c r="AS46" s="826"/>
      <c r="AT46" s="826"/>
      <c r="AU46" s="826"/>
      <c r="AV46" s="826"/>
      <c r="AW46" s="826"/>
      <c r="AX46" s="826"/>
      <c r="AY46" s="826"/>
      <c r="AZ46" s="827"/>
      <c r="BA46" s="827"/>
      <c r="BB46" s="827"/>
      <c r="BC46" s="827"/>
      <c r="BD46" s="827"/>
      <c r="BE46" s="823"/>
      <c r="BF46" s="823"/>
      <c r="BG46" s="823"/>
      <c r="BH46" s="823"/>
      <c r="BI46" s="824"/>
      <c r="BJ46" s="241"/>
      <c r="BK46" s="241"/>
      <c r="BL46" s="241"/>
      <c r="BM46" s="241"/>
      <c r="BN46" s="241"/>
      <c r="BO46" s="254"/>
      <c r="BP46" s="254"/>
      <c r="BQ46" s="251">
        <v>40</v>
      </c>
      <c r="BR46" s="252"/>
      <c r="BS46" s="755"/>
      <c r="BT46" s="756"/>
      <c r="BU46" s="756"/>
      <c r="BV46" s="756"/>
      <c r="BW46" s="756"/>
      <c r="BX46" s="756"/>
      <c r="BY46" s="756"/>
      <c r="BZ46" s="756"/>
      <c r="CA46" s="756"/>
      <c r="CB46" s="756"/>
      <c r="CC46" s="756"/>
      <c r="CD46" s="756"/>
      <c r="CE46" s="756"/>
      <c r="CF46" s="756"/>
      <c r="CG46" s="757"/>
      <c r="CH46" s="768"/>
      <c r="CI46" s="769"/>
      <c r="CJ46" s="769"/>
      <c r="CK46" s="769"/>
      <c r="CL46" s="770"/>
      <c r="CM46" s="768"/>
      <c r="CN46" s="769"/>
      <c r="CO46" s="769"/>
      <c r="CP46" s="769"/>
      <c r="CQ46" s="770"/>
      <c r="CR46" s="768"/>
      <c r="CS46" s="769"/>
      <c r="CT46" s="769"/>
      <c r="CU46" s="769"/>
      <c r="CV46" s="770"/>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235"/>
    </row>
    <row r="47" spans="1:131" s="236" customFormat="1" ht="26.25" customHeight="1" x14ac:dyDescent="0.2">
      <c r="A47" s="250">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821"/>
      <c r="AG47" s="746"/>
      <c r="AH47" s="746"/>
      <c r="AI47" s="746"/>
      <c r="AJ47" s="822"/>
      <c r="AK47" s="825"/>
      <c r="AL47" s="826"/>
      <c r="AM47" s="826"/>
      <c r="AN47" s="826"/>
      <c r="AO47" s="826"/>
      <c r="AP47" s="826"/>
      <c r="AQ47" s="826"/>
      <c r="AR47" s="826"/>
      <c r="AS47" s="826"/>
      <c r="AT47" s="826"/>
      <c r="AU47" s="826"/>
      <c r="AV47" s="826"/>
      <c r="AW47" s="826"/>
      <c r="AX47" s="826"/>
      <c r="AY47" s="826"/>
      <c r="AZ47" s="827"/>
      <c r="BA47" s="827"/>
      <c r="BB47" s="827"/>
      <c r="BC47" s="827"/>
      <c r="BD47" s="827"/>
      <c r="BE47" s="823"/>
      <c r="BF47" s="823"/>
      <c r="BG47" s="823"/>
      <c r="BH47" s="823"/>
      <c r="BI47" s="824"/>
      <c r="BJ47" s="241"/>
      <c r="BK47" s="241"/>
      <c r="BL47" s="241"/>
      <c r="BM47" s="241"/>
      <c r="BN47" s="241"/>
      <c r="BO47" s="254"/>
      <c r="BP47" s="254"/>
      <c r="BQ47" s="251">
        <v>41</v>
      </c>
      <c r="BR47" s="252"/>
      <c r="BS47" s="755"/>
      <c r="BT47" s="756"/>
      <c r="BU47" s="756"/>
      <c r="BV47" s="756"/>
      <c r="BW47" s="756"/>
      <c r="BX47" s="756"/>
      <c r="BY47" s="756"/>
      <c r="BZ47" s="756"/>
      <c r="CA47" s="756"/>
      <c r="CB47" s="756"/>
      <c r="CC47" s="756"/>
      <c r="CD47" s="756"/>
      <c r="CE47" s="756"/>
      <c r="CF47" s="756"/>
      <c r="CG47" s="757"/>
      <c r="CH47" s="768"/>
      <c r="CI47" s="769"/>
      <c r="CJ47" s="769"/>
      <c r="CK47" s="769"/>
      <c r="CL47" s="770"/>
      <c r="CM47" s="768"/>
      <c r="CN47" s="769"/>
      <c r="CO47" s="769"/>
      <c r="CP47" s="769"/>
      <c r="CQ47" s="770"/>
      <c r="CR47" s="768"/>
      <c r="CS47" s="769"/>
      <c r="CT47" s="769"/>
      <c r="CU47" s="769"/>
      <c r="CV47" s="770"/>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235"/>
    </row>
    <row r="48" spans="1:131" s="236" customFormat="1" ht="26.25" customHeight="1" x14ac:dyDescent="0.2">
      <c r="A48" s="250">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821"/>
      <c r="AG48" s="746"/>
      <c r="AH48" s="746"/>
      <c r="AI48" s="746"/>
      <c r="AJ48" s="822"/>
      <c r="AK48" s="825"/>
      <c r="AL48" s="826"/>
      <c r="AM48" s="826"/>
      <c r="AN48" s="826"/>
      <c r="AO48" s="826"/>
      <c r="AP48" s="826"/>
      <c r="AQ48" s="826"/>
      <c r="AR48" s="826"/>
      <c r="AS48" s="826"/>
      <c r="AT48" s="826"/>
      <c r="AU48" s="826"/>
      <c r="AV48" s="826"/>
      <c r="AW48" s="826"/>
      <c r="AX48" s="826"/>
      <c r="AY48" s="826"/>
      <c r="AZ48" s="827"/>
      <c r="BA48" s="827"/>
      <c r="BB48" s="827"/>
      <c r="BC48" s="827"/>
      <c r="BD48" s="827"/>
      <c r="BE48" s="823"/>
      <c r="BF48" s="823"/>
      <c r="BG48" s="823"/>
      <c r="BH48" s="823"/>
      <c r="BI48" s="824"/>
      <c r="BJ48" s="241"/>
      <c r="BK48" s="241"/>
      <c r="BL48" s="241"/>
      <c r="BM48" s="241"/>
      <c r="BN48" s="241"/>
      <c r="BO48" s="254"/>
      <c r="BP48" s="254"/>
      <c r="BQ48" s="251">
        <v>42</v>
      </c>
      <c r="BR48" s="252"/>
      <c r="BS48" s="755"/>
      <c r="BT48" s="756"/>
      <c r="BU48" s="756"/>
      <c r="BV48" s="756"/>
      <c r="BW48" s="756"/>
      <c r="BX48" s="756"/>
      <c r="BY48" s="756"/>
      <c r="BZ48" s="756"/>
      <c r="CA48" s="756"/>
      <c r="CB48" s="756"/>
      <c r="CC48" s="756"/>
      <c r="CD48" s="756"/>
      <c r="CE48" s="756"/>
      <c r="CF48" s="756"/>
      <c r="CG48" s="757"/>
      <c r="CH48" s="768"/>
      <c r="CI48" s="769"/>
      <c r="CJ48" s="769"/>
      <c r="CK48" s="769"/>
      <c r="CL48" s="770"/>
      <c r="CM48" s="768"/>
      <c r="CN48" s="769"/>
      <c r="CO48" s="769"/>
      <c r="CP48" s="769"/>
      <c r="CQ48" s="770"/>
      <c r="CR48" s="768"/>
      <c r="CS48" s="769"/>
      <c r="CT48" s="769"/>
      <c r="CU48" s="769"/>
      <c r="CV48" s="770"/>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235"/>
    </row>
    <row r="49" spans="1:131" s="236" customFormat="1" ht="26.25" customHeight="1" x14ac:dyDescent="0.2">
      <c r="A49" s="250">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821"/>
      <c r="AG49" s="746"/>
      <c r="AH49" s="746"/>
      <c r="AI49" s="746"/>
      <c r="AJ49" s="822"/>
      <c r="AK49" s="825"/>
      <c r="AL49" s="826"/>
      <c r="AM49" s="826"/>
      <c r="AN49" s="826"/>
      <c r="AO49" s="826"/>
      <c r="AP49" s="826"/>
      <c r="AQ49" s="826"/>
      <c r="AR49" s="826"/>
      <c r="AS49" s="826"/>
      <c r="AT49" s="826"/>
      <c r="AU49" s="826"/>
      <c r="AV49" s="826"/>
      <c r="AW49" s="826"/>
      <c r="AX49" s="826"/>
      <c r="AY49" s="826"/>
      <c r="AZ49" s="827"/>
      <c r="BA49" s="827"/>
      <c r="BB49" s="827"/>
      <c r="BC49" s="827"/>
      <c r="BD49" s="827"/>
      <c r="BE49" s="823"/>
      <c r="BF49" s="823"/>
      <c r="BG49" s="823"/>
      <c r="BH49" s="823"/>
      <c r="BI49" s="824"/>
      <c r="BJ49" s="241"/>
      <c r="BK49" s="241"/>
      <c r="BL49" s="241"/>
      <c r="BM49" s="241"/>
      <c r="BN49" s="241"/>
      <c r="BO49" s="254"/>
      <c r="BP49" s="254"/>
      <c r="BQ49" s="251">
        <v>43</v>
      </c>
      <c r="BR49" s="252"/>
      <c r="BS49" s="755"/>
      <c r="BT49" s="756"/>
      <c r="BU49" s="756"/>
      <c r="BV49" s="756"/>
      <c r="BW49" s="756"/>
      <c r="BX49" s="756"/>
      <c r="BY49" s="756"/>
      <c r="BZ49" s="756"/>
      <c r="CA49" s="756"/>
      <c r="CB49" s="756"/>
      <c r="CC49" s="756"/>
      <c r="CD49" s="756"/>
      <c r="CE49" s="756"/>
      <c r="CF49" s="756"/>
      <c r="CG49" s="757"/>
      <c r="CH49" s="768"/>
      <c r="CI49" s="769"/>
      <c r="CJ49" s="769"/>
      <c r="CK49" s="769"/>
      <c r="CL49" s="770"/>
      <c r="CM49" s="768"/>
      <c r="CN49" s="769"/>
      <c r="CO49" s="769"/>
      <c r="CP49" s="769"/>
      <c r="CQ49" s="770"/>
      <c r="CR49" s="768"/>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235"/>
    </row>
    <row r="50" spans="1:131" s="236" customFormat="1" ht="26.25" customHeight="1" x14ac:dyDescent="0.2">
      <c r="A50" s="250">
        <v>23</v>
      </c>
      <c r="B50" s="742"/>
      <c r="C50" s="743"/>
      <c r="D50" s="743"/>
      <c r="E50" s="743"/>
      <c r="F50" s="743"/>
      <c r="G50" s="743"/>
      <c r="H50" s="743"/>
      <c r="I50" s="743"/>
      <c r="J50" s="743"/>
      <c r="K50" s="743"/>
      <c r="L50" s="743"/>
      <c r="M50" s="743"/>
      <c r="N50" s="743"/>
      <c r="O50" s="743"/>
      <c r="P50" s="744"/>
      <c r="Q50" s="828"/>
      <c r="R50" s="829"/>
      <c r="S50" s="829"/>
      <c r="T50" s="829"/>
      <c r="U50" s="829"/>
      <c r="V50" s="829"/>
      <c r="W50" s="829"/>
      <c r="X50" s="829"/>
      <c r="Y50" s="829"/>
      <c r="Z50" s="829"/>
      <c r="AA50" s="829"/>
      <c r="AB50" s="829"/>
      <c r="AC50" s="829"/>
      <c r="AD50" s="829"/>
      <c r="AE50" s="830"/>
      <c r="AF50" s="821"/>
      <c r="AG50" s="746"/>
      <c r="AH50" s="746"/>
      <c r="AI50" s="746"/>
      <c r="AJ50" s="822"/>
      <c r="AK50" s="831"/>
      <c r="AL50" s="829"/>
      <c r="AM50" s="829"/>
      <c r="AN50" s="829"/>
      <c r="AO50" s="829"/>
      <c r="AP50" s="829"/>
      <c r="AQ50" s="829"/>
      <c r="AR50" s="829"/>
      <c r="AS50" s="829"/>
      <c r="AT50" s="829"/>
      <c r="AU50" s="829"/>
      <c r="AV50" s="829"/>
      <c r="AW50" s="829"/>
      <c r="AX50" s="829"/>
      <c r="AY50" s="829"/>
      <c r="AZ50" s="832"/>
      <c r="BA50" s="832"/>
      <c r="BB50" s="832"/>
      <c r="BC50" s="832"/>
      <c r="BD50" s="832"/>
      <c r="BE50" s="823"/>
      <c r="BF50" s="823"/>
      <c r="BG50" s="823"/>
      <c r="BH50" s="823"/>
      <c r="BI50" s="824"/>
      <c r="BJ50" s="241"/>
      <c r="BK50" s="241"/>
      <c r="BL50" s="241"/>
      <c r="BM50" s="241"/>
      <c r="BN50" s="241"/>
      <c r="BO50" s="254"/>
      <c r="BP50" s="254"/>
      <c r="BQ50" s="251">
        <v>44</v>
      </c>
      <c r="BR50" s="252"/>
      <c r="BS50" s="755"/>
      <c r="BT50" s="756"/>
      <c r="BU50" s="756"/>
      <c r="BV50" s="756"/>
      <c r="BW50" s="756"/>
      <c r="BX50" s="756"/>
      <c r="BY50" s="756"/>
      <c r="BZ50" s="756"/>
      <c r="CA50" s="756"/>
      <c r="CB50" s="756"/>
      <c r="CC50" s="756"/>
      <c r="CD50" s="756"/>
      <c r="CE50" s="756"/>
      <c r="CF50" s="756"/>
      <c r="CG50" s="757"/>
      <c r="CH50" s="768"/>
      <c r="CI50" s="769"/>
      <c r="CJ50" s="769"/>
      <c r="CK50" s="769"/>
      <c r="CL50" s="770"/>
      <c r="CM50" s="768"/>
      <c r="CN50" s="769"/>
      <c r="CO50" s="769"/>
      <c r="CP50" s="769"/>
      <c r="CQ50" s="770"/>
      <c r="CR50" s="768"/>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235"/>
    </row>
    <row r="51" spans="1:131" s="236" customFormat="1" ht="26.25" customHeight="1" x14ac:dyDescent="0.2">
      <c r="A51" s="250">
        <v>24</v>
      </c>
      <c r="B51" s="742"/>
      <c r="C51" s="743"/>
      <c r="D51" s="743"/>
      <c r="E51" s="743"/>
      <c r="F51" s="743"/>
      <c r="G51" s="743"/>
      <c r="H51" s="743"/>
      <c r="I51" s="743"/>
      <c r="J51" s="743"/>
      <c r="K51" s="743"/>
      <c r="L51" s="743"/>
      <c r="M51" s="743"/>
      <c r="N51" s="743"/>
      <c r="O51" s="743"/>
      <c r="P51" s="744"/>
      <c r="Q51" s="828"/>
      <c r="R51" s="829"/>
      <c r="S51" s="829"/>
      <c r="T51" s="829"/>
      <c r="U51" s="829"/>
      <c r="V51" s="829"/>
      <c r="W51" s="829"/>
      <c r="X51" s="829"/>
      <c r="Y51" s="829"/>
      <c r="Z51" s="829"/>
      <c r="AA51" s="829"/>
      <c r="AB51" s="829"/>
      <c r="AC51" s="829"/>
      <c r="AD51" s="829"/>
      <c r="AE51" s="830"/>
      <c r="AF51" s="821"/>
      <c r="AG51" s="746"/>
      <c r="AH51" s="746"/>
      <c r="AI51" s="746"/>
      <c r="AJ51" s="822"/>
      <c r="AK51" s="831"/>
      <c r="AL51" s="829"/>
      <c r="AM51" s="829"/>
      <c r="AN51" s="829"/>
      <c r="AO51" s="829"/>
      <c r="AP51" s="829"/>
      <c r="AQ51" s="829"/>
      <c r="AR51" s="829"/>
      <c r="AS51" s="829"/>
      <c r="AT51" s="829"/>
      <c r="AU51" s="829"/>
      <c r="AV51" s="829"/>
      <c r="AW51" s="829"/>
      <c r="AX51" s="829"/>
      <c r="AY51" s="829"/>
      <c r="AZ51" s="832"/>
      <c r="BA51" s="832"/>
      <c r="BB51" s="832"/>
      <c r="BC51" s="832"/>
      <c r="BD51" s="832"/>
      <c r="BE51" s="823"/>
      <c r="BF51" s="823"/>
      <c r="BG51" s="823"/>
      <c r="BH51" s="823"/>
      <c r="BI51" s="824"/>
      <c r="BJ51" s="241"/>
      <c r="BK51" s="241"/>
      <c r="BL51" s="241"/>
      <c r="BM51" s="241"/>
      <c r="BN51" s="241"/>
      <c r="BO51" s="254"/>
      <c r="BP51" s="254"/>
      <c r="BQ51" s="251">
        <v>45</v>
      </c>
      <c r="BR51" s="252"/>
      <c r="BS51" s="755"/>
      <c r="BT51" s="756"/>
      <c r="BU51" s="756"/>
      <c r="BV51" s="756"/>
      <c r="BW51" s="756"/>
      <c r="BX51" s="756"/>
      <c r="BY51" s="756"/>
      <c r="BZ51" s="756"/>
      <c r="CA51" s="756"/>
      <c r="CB51" s="756"/>
      <c r="CC51" s="756"/>
      <c r="CD51" s="756"/>
      <c r="CE51" s="756"/>
      <c r="CF51" s="756"/>
      <c r="CG51" s="757"/>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235"/>
    </row>
    <row r="52" spans="1:131" s="236" customFormat="1" ht="26.25" customHeight="1" x14ac:dyDescent="0.2">
      <c r="A52" s="250">
        <v>25</v>
      </c>
      <c r="B52" s="742"/>
      <c r="C52" s="743"/>
      <c r="D52" s="743"/>
      <c r="E52" s="743"/>
      <c r="F52" s="743"/>
      <c r="G52" s="743"/>
      <c r="H52" s="743"/>
      <c r="I52" s="743"/>
      <c r="J52" s="743"/>
      <c r="K52" s="743"/>
      <c r="L52" s="743"/>
      <c r="M52" s="743"/>
      <c r="N52" s="743"/>
      <c r="O52" s="743"/>
      <c r="P52" s="744"/>
      <c r="Q52" s="828"/>
      <c r="R52" s="829"/>
      <c r="S52" s="829"/>
      <c r="T52" s="829"/>
      <c r="U52" s="829"/>
      <c r="V52" s="829"/>
      <c r="W52" s="829"/>
      <c r="X52" s="829"/>
      <c r="Y52" s="829"/>
      <c r="Z52" s="829"/>
      <c r="AA52" s="829"/>
      <c r="AB52" s="829"/>
      <c r="AC52" s="829"/>
      <c r="AD52" s="829"/>
      <c r="AE52" s="830"/>
      <c r="AF52" s="821"/>
      <c r="AG52" s="746"/>
      <c r="AH52" s="746"/>
      <c r="AI52" s="746"/>
      <c r="AJ52" s="822"/>
      <c r="AK52" s="831"/>
      <c r="AL52" s="829"/>
      <c r="AM52" s="829"/>
      <c r="AN52" s="829"/>
      <c r="AO52" s="829"/>
      <c r="AP52" s="829"/>
      <c r="AQ52" s="829"/>
      <c r="AR52" s="829"/>
      <c r="AS52" s="829"/>
      <c r="AT52" s="829"/>
      <c r="AU52" s="829"/>
      <c r="AV52" s="829"/>
      <c r="AW52" s="829"/>
      <c r="AX52" s="829"/>
      <c r="AY52" s="829"/>
      <c r="AZ52" s="832"/>
      <c r="BA52" s="832"/>
      <c r="BB52" s="832"/>
      <c r="BC52" s="832"/>
      <c r="BD52" s="832"/>
      <c r="BE52" s="823"/>
      <c r="BF52" s="823"/>
      <c r="BG52" s="823"/>
      <c r="BH52" s="823"/>
      <c r="BI52" s="824"/>
      <c r="BJ52" s="241"/>
      <c r="BK52" s="241"/>
      <c r="BL52" s="241"/>
      <c r="BM52" s="241"/>
      <c r="BN52" s="241"/>
      <c r="BO52" s="254"/>
      <c r="BP52" s="254"/>
      <c r="BQ52" s="251">
        <v>46</v>
      </c>
      <c r="BR52" s="252"/>
      <c r="BS52" s="755"/>
      <c r="BT52" s="756"/>
      <c r="BU52" s="756"/>
      <c r="BV52" s="756"/>
      <c r="BW52" s="756"/>
      <c r="BX52" s="756"/>
      <c r="BY52" s="756"/>
      <c r="BZ52" s="756"/>
      <c r="CA52" s="756"/>
      <c r="CB52" s="756"/>
      <c r="CC52" s="756"/>
      <c r="CD52" s="756"/>
      <c r="CE52" s="756"/>
      <c r="CF52" s="756"/>
      <c r="CG52" s="757"/>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235"/>
    </row>
    <row r="53" spans="1:131" s="236" customFormat="1" ht="26.25" customHeight="1" x14ac:dyDescent="0.2">
      <c r="A53" s="250">
        <v>26</v>
      </c>
      <c r="B53" s="742"/>
      <c r="C53" s="743"/>
      <c r="D53" s="743"/>
      <c r="E53" s="743"/>
      <c r="F53" s="743"/>
      <c r="G53" s="743"/>
      <c r="H53" s="743"/>
      <c r="I53" s="743"/>
      <c r="J53" s="743"/>
      <c r="K53" s="743"/>
      <c r="L53" s="743"/>
      <c r="M53" s="743"/>
      <c r="N53" s="743"/>
      <c r="O53" s="743"/>
      <c r="P53" s="744"/>
      <c r="Q53" s="828"/>
      <c r="R53" s="829"/>
      <c r="S53" s="829"/>
      <c r="T53" s="829"/>
      <c r="U53" s="829"/>
      <c r="V53" s="829"/>
      <c r="W53" s="829"/>
      <c r="X53" s="829"/>
      <c r="Y53" s="829"/>
      <c r="Z53" s="829"/>
      <c r="AA53" s="829"/>
      <c r="AB53" s="829"/>
      <c r="AC53" s="829"/>
      <c r="AD53" s="829"/>
      <c r="AE53" s="830"/>
      <c r="AF53" s="821"/>
      <c r="AG53" s="746"/>
      <c r="AH53" s="746"/>
      <c r="AI53" s="746"/>
      <c r="AJ53" s="822"/>
      <c r="AK53" s="831"/>
      <c r="AL53" s="829"/>
      <c r="AM53" s="829"/>
      <c r="AN53" s="829"/>
      <c r="AO53" s="829"/>
      <c r="AP53" s="829"/>
      <c r="AQ53" s="829"/>
      <c r="AR53" s="829"/>
      <c r="AS53" s="829"/>
      <c r="AT53" s="829"/>
      <c r="AU53" s="829"/>
      <c r="AV53" s="829"/>
      <c r="AW53" s="829"/>
      <c r="AX53" s="829"/>
      <c r="AY53" s="829"/>
      <c r="AZ53" s="832"/>
      <c r="BA53" s="832"/>
      <c r="BB53" s="832"/>
      <c r="BC53" s="832"/>
      <c r="BD53" s="832"/>
      <c r="BE53" s="823"/>
      <c r="BF53" s="823"/>
      <c r="BG53" s="823"/>
      <c r="BH53" s="823"/>
      <c r="BI53" s="824"/>
      <c r="BJ53" s="241"/>
      <c r="BK53" s="241"/>
      <c r="BL53" s="241"/>
      <c r="BM53" s="241"/>
      <c r="BN53" s="241"/>
      <c r="BO53" s="254"/>
      <c r="BP53" s="254"/>
      <c r="BQ53" s="251">
        <v>47</v>
      </c>
      <c r="BR53" s="252"/>
      <c r="BS53" s="755"/>
      <c r="BT53" s="756"/>
      <c r="BU53" s="756"/>
      <c r="BV53" s="756"/>
      <c r="BW53" s="756"/>
      <c r="BX53" s="756"/>
      <c r="BY53" s="756"/>
      <c r="BZ53" s="756"/>
      <c r="CA53" s="756"/>
      <c r="CB53" s="756"/>
      <c r="CC53" s="756"/>
      <c r="CD53" s="756"/>
      <c r="CE53" s="756"/>
      <c r="CF53" s="756"/>
      <c r="CG53" s="757"/>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235"/>
    </row>
    <row r="54" spans="1:131" s="236" customFormat="1" ht="26.25" customHeight="1" x14ac:dyDescent="0.2">
      <c r="A54" s="250">
        <v>27</v>
      </c>
      <c r="B54" s="742"/>
      <c r="C54" s="743"/>
      <c r="D54" s="743"/>
      <c r="E54" s="743"/>
      <c r="F54" s="743"/>
      <c r="G54" s="743"/>
      <c r="H54" s="743"/>
      <c r="I54" s="743"/>
      <c r="J54" s="743"/>
      <c r="K54" s="743"/>
      <c r="L54" s="743"/>
      <c r="M54" s="743"/>
      <c r="N54" s="743"/>
      <c r="O54" s="743"/>
      <c r="P54" s="744"/>
      <c r="Q54" s="828"/>
      <c r="R54" s="829"/>
      <c r="S54" s="829"/>
      <c r="T54" s="829"/>
      <c r="U54" s="829"/>
      <c r="V54" s="829"/>
      <c r="W54" s="829"/>
      <c r="X54" s="829"/>
      <c r="Y54" s="829"/>
      <c r="Z54" s="829"/>
      <c r="AA54" s="829"/>
      <c r="AB54" s="829"/>
      <c r="AC54" s="829"/>
      <c r="AD54" s="829"/>
      <c r="AE54" s="830"/>
      <c r="AF54" s="821"/>
      <c r="AG54" s="746"/>
      <c r="AH54" s="746"/>
      <c r="AI54" s="746"/>
      <c r="AJ54" s="822"/>
      <c r="AK54" s="831"/>
      <c r="AL54" s="829"/>
      <c r="AM54" s="829"/>
      <c r="AN54" s="829"/>
      <c r="AO54" s="829"/>
      <c r="AP54" s="829"/>
      <c r="AQ54" s="829"/>
      <c r="AR54" s="829"/>
      <c r="AS54" s="829"/>
      <c r="AT54" s="829"/>
      <c r="AU54" s="829"/>
      <c r="AV54" s="829"/>
      <c r="AW54" s="829"/>
      <c r="AX54" s="829"/>
      <c r="AY54" s="829"/>
      <c r="AZ54" s="832"/>
      <c r="BA54" s="832"/>
      <c r="BB54" s="832"/>
      <c r="BC54" s="832"/>
      <c r="BD54" s="832"/>
      <c r="BE54" s="823"/>
      <c r="BF54" s="823"/>
      <c r="BG54" s="823"/>
      <c r="BH54" s="823"/>
      <c r="BI54" s="824"/>
      <c r="BJ54" s="241"/>
      <c r="BK54" s="241"/>
      <c r="BL54" s="241"/>
      <c r="BM54" s="241"/>
      <c r="BN54" s="241"/>
      <c r="BO54" s="254"/>
      <c r="BP54" s="254"/>
      <c r="BQ54" s="251">
        <v>48</v>
      </c>
      <c r="BR54" s="252"/>
      <c r="BS54" s="755"/>
      <c r="BT54" s="756"/>
      <c r="BU54" s="756"/>
      <c r="BV54" s="756"/>
      <c r="BW54" s="756"/>
      <c r="BX54" s="756"/>
      <c r="BY54" s="756"/>
      <c r="BZ54" s="756"/>
      <c r="CA54" s="756"/>
      <c r="CB54" s="756"/>
      <c r="CC54" s="756"/>
      <c r="CD54" s="756"/>
      <c r="CE54" s="756"/>
      <c r="CF54" s="756"/>
      <c r="CG54" s="757"/>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235"/>
    </row>
    <row r="55" spans="1:131" s="236" customFormat="1" ht="26.25" customHeight="1" x14ac:dyDescent="0.2">
      <c r="A55" s="250">
        <v>28</v>
      </c>
      <c r="B55" s="742"/>
      <c r="C55" s="743"/>
      <c r="D55" s="743"/>
      <c r="E55" s="743"/>
      <c r="F55" s="743"/>
      <c r="G55" s="743"/>
      <c r="H55" s="743"/>
      <c r="I55" s="743"/>
      <c r="J55" s="743"/>
      <c r="K55" s="743"/>
      <c r="L55" s="743"/>
      <c r="M55" s="743"/>
      <c r="N55" s="743"/>
      <c r="O55" s="743"/>
      <c r="P55" s="744"/>
      <c r="Q55" s="828"/>
      <c r="R55" s="829"/>
      <c r="S55" s="829"/>
      <c r="T55" s="829"/>
      <c r="U55" s="829"/>
      <c r="V55" s="829"/>
      <c r="W55" s="829"/>
      <c r="X55" s="829"/>
      <c r="Y55" s="829"/>
      <c r="Z55" s="829"/>
      <c r="AA55" s="829"/>
      <c r="AB55" s="829"/>
      <c r="AC55" s="829"/>
      <c r="AD55" s="829"/>
      <c r="AE55" s="830"/>
      <c r="AF55" s="821"/>
      <c r="AG55" s="746"/>
      <c r="AH55" s="746"/>
      <c r="AI55" s="746"/>
      <c r="AJ55" s="822"/>
      <c r="AK55" s="831"/>
      <c r="AL55" s="829"/>
      <c r="AM55" s="829"/>
      <c r="AN55" s="829"/>
      <c r="AO55" s="829"/>
      <c r="AP55" s="829"/>
      <c r="AQ55" s="829"/>
      <c r="AR55" s="829"/>
      <c r="AS55" s="829"/>
      <c r="AT55" s="829"/>
      <c r="AU55" s="829"/>
      <c r="AV55" s="829"/>
      <c r="AW55" s="829"/>
      <c r="AX55" s="829"/>
      <c r="AY55" s="829"/>
      <c r="AZ55" s="832"/>
      <c r="BA55" s="832"/>
      <c r="BB55" s="832"/>
      <c r="BC55" s="832"/>
      <c r="BD55" s="832"/>
      <c r="BE55" s="823"/>
      <c r="BF55" s="823"/>
      <c r="BG55" s="823"/>
      <c r="BH55" s="823"/>
      <c r="BI55" s="824"/>
      <c r="BJ55" s="241"/>
      <c r="BK55" s="241"/>
      <c r="BL55" s="241"/>
      <c r="BM55" s="241"/>
      <c r="BN55" s="241"/>
      <c r="BO55" s="254"/>
      <c r="BP55" s="254"/>
      <c r="BQ55" s="251">
        <v>49</v>
      </c>
      <c r="BR55" s="252"/>
      <c r="BS55" s="755"/>
      <c r="BT55" s="756"/>
      <c r="BU55" s="756"/>
      <c r="BV55" s="756"/>
      <c r="BW55" s="756"/>
      <c r="BX55" s="756"/>
      <c r="BY55" s="756"/>
      <c r="BZ55" s="756"/>
      <c r="CA55" s="756"/>
      <c r="CB55" s="756"/>
      <c r="CC55" s="756"/>
      <c r="CD55" s="756"/>
      <c r="CE55" s="756"/>
      <c r="CF55" s="756"/>
      <c r="CG55" s="757"/>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235"/>
    </row>
    <row r="56" spans="1:131" s="236" customFormat="1" ht="26.25" customHeight="1" x14ac:dyDescent="0.2">
      <c r="A56" s="250">
        <v>29</v>
      </c>
      <c r="B56" s="742"/>
      <c r="C56" s="743"/>
      <c r="D56" s="743"/>
      <c r="E56" s="743"/>
      <c r="F56" s="743"/>
      <c r="G56" s="743"/>
      <c r="H56" s="743"/>
      <c r="I56" s="743"/>
      <c r="J56" s="743"/>
      <c r="K56" s="743"/>
      <c r="L56" s="743"/>
      <c r="M56" s="743"/>
      <c r="N56" s="743"/>
      <c r="O56" s="743"/>
      <c r="P56" s="744"/>
      <c r="Q56" s="828"/>
      <c r="R56" s="829"/>
      <c r="S56" s="829"/>
      <c r="T56" s="829"/>
      <c r="U56" s="829"/>
      <c r="V56" s="829"/>
      <c r="W56" s="829"/>
      <c r="X56" s="829"/>
      <c r="Y56" s="829"/>
      <c r="Z56" s="829"/>
      <c r="AA56" s="829"/>
      <c r="AB56" s="829"/>
      <c r="AC56" s="829"/>
      <c r="AD56" s="829"/>
      <c r="AE56" s="830"/>
      <c r="AF56" s="821"/>
      <c r="AG56" s="746"/>
      <c r="AH56" s="746"/>
      <c r="AI56" s="746"/>
      <c r="AJ56" s="822"/>
      <c r="AK56" s="831"/>
      <c r="AL56" s="829"/>
      <c r="AM56" s="829"/>
      <c r="AN56" s="829"/>
      <c r="AO56" s="829"/>
      <c r="AP56" s="829"/>
      <c r="AQ56" s="829"/>
      <c r="AR56" s="829"/>
      <c r="AS56" s="829"/>
      <c r="AT56" s="829"/>
      <c r="AU56" s="829"/>
      <c r="AV56" s="829"/>
      <c r="AW56" s="829"/>
      <c r="AX56" s="829"/>
      <c r="AY56" s="829"/>
      <c r="AZ56" s="832"/>
      <c r="BA56" s="832"/>
      <c r="BB56" s="832"/>
      <c r="BC56" s="832"/>
      <c r="BD56" s="832"/>
      <c r="BE56" s="823"/>
      <c r="BF56" s="823"/>
      <c r="BG56" s="823"/>
      <c r="BH56" s="823"/>
      <c r="BI56" s="824"/>
      <c r="BJ56" s="241"/>
      <c r="BK56" s="241"/>
      <c r="BL56" s="241"/>
      <c r="BM56" s="241"/>
      <c r="BN56" s="241"/>
      <c r="BO56" s="254"/>
      <c r="BP56" s="254"/>
      <c r="BQ56" s="251">
        <v>50</v>
      </c>
      <c r="BR56" s="252"/>
      <c r="BS56" s="755"/>
      <c r="BT56" s="756"/>
      <c r="BU56" s="756"/>
      <c r="BV56" s="756"/>
      <c r="BW56" s="756"/>
      <c r="BX56" s="756"/>
      <c r="BY56" s="756"/>
      <c r="BZ56" s="756"/>
      <c r="CA56" s="756"/>
      <c r="CB56" s="756"/>
      <c r="CC56" s="756"/>
      <c r="CD56" s="756"/>
      <c r="CE56" s="756"/>
      <c r="CF56" s="756"/>
      <c r="CG56" s="757"/>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235"/>
    </row>
    <row r="57" spans="1:131" s="236" customFormat="1" ht="26.25" customHeight="1" x14ac:dyDescent="0.2">
      <c r="A57" s="250">
        <v>30</v>
      </c>
      <c r="B57" s="742"/>
      <c r="C57" s="743"/>
      <c r="D57" s="743"/>
      <c r="E57" s="743"/>
      <c r="F57" s="743"/>
      <c r="G57" s="743"/>
      <c r="H57" s="743"/>
      <c r="I57" s="743"/>
      <c r="J57" s="743"/>
      <c r="K57" s="743"/>
      <c r="L57" s="743"/>
      <c r="M57" s="743"/>
      <c r="N57" s="743"/>
      <c r="O57" s="743"/>
      <c r="P57" s="744"/>
      <c r="Q57" s="828"/>
      <c r="R57" s="829"/>
      <c r="S57" s="829"/>
      <c r="T57" s="829"/>
      <c r="U57" s="829"/>
      <c r="V57" s="829"/>
      <c r="W57" s="829"/>
      <c r="X57" s="829"/>
      <c r="Y57" s="829"/>
      <c r="Z57" s="829"/>
      <c r="AA57" s="829"/>
      <c r="AB57" s="829"/>
      <c r="AC57" s="829"/>
      <c r="AD57" s="829"/>
      <c r="AE57" s="830"/>
      <c r="AF57" s="821"/>
      <c r="AG57" s="746"/>
      <c r="AH57" s="746"/>
      <c r="AI57" s="746"/>
      <c r="AJ57" s="822"/>
      <c r="AK57" s="831"/>
      <c r="AL57" s="829"/>
      <c r="AM57" s="829"/>
      <c r="AN57" s="829"/>
      <c r="AO57" s="829"/>
      <c r="AP57" s="829"/>
      <c r="AQ57" s="829"/>
      <c r="AR57" s="829"/>
      <c r="AS57" s="829"/>
      <c r="AT57" s="829"/>
      <c r="AU57" s="829"/>
      <c r="AV57" s="829"/>
      <c r="AW57" s="829"/>
      <c r="AX57" s="829"/>
      <c r="AY57" s="829"/>
      <c r="AZ57" s="832"/>
      <c r="BA57" s="832"/>
      <c r="BB57" s="832"/>
      <c r="BC57" s="832"/>
      <c r="BD57" s="832"/>
      <c r="BE57" s="823"/>
      <c r="BF57" s="823"/>
      <c r="BG57" s="823"/>
      <c r="BH57" s="823"/>
      <c r="BI57" s="824"/>
      <c r="BJ57" s="241"/>
      <c r="BK57" s="241"/>
      <c r="BL57" s="241"/>
      <c r="BM57" s="241"/>
      <c r="BN57" s="241"/>
      <c r="BO57" s="254"/>
      <c r="BP57" s="254"/>
      <c r="BQ57" s="251">
        <v>51</v>
      </c>
      <c r="BR57" s="252"/>
      <c r="BS57" s="755"/>
      <c r="BT57" s="756"/>
      <c r="BU57" s="756"/>
      <c r="BV57" s="756"/>
      <c r="BW57" s="756"/>
      <c r="BX57" s="756"/>
      <c r="BY57" s="756"/>
      <c r="BZ57" s="756"/>
      <c r="CA57" s="756"/>
      <c r="CB57" s="756"/>
      <c r="CC57" s="756"/>
      <c r="CD57" s="756"/>
      <c r="CE57" s="756"/>
      <c r="CF57" s="756"/>
      <c r="CG57" s="757"/>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235"/>
    </row>
    <row r="58" spans="1:131" s="236" customFormat="1" ht="26.25" customHeight="1" x14ac:dyDescent="0.2">
      <c r="A58" s="250">
        <v>31</v>
      </c>
      <c r="B58" s="742"/>
      <c r="C58" s="743"/>
      <c r="D58" s="743"/>
      <c r="E58" s="743"/>
      <c r="F58" s="743"/>
      <c r="G58" s="743"/>
      <c r="H58" s="743"/>
      <c r="I58" s="743"/>
      <c r="J58" s="743"/>
      <c r="K58" s="743"/>
      <c r="L58" s="743"/>
      <c r="M58" s="743"/>
      <c r="N58" s="743"/>
      <c r="O58" s="743"/>
      <c r="P58" s="744"/>
      <c r="Q58" s="828"/>
      <c r="R58" s="829"/>
      <c r="S58" s="829"/>
      <c r="T58" s="829"/>
      <c r="U58" s="829"/>
      <c r="V58" s="829"/>
      <c r="W58" s="829"/>
      <c r="X58" s="829"/>
      <c r="Y58" s="829"/>
      <c r="Z58" s="829"/>
      <c r="AA58" s="829"/>
      <c r="AB58" s="829"/>
      <c r="AC58" s="829"/>
      <c r="AD58" s="829"/>
      <c r="AE58" s="830"/>
      <c r="AF58" s="821"/>
      <c r="AG58" s="746"/>
      <c r="AH58" s="746"/>
      <c r="AI58" s="746"/>
      <c r="AJ58" s="822"/>
      <c r="AK58" s="831"/>
      <c r="AL58" s="829"/>
      <c r="AM58" s="829"/>
      <c r="AN58" s="829"/>
      <c r="AO58" s="829"/>
      <c r="AP58" s="829"/>
      <c r="AQ58" s="829"/>
      <c r="AR58" s="829"/>
      <c r="AS58" s="829"/>
      <c r="AT58" s="829"/>
      <c r="AU58" s="829"/>
      <c r="AV58" s="829"/>
      <c r="AW58" s="829"/>
      <c r="AX58" s="829"/>
      <c r="AY58" s="829"/>
      <c r="AZ58" s="832"/>
      <c r="BA58" s="832"/>
      <c r="BB58" s="832"/>
      <c r="BC58" s="832"/>
      <c r="BD58" s="832"/>
      <c r="BE58" s="823"/>
      <c r="BF58" s="823"/>
      <c r="BG58" s="823"/>
      <c r="BH58" s="823"/>
      <c r="BI58" s="824"/>
      <c r="BJ58" s="241"/>
      <c r="BK58" s="241"/>
      <c r="BL58" s="241"/>
      <c r="BM58" s="241"/>
      <c r="BN58" s="241"/>
      <c r="BO58" s="254"/>
      <c r="BP58" s="254"/>
      <c r="BQ58" s="251">
        <v>52</v>
      </c>
      <c r="BR58" s="252"/>
      <c r="BS58" s="755"/>
      <c r="BT58" s="756"/>
      <c r="BU58" s="756"/>
      <c r="BV58" s="756"/>
      <c r="BW58" s="756"/>
      <c r="BX58" s="756"/>
      <c r="BY58" s="756"/>
      <c r="BZ58" s="756"/>
      <c r="CA58" s="756"/>
      <c r="CB58" s="756"/>
      <c r="CC58" s="756"/>
      <c r="CD58" s="756"/>
      <c r="CE58" s="756"/>
      <c r="CF58" s="756"/>
      <c r="CG58" s="757"/>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235"/>
    </row>
    <row r="59" spans="1:131" s="236" customFormat="1" ht="26.25" customHeight="1" x14ac:dyDescent="0.2">
      <c r="A59" s="250">
        <v>32</v>
      </c>
      <c r="B59" s="742"/>
      <c r="C59" s="743"/>
      <c r="D59" s="743"/>
      <c r="E59" s="743"/>
      <c r="F59" s="743"/>
      <c r="G59" s="743"/>
      <c r="H59" s="743"/>
      <c r="I59" s="743"/>
      <c r="J59" s="743"/>
      <c r="K59" s="743"/>
      <c r="L59" s="743"/>
      <c r="M59" s="743"/>
      <c r="N59" s="743"/>
      <c r="O59" s="743"/>
      <c r="P59" s="744"/>
      <c r="Q59" s="828"/>
      <c r="R59" s="829"/>
      <c r="S59" s="829"/>
      <c r="T59" s="829"/>
      <c r="U59" s="829"/>
      <c r="V59" s="829"/>
      <c r="W59" s="829"/>
      <c r="X59" s="829"/>
      <c r="Y59" s="829"/>
      <c r="Z59" s="829"/>
      <c r="AA59" s="829"/>
      <c r="AB59" s="829"/>
      <c r="AC59" s="829"/>
      <c r="AD59" s="829"/>
      <c r="AE59" s="830"/>
      <c r="AF59" s="821"/>
      <c r="AG59" s="746"/>
      <c r="AH59" s="746"/>
      <c r="AI59" s="746"/>
      <c r="AJ59" s="822"/>
      <c r="AK59" s="831"/>
      <c r="AL59" s="829"/>
      <c r="AM59" s="829"/>
      <c r="AN59" s="829"/>
      <c r="AO59" s="829"/>
      <c r="AP59" s="829"/>
      <c r="AQ59" s="829"/>
      <c r="AR59" s="829"/>
      <c r="AS59" s="829"/>
      <c r="AT59" s="829"/>
      <c r="AU59" s="829"/>
      <c r="AV59" s="829"/>
      <c r="AW59" s="829"/>
      <c r="AX59" s="829"/>
      <c r="AY59" s="829"/>
      <c r="AZ59" s="832"/>
      <c r="BA59" s="832"/>
      <c r="BB59" s="832"/>
      <c r="BC59" s="832"/>
      <c r="BD59" s="832"/>
      <c r="BE59" s="823"/>
      <c r="BF59" s="823"/>
      <c r="BG59" s="823"/>
      <c r="BH59" s="823"/>
      <c r="BI59" s="824"/>
      <c r="BJ59" s="241"/>
      <c r="BK59" s="241"/>
      <c r="BL59" s="241"/>
      <c r="BM59" s="241"/>
      <c r="BN59" s="241"/>
      <c r="BO59" s="254"/>
      <c r="BP59" s="254"/>
      <c r="BQ59" s="251">
        <v>53</v>
      </c>
      <c r="BR59" s="252"/>
      <c r="BS59" s="755"/>
      <c r="BT59" s="756"/>
      <c r="BU59" s="756"/>
      <c r="BV59" s="756"/>
      <c r="BW59" s="756"/>
      <c r="BX59" s="756"/>
      <c r="BY59" s="756"/>
      <c r="BZ59" s="756"/>
      <c r="CA59" s="756"/>
      <c r="CB59" s="756"/>
      <c r="CC59" s="756"/>
      <c r="CD59" s="756"/>
      <c r="CE59" s="756"/>
      <c r="CF59" s="756"/>
      <c r="CG59" s="757"/>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235"/>
    </row>
    <row r="60" spans="1:131" s="236" customFormat="1" ht="26.25" customHeight="1" x14ac:dyDescent="0.2">
      <c r="A60" s="250">
        <v>33</v>
      </c>
      <c r="B60" s="742"/>
      <c r="C60" s="743"/>
      <c r="D60" s="743"/>
      <c r="E60" s="743"/>
      <c r="F60" s="743"/>
      <c r="G60" s="743"/>
      <c r="H60" s="743"/>
      <c r="I60" s="743"/>
      <c r="J60" s="743"/>
      <c r="K60" s="743"/>
      <c r="L60" s="743"/>
      <c r="M60" s="743"/>
      <c r="N60" s="743"/>
      <c r="O60" s="743"/>
      <c r="P60" s="744"/>
      <c r="Q60" s="828"/>
      <c r="R60" s="829"/>
      <c r="S60" s="829"/>
      <c r="T60" s="829"/>
      <c r="U60" s="829"/>
      <c r="V60" s="829"/>
      <c r="W60" s="829"/>
      <c r="X60" s="829"/>
      <c r="Y60" s="829"/>
      <c r="Z60" s="829"/>
      <c r="AA60" s="829"/>
      <c r="AB60" s="829"/>
      <c r="AC60" s="829"/>
      <c r="AD60" s="829"/>
      <c r="AE60" s="830"/>
      <c r="AF60" s="821"/>
      <c r="AG60" s="746"/>
      <c r="AH60" s="746"/>
      <c r="AI60" s="746"/>
      <c r="AJ60" s="822"/>
      <c r="AK60" s="831"/>
      <c r="AL60" s="829"/>
      <c r="AM60" s="829"/>
      <c r="AN60" s="829"/>
      <c r="AO60" s="829"/>
      <c r="AP60" s="829"/>
      <c r="AQ60" s="829"/>
      <c r="AR60" s="829"/>
      <c r="AS60" s="829"/>
      <c r="AT60" s="829"/>
      <c r="AU60" s="829"/>
      <c r="AV60" s="829"/>
      <c r="AW60" s="829"/>
      <c r="AX60" s="829"/>
      <c r="AY60" s="829"/>
      <c r="AZ60" s="832"/>
      <c r="BA60" s="832"/>
      <c r="BB60" s="832"/>
      <c r="BC60" s="832"/>
      <c r="BD60" s="832"/>
      <c r="BE60" s="823"/>
      <c r="BF60" s="823"/>
      <c r="BG60" s="823"/>
      <c r="BH60" s="823"/>
      <c r="BI60" s="824"/>
      <c r="BJ60" s="241"/>
      <c r="BK60" s="241"/>
      <c r="BL60" s="241"/>
      <c r="BM60" s="241"/>
      <c r="BN60" s="241"/>
      <c r="BO60" s="254"/>
      <c r="BP60" s="254"/>
      <c r="BQ60" s="251">
        <v>54</v>
      </c>
      <c r="BR60" s="252"/>
      <c r="BS60" s="755"/>
      <c r="BT60" s="756"/>
      <c r="BU60" s="756"/>
      <c r="BV60" s="756"/>
      <c r="BW60" s="756"/>
      <c r="BX60" s="756"/>
      <c r="BY60" s="756"/>
      <c r="BZ60" s="756"/>
      <c r="CA60" s="756"/>
      <c r="CB60" s="756"/>
      <c r="CC60" s="756"/>
      <c r="CD60" s="756"/>
      <c r="CE60" s="756"/>
      <c r="CF60" s="756"/>
      <c r="CG60" s="757"/>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235"/>
    </row>
    <row r="61" spans="1:131" s="236" customFormat="1" ht="26.25" customHeight="1" thickBot="1" x14ac:dyDescent="0.25">
      <c r="A61" s="250">
        <v>34</v>
      </c>
      <c r="B61" s="742"/>
      <c r="C61" s="743"/>
      <c r="D61" s="743"/>
      <c r="E61" s="743"/>
      <c r="F61" s="743"/>
      <c r="G61" s="743"/>
      <c r="H61" s="743"/>
      <c r="I61" s="743"/>
      <c r="J61" s="743"/>
      <c r="K61" s="743"/>
      <c r="L61" s="743"/>
      <c r="M61" s="743"/>
      <c r="N61" s="743"/>
      <c r="O61" s="743"/>
      <c r="P61" s="744"/>
      <c r="Q61" s="828"/>
      <c r="R61" s="829"/>
      <c r="S61" s="829"/>
      <c r="T61" s="829"/>
      <c r="U61" s="829"/>
      <c r="V61" s="829"/>
      <c r="W61" s="829"/>
      <c r="X61" s="829"/>
      <c r="Y61" s="829"/>
      <c r="Z61" s="829"/>
      <c r="AA61" s="829"/>
      <c r="AB61" s="829"/>
      <c r="AC61" s="829"/>
      <c r="AD61" s="829"/>
      <c r="AE61" s="830"/>
      <c r="AF61" s="821"/>
      <c r="AG61" s="746"/>
      <c r="AH61" s="746"/>
      <c r="AI61" s="746"/>
      <c r="AJ61" s="822"/>
      <c r="AK61" s="831"/>
      <c r="AL61" s="829"/>
      <c r="AM61" s="829"/>
      <c r="AN61" s="829"/>
      <c r="AO61" s="829"/>
      <c r="AP61" s="829"/>
      <c r="AQ61" s="829"/>
      <c r="AR61" s="829"/>
      <c r="AS61" s="829"/>
      <c r="AT61" s="829"/>
      <c r="AU61" s="829"/>
      <c r="AV61" s="829"/>
      <c r="AW61" s="829"/>
      <c r="AX61" s="829"/>
      <c r="AY61" s="829"/>
      <c r="AZ61" s="832"/>
      <c r="BA61" s="832"/>
      <c r="BB61" s="832"/>
      <c r="BC61" s="832"/>
      <c r="BD61" s="832"/>
      <c r="BE61" s="823"/>
      <c r="BF61" s="823"/>
      <c r="BG61" s="823"/>
      <c r="BH61" s="823"/>
      <c r="BI61" s="824"/>
      <c r="BJ61" s="241"/>
      <c r="BK61" s="241"/>
      <c r="BL61" s="241"/>
      <c r="BM61" s="241"/>
      <c r="BN61" s="241"/>
      <c r="BO61" s="254"/>
      <c r="BP61" s="254"/>
      <c r="BQ61" s="251">
        <v>55</v>
      </c>
      <c r="BR61" s="252"/>
      <c r="BS61" s="755"/>
      <c r="BT61" s="756"/>
      <c r="BU61" s="756"/>
      <c r="BV61" s="756"/>
      <c r="BW61" s="756"/>
      <c r="BX61" s="756"/>
      <c r="BY61" s="756"/>
      <c r="BZ61" s="756"/>
      <c r="CA61" s="756"/>
      <c r="CB61" s="756"/>
      <c r="CC61" s="756"/>
      <c r="CD61" s="756"/>
      <c r="CE61" s="756"/>
      <c r="CF61" s="756"/>
      <c r="CG61" s="757"/>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235"/>
    </row>
    <row r="62" spans="1:131" s="236" customFormat="1" ht="26.25" customHeight="1" x14ac:dyDescent="0.2">
      <c r="A62" s="250">
        <v>35</v>
      </c>
      <c r="B62" s="843"/>
      <c r="C62" s="844"/>
      <c r="D62" s="844"/>
      <c r="E62" s="844"/>
      <c r="F62" s="844"/>
      <c r="G62" s="844"/>
      <c r="H62" s="844"/>
      <c r="I62" s="844"/>
      <c r="J62" s="844"/>
      <c r="K62" s="844"/>
      <c r="L62" s="844"/>
      <c r="M62" s="844"/>
      <c r="N62" s="844"/>
      <c r="O62" s="844"/>
      <c r="P62" s="845"/>
      <c r="Q62" s="828"/>
      <c r="R62" s="829"/>
      <c r="S62" s="829"/>
      <c r="T62" s="829"/>
      <c r="U62" s="829"/>
      <c r="V62" s="829"/>
      <c r="W62" s="829"/>
      <c r="X62" s="829"/>
      <c r="Y62" s="829"/>
      <c r="Z62" s="829"/>
      <c r="AA62" s="829"/>
      <c r="AB62" s="829"/>
      <c r="AC62" s="829"/>
      <c r="AD62" s="829"/>
      <c r="AE62" s="830"/>
      <c r="AF62" s="846"/>
      <c r="AG62" s="829"/>
      <c r="AH62" s="829"/>
      <c r="AI62" s="829"/>
      <c r="AJ62" s="847"/>
      <c r="AK62" s="831"/>
      <c r="AL62" s="829"/>
      <c r="AM62" s="829"/>
      <c r="AN62" s="829"/>
      <c r="AO62" s="829"/>
      <c r="AP62" s="829"/>
      <c r="AQ62" s="829"/>
      <c r="AR62" s="829"/>
      <c r="AS62" s="829"/>
      <c r="AT62" s="829"/>
      <c r="AU62" s="829"/>
      <c r="AV62" s="829"/>
      <c r="AW62" s="829"/>
      <c r="AX62" s="829"/>
      <c r="AY62" s="829"/>
      <c r="AZ62" s="832"/>
      <c r="BA62" s="832"/>
      <c r="BB62" s="832"/>
      <c r="BC62" s="832"/>
      <c r="BD62" s="832"/>
      <c r="BE62" s="840"/>
      <c r="BF62" s="840"/>
      <c r="BG62" s="840"/>
      <c r="BH62" s="840"/>
      <c r="BI62" s="841"/>
      <c r="BJ62" s="842" t="s">
        <v>405</v>
      </c>
      <c r="BK62" s="799"/>
      <c r="BL62" s="799"/>
      <c r="BM62" s="799"/>
      <c r="BN62" s="800"/>
      <c r="BO62" s="254"/>
      <c r="BP62" s="254"/>
      <c r="BQ62" s="251">
        <v>56</v>
      </c>
      <c r="BR62" s="252"/>
      <c r="BS62" s="755"/>
      <c r="BT62" s="756"/>
      <c r="BU62" s="756"/>
      <c r="BV62" s="756"/>
      <c r="BW62" s="756"/>
      <c r="BX62" s="756"/>
      <c r="BY62" s="756"/>
      <c r="BZ62" s="756"/>
      <c r="CA62" s="756"/>
      <c r="CB62" s="756"/>
      <c r="CC62" s="756"/>
      <c r="CD62" s="756"/>
      <c r="CE62" s="756"/>
      <c r="CF62" s="756"/>
      <c r="CG62" s="757"/>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235"/>
    </row>
    <row r="63" spans="1:131" s="236" customFormat="1" ht="26.25" customHeight="1" thickBot="1" x14ac:dyDescent="0.25">
      <c r="A63" s="253" t="s">
        <v>378</v>
      </c>
      <c r="B63" s="783" t="s">
        <v>406</v>
      </c>
      <c r="C63" s="784"/>
      <c r="D63" s="784"/>
      <c r="E63" s="784"/>
      <c r="F63" s="784"/>
      <c r="G63" s="784"/>
      <c r="H63" s="784"/>
      <c r="I63" s="784"/>
      <c r="J63" s="784"/>
      <c r="K63" s="784"/>
      <c r="L63" s="784"/>
      <c r="M63" s="784"/>
      <c r="N63" s="784"/>
      <c r="O63" s="784"/>
      <c r="P63" s="785"/>
      <c r="Q63" s="833"/>
      <c r="R63" s="834"/>
      <c r="S63" s="834"/>
      <c r="T63" s="834"/>
      <c r="U63" s="834"/>
      <c r="V63" s="834"/>
      <c r="W63" s="834"/>
      <c r="X63" s="834"/>
      <c r="Y63" s="834"/>
      <c r="Z63" s="834"/>
      <c r="AA63" s="834"/>
      <c r="AB63" s="834"/>
      <c r="AC63" s="834"/>
      <c r="AD63" s="834"/>
      <c r="AE63" s="835"/>
      <c r="AF63" s="836">
        <v>12099</v>
      </c>
      <c r="AG63" s="837"/>
      <c r="AH63" s="837"/>
      <c r="AI63" s="837"/>
      <c r="AJ63" s="838"/>
      <c r="AK63" s="839"/>
      <c r="AL63" s="834"/>
      <c r="AM63" s="834"/>
      <c r="AN63" s="834"/>
      <c r="AO63" s="834"/>
      <c r="AP63" s="837">
        <v>54503</v>
      </c>
      <c r="AQ63" s="837"/>
      <c r="AR63" s="837"/>
      <c r="AS63" s="837"/>
      <c r="AT63" s="837"/>
      <c r="AU63" s="837">
        <v>22231</v>
      </c>
      <c r="AV63" s="837"/>
      <c r="AW63" s="837"/>
      <c r="AX63" s="837"/>
      <c r="AY63" s="837"/>
      <c r="AZ63" s="848"/>
      <c r="BA63" s="848"/>
      <c r="BB63" s="848"/>
      <c r="BC63" s="848"/>
      <c r="BD63" s="848"/>
      <c r="BE63" s="849"/>
      <c r="BF63" s="849"/>
      <c r="BG63" s="849"/>
      <c r="BH63" s="849"/>
      <c r="BI63" s="850"/>
      <c r="BJ63" s="851" t="s">
        <v>370</v>
      </c>
      <c r="BK63" s="852"/>
      <c r="BL63" s="852"/>
      <c r="BM63" s="852"/>
      <c r="BN63" s="853"/>
      <c r="BO63" s="254"/>
      <c r="BP63" s="254"/>
      <c r="BQ63" s="251">
        <v>57</v>
      </c>
      <c r="BR63" s="252"/>
      <c r="BS63" s="755"/>
      <c r="BT63" s="756"/>
      <c r="BU63" s="756"/>
      <c r="BV63" s="756"/>
      <c r="BW63" s="756"/>
      <c r="BX63" s="756"/>
      <c r="BY63" s="756"/>
      <c r="BZ63" s="756"/>
      <c r="CA63" s="756"/>
      <c r="CB63" s="756"/>
      <c r="CC63" s="756"/>
      <c r="CD63" s="756"/>
      <c r="CE63" s="756"/>
      <c r="CF63" s="756"/>
      <c r="CG63" s="757"/>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5"/>
      <c r="BT64" s="756"/>
      <c r="BU64" s="756"/>
      <c r="BV64" s="756"/>
      <c r="BW64" s="756"/>
      <c r="BX64" s="756"/>
      <c r="BY64" s="756"/>
      <c r="BZ64" s="756"/>
      <c r="CA64" s="756"/>
      <c r="CB64" s="756"/>
      <c r="CC64" s="756"/>
      <c r="CD64" s="756"/>
      <c r="CE64" s="756"/>
      <c r="CF64" s="756"/>
      <c r="CG64" s="757"/>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235"/>
    </row>
    <row r="65" spans="1:131" s="236" customFormat="1" ht="26.25" customHeight="1" thickBot="1" x14ac:dyDescent="0.25">
      <c r="A65" s="241" t="s">
        <v>407</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5"/>
      <c r="BT65" s="756"/>
      <c r="BU65" s="756"/>
      <c r="BV65" s="756"/>
      <c r="BW65" s="756"/>
      <c r="BX65" s="756"/>
      <c r="BY65" s="756"/>
      <c r="BZ65" s="756"/>
      <c r="CA65" s="756"/>
      <c r="CB65" s="756"/>
      <c r="CC65" s="756"/>
      <c r="CD65" s="756"/>
      <c r="CE65" s="756"/>
      <c r="CF65" s="756"/>
      <c r="CG65" s="757"/>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235"/>
    </row>
    <row r="66" spans="1:131" s="236" customFormat="1" ht="26.25" customHeight="1" x14ac:dyDescent="0.2">
      <c r="A66" s="727" t="s">
        <v>408</v>
      </c>
      <c r="B66" s="728"/>
      <c r="C66" s="728"/>
      <c r="D66" s="728"/>
      <c r="E66" s="728"/>
      <c r="F66" s="728"/>
      <c r="G66" s="728"/>
      <c r="H66" s="728"/>
      <c r="I66" s="728"/>
      <c r="J66" s="728"/>
      <c r="K66" s="728"/>
      <c r="L66" s="728"/>
      <c r="M66" s="728"/>
      <c r="N66" s="728"/>
      <c r="O66" s="728"/>
      <c r="P66" s="729"/>
      <c r="Q66" s="704" t="s">
        <v>409</v>
      </c>
      <c r="R66" s="705"/>
      <c r="S66" s="705"/>
      <c r="T66" s="705"/>
      <c r="U66" s="706"/>
      <c r="V66" s="704" t="s">
        <v>410</v>
      </c>
      <c r="W66" s="705"/>
      <c r="X66" s="705"/>
      <c r="Y66" s="705"/>
      <c r="Z66" s="706"/>
      <c r="AA66" s="704" t="s">
        <v>411</v>
      </c>
      <c r="AB66" s="705"/>
      <c r="AC66" s="705"/>
      <c r="AD66" s="705"/>
      <c r="AE66" s="706"/>
      <c r="AF66" s="854" t="s">
        <v>412</v>
      </c>
      <c r="AG66" s="806"/>
      <c r="AH66" s="806"/>
      <c r="AI66" s="806"/>
      <c r="AJ66" s="855"/>
      <c r="AK66" s="704" t="s">
        <v>413</v>
      </c>
      <c r="AL66" s="728"/>
      <c r="AM66" s="728"/>
      <c r="AN66" s="728"/>
      <c r="AO66" s="729"/>
      <c r="AP66" s="704" t="s">
        <v>414</v>
      </c>
      <c r="AQ66" s="705"/>
      <c r="AR66" s="705"/>
      <c r="AS66" s="705"/>
      <c r="AT66" s="706"/>
      <c r="AU66" s="704" t="s">
        <v>415</v>
      </c>
      <c r="AV66" s="705"/>
      <c r="AW66" s="705"/>
      <c r="AX66" s="705"/>
      <c r="AY66" s="706"/>
      <c r="AZ66" s="704" t="s">
        <v>354</v>
      </c>
      <c r="BA66" s="705"/>
      <c r="BB66" s="705"/>
      <c r="BC66" s="705"/>
      <c r="BD66" s="716"/>
      <c r="BE66" s="254"/>
      <c r="BF66" s="254"/>
      <c r="BG66" s="254"/>
      <c r="BH66" s="254"/>
      <c r="BI66" s="254"/>
      <c r="BJ66" s="254"/>
      <c r="BK66" s="254"/>
      <c r="BL66" s="254"/>
      <c r="BM66" s="254"/>
      <c r="BN66" s="254"/>
      <c r="BO66" s="254"/>
      <c r="BP66" s="254"/>
      <c r="BQ66" s="251">
        <v>60</v>
      </c>
      <c r="BR66" s="256"/>
      <c r="BS66" s="865"/>
      <c r="BT66" s="866"/>
      <c r="BU66" s="866"/>
      <c r="BV66" s="866"/>
      <c r="BW66" s="866"/>
      <c r="BX66" s="866"/>
      <c r="BY66" s="866"/>
      <c r="BZ66" s="866"/>
      <c r="CA66" s="866"/>
      <c r="CB66" s="866"/>
      <c r="CC66" s="866"/>
      <c r="CD66" s="866"/>
      <c r="CE66" s="866"/>
      <c r="CF66" s="866"/>
      <c r="CG66" s="867"/>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5"/>
    </row>
    <row r="67" spans="1:131" s="236" customFormat="1" ht="26.25" customHeight="1" thickBot="1" x14ac:dyDescent="0.25">
      <c r="A67" s="730"/>
      <c r="B67" s="731"/>
      <c r="C67" s="731"/>
      <c r="D67" s="731"/>
      <c r="E67" s="731"/>
      <c r="F67" s="731"/>
      <c r="G67" s="731"/>
      <c r="H67" s="731"/>
      <c r="I67" s="731"/>
      <c r="J67" s="731"/>
      <c r="K67" s="731"/>
      <c r="L67" s="731"/>
      <c r="M67" s="731"/>
      <c r="N67" s="731"/>
      <c r="O67" s="731"/>
      <c r="P67" s="732"/>
      <c r="Q67" s="707"/>
      <c r="R67" s="708"/>
      <c r="S67" s="708"/>
      <c r="T67" s="708"/>
      <c r="U67" s="709"/>
      <c r="V67" s="707"/>
      <c r="W67" s="708"/>
      <c r="X67" s="708"/>
      <c r="Y67" s="708"/>
      <c r="Z67" s="709"/>
      <c r="AA67" s="707"/>
      <c r="AB67" s="708"/>
      <c r="AC67" s="708"/>
      <c r="AD67" s="708"/>
      <c r="AE67" s="709"/>
      <c r="AF67" s="856"/>
      <c r="AG67" s="809"/>
      <c r="AH67" s="809"/>
      <c r="AI67" s="809"/>
      <c r="AJ67" s="857"/>
      <c r="AK67" s="858"/>
      <c r="AL67" s="731"/>
      <c r="AM67" s="731"/>
      <c r="AN67" s="731"/>
      <c r="AO67" s="732"/>
      <c r="AP67" s="707"/>
      <c r="AQ67" s="708"/>
      <c r="AR67" s="708"/>
      <c r="AS67" s="708"/>
      <c r="AT67" s="709"/>
      <c r="AU67" s="707"/>
      <c r="AV67" s="708"/>
      <c r="AW67" s="708"/>
      <c r="AX67" s="708"/>
      <c r="AY67" s="709"/>
      <c r="AZ67" s="707"/>
      <c r="BA67" s="708"/>
      <c r="BB67" s="708"/>
      <c r="BC67" s="708"/>
      <c r="BD67" s="717"/>
      <c r="BE67" s="254"/>
      <c r="BF67" s="254"/>
      <c r="BG67" s="254"/>
      <c r="BH67" s="254"/>
      <c r="BI67" s="254"/>
      <c r="BJ67" s="254"/>
      <c r="BK67" s="254"/>
      <c r="BL67" s="254"/>
      <c r="BM67" s="254"/>
      <c r="BN67" s="254"/>
      <c r="BO67" s="254"/>
      <c r="BP67" s="254"/>
      <c r="BQ67" s="251">
        <v>61</v>
      </c>
      <c r="BR67" s="256"/>
      <c r="BS67" s="865"/>
      <c r="BT67" s="866"/>
      <c r="BU67" s="866"/>
      <c r="BV67" s="866"/>
      <c r="BW67" s="866"/>
      <c r="BX67" s="866"/>
      <c r="BY67" s="866"/>
      <c r="BZ67" s="866"/>
      <c r="CA67" s="866"/>
      <c r="CB67" s="866"/>
      <c r="CC67" s="866"/>
      <c r="CD67" s="866"/>
      <c r="CE67" s="866"/>
      <c r="CF67" s="866"/>
      <c r="CG67" s="867"/>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5"/>
    </row>
    <row r="68" spans="1:131" s="236" customFormat="1" ht="26.25" customHeight="1" thickTop="1" x14ac:dyDescent="0.2">
      <c r="A68" s="247">
        <v>1</v>
      </c>
      <c r="B68" s="871" t="s">
        <v>581</v>
      </c>
      <c r="C68" s="872"/>
      <c r="D68" s="872"/>
      <c r="E68" s="872"/>
      <c r="F68" s="872"/>
      <c r="G68" s="872"/>
      <c r="H68" s="872"/>
      <c r="I68" s="872"/>
      <c r="J68" s="872"/>
      <c r="K68" s="872"/>
      <c r="L68" s="872"/>
      <c r="M68" s="872"/>
      <c r="N68" s="872"/>
      <c r="O68" s="872"/>
      <c r="P68" s="873"/>
      <c r="Q68" s="874">
        <v>8680</v>
      </c>
      <c r="R68" s="868"/>
      <c r="S68" s="868"/>
      <c r="T68" s="868"/>
      <c r="U68" s="868"/>
      <c r="V68" s="868">
        <v>8652</v>
      </c>
      <c r="W68" s="868"/>
      <c r="X68" s="868"/>
      <c r="Y68" s="868"/>
      <c r="Z68" s="868"/>
      <c r="AA68" s="868">
        <v>27</v>
      </c>
      <c r="AB68" s="868"/>
      <c r="AC68" s="868"/>
      <c r="AD68" s="868"/>
      <c r="AE68" s="868"/>
      <c r="AF68" s="868">
        <v>1199</v>
      </c>
      <c r="AG68" s="868"/>
      <c r="AH68" s="868"/>
      <c r="AI68" s="868"/>
      <c r="AJ68" s="868"/>
      <c r="AK68" s="868">
        <v>47</v>
      </c>
      <c r="AL68" s="868"/>
      <c r="AM68" s="868"/>
      <c r="AN68" s="868"/>
      <c r="AO68" s="868"/>
      <c r="AP68" s="868">
        <v>1971</v>
      </c>
      <c r="AQ68" s="868"/>
      <c r="AR68" s="868"/>
      <c r="AS68" s="868"/>
      <c r="AT68" s="868"/>
      <c r="AU68" s="868">
        <v>217</v>
      </c>
      <c r="AV68" s="868"/>
      <c r="AW68" s="868"/>
      <c r="AX68" s="868"/>
      <c r="AY68" s="868"/>
      <c r="AZ68" s="869"/>
      <c r="BA68" s="869"/>
      <c r="BB68" s="869"/>
      <c r="BC68" s="869"/>
      <c r="BD68" s="870"/>
      <c r="BE68" s="254"/>
      <c r="BF68" s="254"/>
      <c r="BG68" s="254"/>
      <c r="BH68" s="254"/>
      <c r="BI68" s="254"/>
      <c r="BJ68" s="254"/>
      <c r="BK68" s="254"/>
      <c r="BL68" s="254"/>
      <c r="BM68" s="254"/>
      <c r="BN68" s="254"/>
      <c r="BO68" s="254"/>
      <c r="BP68" s="254"/>
      <c r="BQ68" s="251">
        <v>62</v>
      </c>
      <c r="BR68" s="256"/>
      <c r="BS68" s="865"/>
      <c r="BT68" s="866"/>
      <c r="BU68" s="866"/>
      <c r="BV68" s="866"/>
      <c r="BW68" s="866"/>
      <c r="BX68" s="866"/>
      <c r="BY68" s="866"/>
      <c r="BZ68" s="866"/>
      <c r="CA68" s="866"/>
      <c r="CB68" s="866"/>
      <c r="CC68" s="866"/>
      <c r="CD68" s="866"/>
      <c r="CE68" s="866"/>
      <c r="CF68" s="866"/>
      <c r="CG68" s="867"/>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5"/>
    </row>
    <row r="69" spans="1:131" s="236" customFormat="1" ht="26.25" customHeight="1" x14ac:dyDescent="0.2">
      <c r="A69" s="250">
        <v>2</v>
      </c>
      <c r="B69" s="875" t="s">
        <v>582</v>
      </c>
      <c r="C69" s="876"/>
      <c r="D69" s="876"/>
      <c r="E69" s="876"/>
      <c r="F69" s="876"/>
      <c r="G69" s="876"/>
      <c r="H69" s="876"/>
      <c r="I69" s="876"/>
      <c r="J69" s="876"/>
      <c r="K69" s="876"/>
      <c r="L69" s="876"/>
      <c r="M69" s="876"/>
      <c r="N69" s="876"/>
      <c r="O69" s="876"/>
      <c r="P69" s="877"/>
      <c r="Q69" s="878">
        <v>464</v>
      </c>
      <c r="R69" s="826"/>
      <c r="S69" s="826"/>
      <c r="T69" s="826"/>
      <c r="U69" s="826"/>
      <c r="V69" s="826">
        <v>459</v>
      </c>
      <c r="W69" s="826"/>
      <c r="X69" s="826"/>
      <c r="Y69" s="826"/>
      <c r="Z69" s="826"/>
      <c r="AA69" s="826">
        <v>4</v>
      </c>
      <c r="AB69" s="826"/>
      <c r="AC69" s="826"/>
      <c r="AD69" s="826"/>
      <c r="AE69" s="826"/>
      <c r="AF69" s="826">
        <v>4</v>
      </c>
      <c r="AG69" s="826"/>
      <c r="AH69" s="826"/>
      <c r="AI69" s="826"/>
      <c r="AJ69" s="826"/>
      <c r="AK69" s="826">
        <v>5</v>
      </c>
      <c r="AL69" s="826"/>
      <c r="AM69" s="826"/>
      <c r="AN69" s="826"/>
      <c r="AO69" s="826"/>
      <c r="AP69" s="826">
        <v>348</v>
      </c>
      <c r="AQ69" s="826"/>
      <c r="AR69" s="826"/>
      <c r="AS69" s="826"/>
      <c r="AT69" s="826"/>
      <c r="AU69" s="826" t="s">
        <v>625</v>
      </c>
      <c r="AV69" s="826"/>
      <c r="AW69" s="826"/>
      <c r="AX69" s="826"/>
      <c r="AY69" s="826"/>
      <c r="AZ69" s="879"/>
      <c r="BA69" s="879"/>
      <c r="BB69" s="879"/>
      <c r="BC69" s="879"/>
      <c r="BD69" s="880"/>
      <c r="BE69" s="254"/>
      <c r="BF69" s="254"/>
      <c r="BG69" s="254"/>
      <c r="BH69" s="254"/>
      <c r="BI69" s="254"/>
      <c r="BJ69" s="254"/>
      <c r="BK69" s="254"/>
      <c r="BL69" s="254"/>
      <c r="BM69" s="254"/>
      <c r="BN69" s="254"/>
      <c r="BO69" s="254"/>
      <c r="BP69" s="254"/>
      <c r="BQ69" s="251">
        <v>63</v>
      </c>
      <c r="BR69" s="256"/>
      <c r="BS69" s="865"/>
      <c r="BT69" s="866"/>
      <c r="BU69" s="866"/>
      <c r="BV69" s="866"/>
      <c r="BW69" s="866"/>
      <c r="BX69" s="866"/>
      <c r="BY69" s="866"/>
      <c r="BZ69" s="866"/>
      <c r="CA69" s="866"/>
      <c r="CB69" s="866"/>
      <c r="CC69" s="866"/>
      <c r="CD69" s="866"/>
      <c r="CE69" s="866"/>
      <c r="CF69" s="866"/>
      <c r="CG69" s="867"/>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5"/>
    </row>
    <row r="70" spans="1:131" s="236" customFormat="1" ht="26.25" customHeight="1" x14ac:dyDescent="0.2">
      <c r="A70" s="250">
        <v>3</v>
      </c>
      <c r="B70" s="875" t="s">
        <v>583</v>
      </c>
      <c r="C70" s="876"/>
      <c r="D70" s="876"/>
      <c r="E70" s="876"/>
      <c r="F70" s="876"/>
      <c r="G70" s="876"/>
      <c r="H70" s="876"/>
      <c r="I70" s="876"/>
      <c r="J70" s="876"/>
      <c r="K70" s="876"/>
      <c r="L70" s="876"/>
      <c r="M70" s="876"/>
      <c r="N70" s="876"/>
      <c r="O70" s="876"/>
      <c r="P70" s="877"/>
      <c r="Q70" s="878">
        <v>657</v>
      </c>
      <c r="R70" s="826"/>
      <c r="S70" s="826"/>
      <c r="T70" s="826"/>
      <c r="U70" s="826"/>
      <c r="V70" s="826">
        <v>652</v>
      </c>
      <c r="W70" s="826"/>
      <c r="X70" s="826"/>
      <c r="Y70" s="826"/>
      <c r="Z70" s="826"/>
      <c r="AA70" s="826">
        <v>5</v>
      </c>
      <c r="AB70" s="826"/>
      <c r="AC70" s="826"/>
      <c r="AD70" s="826"/>
      <c r="AE70" s="826"/>
      <c r="AF70" s="826">
        <v>5</v>
      </c>
      <c r="AG70" s="826"/>
      <c r="AH70" s="826"/>
      <c r="AI70" s="826"/>
      <c r="AJ70" s="826"/>
      <c r="AK70" s="826" t="s">
        <v>624</v>
      </c>
      <c r="AL70" s="826"/>
      <c r="AM70" s="826"/>
      <c r="AN70" s="826"/>
      <c r="AO70" s="826"/>
      <c r="AP70" s="826" t="s">
        <v>624</v>
      </c>
      <c r="AQ70" s="826"/>
      <c r="AR70" s="826"/>
      <c r="AS70" s="826"/>
      <c r="AT70" s="826"/>
      <c r="AU70" s="826" t="s">
        <v>624</v>
      </c>
      <c r="AV70" s="826"/>
      <c r="AW70" s="826"/>
      <c r="AX70" s="826"/>
      <c r="AY70" s="826"/>
      <c r="AZ70" s="879"/>
      <c r="BA70" s="879"/>
      <c r="BB70" s="879"/>
      <c r="BC70" s="879"/>
      <c r="BD70" s="880"/>
      <c r="BE70" s="254"/>
      <c r="BF70" s="254"/>
      <c r="BG70" s="254"/>
      <c r="BH70" s="254"/>
      <c r="BI70" s="254"/>
      <c r="BJ70" s="254"/>
      <c r="BK70" s="254"/>
      <c r="BL70" s="254"/>
      <c r="BM70" s="254"/>
      <c r="BN70" s="254"/>
      <c r="BO70" s="254"/>
      <c r="BP70" s="254"/>
      <c r="BQ70" s="251">
        <v>64</v>
      </c>
      <c r="BR70" s="256"/>
      <c r="BS70" s="865"/>
      <c r="BT70" s="866"/>
      <c r="BU70" s="866"/>
      <c r="BV70" s="866"/>
      <c r="BW70" s="866"/>
      <c r="BX70" s="866"/>
      <c r="BY70" s="866"/>
      <c r="BZ70" s="866"/>
      <c r="CA70" s="866"/>
      <c r="CB70" s="866"/>
      <c r="CC70" s="866"/>
      <c r="CD70" s="866"/>
      <c r="CE70" s="866"/>
      <c r="CF70" s="866"/>
      <c r="CG70" s="867"/>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5"/>
    </row>
    <row r="71" spans="1:131" s="236" customFormat="1" ht="26.25" customHeight="1" x14ac:dyDescent="0.2">
      <c r="A71" s="250">
        <v>4</v>
      </c>
      <c r="B71" s="875" t="s">
        <v>584</v>
      </c>
      <c r="C71" s="876"/>
      <c r="D71" s="876"/>
      <c r="E71" s="876"/>
      <c r="F71" s="876"/>
      <c r="G71" s="876"/>
      <c r="H71" s="876"/>
      <c r="I71" s="876"/>
      <c r="J71" s="876"/>
      <c r="K71" s="876"/>
      <c r="L71" s="876"/>
      <c r="M71" s="876"/>
      <c r="N71" s="876"/>
      <c r="O71" s="876"/>
      <c r="P71" s="877"/>
      <c r="Q71" s="878">
        <v>3343</v>
      </c>
      <c r="R71" s="826"/>
      <c r="S71" s="826"/>
      <c r="T71" s="826"/>
      <c r="U71" s="826"/>
      <c r="V71" s="826">
        <v>3276</v>
      </c>
      <c r="W71" s="826"/>
      <c r="X71" s="826"/>
      <c r="Y71" s="826"/>
      <c r="Z71" s="826"/>
      <c r="AA71" s="826">
        <v>67</v>
      </c>
      <c r="AB71" s="826"/>
      <c r="AC71" s="826"/>
      <c r="AD71" s="826"/>
      <c r="AE71" s="826"/>
      <c r="AF71" s="826">
        <v>67</v>
      </c>
      <c r="AG71" s="826"/>
      <c r="AH71" s="826"/>
      <c r="AI71" s="826"/>
      <c r="AJ71" s="826"/>
      <c r="AK71" s="826">
        <v>27</v>
      </c>
      <c r="AL71" s="826"/>
      <c r="AM71" s="826"/>
      <c r="AN71" s="826"/>
      <c r="AO71" s="826"/>
      <c r="AP71" s="826" t="s">
        <v>624</v>
      </c>
      <c r="AQ71" s="826"/>
      <c r="AR71" s="826"/>
      <c r="AS71" s="826"/>
      <c r="AT71" s="826"/>
      <c r="AU71" s="826" t="s">
        <v>624</v>
      </c>
      <c r="AV71" s="826"/>
      <c r="AW71" s="826"/>
      <c r="AX71" s="826"/>
      <c r="AY71" s="826"/>
      <c r="AZ71" s="879"/>
      <c r="BA71" s="879"/>
      <c r="BB71" s="879"/>
      <c r="BC71" s="879"/>
      <c r="BD71" s="880"/>
      <c r="BE71" s="254"/>
      <c r="BF71" s="254"/>
      <c r="BG71" s="254"/>
      <c r="BH71" s="254"/>
      <c r="BI71" s="254"/>
      <c r="BJ71" s="254"/>
      <c r="BK71" s="254"/>
      <c r="BL71" s="254"/>
      <c r="BM71" s="254"/>
      <c r="BN71" s="254"/>
      <c r="BO71" s="254"/>
      <c r="BP71" s="254"/>
      <c r="BQ71" s="251">
        <v>65</v>
      </c>
      <c r="BR71" s="256"/>
      <c r="BS71" s="865"/>
      <c r="BT71" s="866"/>
      <c r="BU71" s="866"/>
      <c r="BV71" s="866"/>
      <c r="BW71" s="866"/>
      <c r="BX71" s="866"/>
      <c r="BY71" s="866"/>
      <c r="BZ71" s="866"/>
      <c r="CA71" s="866"/>
      <c r="CB71" s="866"/>
      <c r="CC71" s="866"/>
      <c r="CD71" s="866"/>
      <c r="CE71" s="866"/>
      <c r="CF71" s="866"/>
      <c r="CG71" s="867"/>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5"/>
    </row>
    <row r="72" spans="1:131" s="236" customFormat="1" ht="26.25" customHeight="1" x14ac:dyDescent="0.2">
      <c r="A72" s="250">
        <v>5</v>
      </c>
      <c r="B72" s="875" t="s">
        <v>585</v>
      </c>
      <c r="C72" s="876"/>
      <c r="D72" s="876"/>
      <c r="E72" s="876"/>
      <c r="F72" s="876"/>
      <c r="G72" s="876"/>
      <c r="H72" s="876"/>
      <c r="I72" s="876"/>
      <c r="J72" s="876"/>
      <c r="K72" s="876"/>
      <c r="L72" s="876"/>
      <c r="M72" s="876"/>
      <c r="N72" s="876"/>
      <c r="O72" s="876"/>
      <c r="P72" s="877"/>
      <c r="Q72" s="878">
        <v>3294</v>
      </c>
      <c r="R72" s="826"/>
      <c r="S72" s="826"/>
      <c r="T72" s="826"/>
      <c r="U72" s="826"/>
      <c r="V72" s="826">
        <v>3374</v>
      </c>
      <c r="W72" s="826"/>
      <c r="X72" s="826"/>
      <c r="Y72" s="826"/>
      <c r="Z72" s="826"/>
      <c r="AA72" s="826">
        <v>-80</v>
      </c>
      <c r="AB72" s="826"/>
      <c r="AC72" s="826"/>
      <c r="AD72" s="826"/>
      <c r="AE72" s="826"/>
      <c r="AF72" s="826">
        <v>812</v>
      </c>
      <c r="AG72" s="826"/>
      <c r="AH72" s="826"/>
      <c r="AI72" s="826"/>
      <c r="AJ72" s="826"/>
      <c r="AK72" s="826">
        <v>15</v>
      </c>
      <c r="AL72" s="826"/>
      <c r="AM72" s="826"/>
      <c r="AN72" s="826"/>
      <c r="AO72" s="826"/>
      <c r="AP72" s="826">
        <v>1158</v>
      </c>
      <c r="AQ72" s="826"/>
      <c r="AR72" s="826"/>
      <c r="AS72" s="826"/>
      <c r="AT72" s="826"/>
      <c r="AU72" s="826">
        <v>154</v>
      </c>
      <c r="AV72" s="826"/>
      <c r="AW72" s="826"/>
      <c r="AX72" s="826"/>
      <c r="AY72" s="826"/>
      <c r="AZ72" s="879"/>
      <c r="BA72" s="879"/>
      <c r="BB72" s="879"/>
      <c r="BC72" s="879"/>
      <c r="BD72" s="880"/>
      <c r="BE72" s="254"/>
      <c r="BF72" s="254"/>
      <c r="BG72" s="254"/>
      <c r="BH72" s="254"/>
      <c r="BI72" s="254"/>
      <c r="BJ72" s="254"/>
      <c r="BK72" s="254"/>
      <c r="BL72" s="254"/>
      <c r="BM72" s="254"/>
      <c r="BN72" s="254"/>
      <c r="BO72" s="254"/>
      <c r="BP72" s="254"/>
      <c r="BQ72" s="251">
        <v>66</v>
      </c>
      <c r="BR72" s="256"/>
      <c r="BS72" s="865"/>
      <c r="BT72" s="866"/>
      <c r="BU72" s="866"/>
      <c r="BV72" s="866"/>
      <c r="BW72" s="866"/>
      <c r="BX72" s="866"/>
      <c r="BY72" s="866"/>
      <c r="BZ72" s="866"/>
      <c r="CA72" s="866"/>
      <c r="CB72" s="866"/>
      <c r="CC72" s="866"/>
      <c r="CD72" s="866"/>
      <c r="CE72" s="866"/>
      <c r="CF72" s="866"/>
      <c r="CG72" s="867"/>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5"/>
    </row>
    <row r="73" spans="1:131" s="236" customFormat="1" ht="26.25" customHeight="1" x14ac:dyDescent="0.2">
      <c r="A73" s="250">
        <v>6</v>
      </c>
      <c r="B73" s="875" t="s">
        <v>586</v>
      </c>
      <c r="C73" s="876"/>
      <c r="D73" s="876"/>
      <c r="E73" s="876"/>
      <c r="F73" s="876"/>
      <c r="G73" s="876"/>
      <c r="H73" s="876"/>
      <c r="I73" s="876"/>
      <c r="J73" s="876"/>
      <c r="K73" s="876"/>
      <c r="L73" s="876"/>
      <c r="M73" s="876"/>
      <c r="N73" s="876"/>
      <c r="O73" s="876"/>
      <c r="P73" s="877"/>
      <c r="Q73" s="878">
        <v>922</v>
      </c>
      <c r="R73" s="826"/>
      <c r="S73" s="826"/>
      <c r="T73" s="826"/>
      <c r="U73" s="826"/>
      <c r="V73" s="826">
        <v>891</v>
      </c>
      <c r="W73" s="826"/>
      <c r="X73" s="826"/>
      <c r="Y73" s="826"/>
      <c r="Z73" s="826"/>
      <c r="AA73" s="826">
        <v>31</v>
      </c>
      <c r="AB73" s="826"/>
      <c r="AC73" s="826"/>
      <c r="AD73" s="826"/>
      <c r="AE73" s="826"/>
      <c r="AF73" s="826">
        <v>311</v>
      </c>
      <c r="AG73" s="826"/>
      <c r="AH73" s="826"/>
      <c r="AI73" s="826"/>
      <c r="AJ73" s="826"/>
      <c r="AK73" s="826" t="s">
        <v>624</v>
      </c>
      <c r="AL73" s="826"/>
      <c r="AM73" s="826"/>
      <c r="AN73" s="826"/>
      <c r="AO73" s="826"/>
      <c r="AP73" s="826">
        <v>465</v>
      </c>
      <c r="AQ73" s="826"/>
      <c r="AR73" s="826"/>
      <c r="AS73" s="826"/>
      <c r="AT73" s="826"/>
      <c r="AU73" s="826">
        <v>63</v>
      </c>
      <c r="AV73" s="826"/>
      <c r="AW73" s="826"/>
      <c r="AX73" s="826"/>
      <c r="AY73" s="826"/>
      <c r="AZ73" s="879"/>
      <c r="BA73" s="879"/>
      <c r="BB73" s="879"/>
      <c r="BC73" s="879"/>
      <c r="BD73" s="880"/>
      <c r="BE73" s="254"/>
      <c r="BF73" s="254"/>
      <c r="BG73" s="254"/>
      <c r="BH73" s="254"/>
      <c r="BI73" s="254"/>
      <c r="BJ73" s="254"/>
      <c r="BK73" s="254"/>
      <c r="BL73" s="254"/>
      <c r="BM73" s="254"/>
      <c r="BN73" s="254"/>
      <c r="BO73" s="254"/>
      <c r="BP73" s="254"/>
      <c r="BQ73" s="251">
        <v>67</v>
      </c>
      <c r="BR73" s="256"/>
      <c r="BS73" s="865"/>
      <c r="BT73" s="866"/>
      <c r="BU73" s="866"/>
      <c r="BV73" s="866"/>
      <c r="BW73" s="866"/>
      <c r="BX73" s="866"/>
      <c r="BY73" s="866"/>
      <c r="BZ73" s="866"/>
      <c r="CA73" s="866"/>
      <c r="CB73" s="866"/>
      <c r="CC73" s="866"/>
      <c r="CD73" s="866"/>
      <c r="CE73" s="866"/>
      <c r="CF73" s="866"/>
      <c r="CG73" s="867"/>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5"/>
    </row>
    <row r="74" spans="1:131" s="236" customFormat="1" ht="26.25" customHeight="1" x14ac:dyDescent="0.2">
      <c r="A74" s="250">
        <v>7</v>
      </c>
      <c r="B74" s="875" t="s">
        <v>587</v>
      </c>
      <c r="C74" s="876"/>
      <c r="D74" s="876"/>
      <c r="E74" s="876"/>
      <c r="F74" s="876"/>
      <c r="G74" s="876"/>
      <c r="H74" s="876"/>
      <c r="I74" s="876"/>
      <c r="J74" s="876"/>
      <c r="K74" s="876"/>
      <c r="L74" s="876"/>
      <c r="M74" s="876"/>
      <c r="N74" s="876"/>
      <c r="O74" s="876"/>
      <c r="P74" s="877"/>
      <c r="Q74" s="878">
        <v>6890</v>
      </c>
      <c r="R74" s="826"/>
      <c r="S74" s="826"/>
      <c r="T74" s="826"/>
      <c r="U74" s="826"/>
      <c r="V74" s="826">
        <v>6766</v>
      </c>
      <c r="W74" s="826"/>
      <c r="X74" s="826"/>
      <c r="Y74" s="826"/>
      <c r="Z74" s="826"/>
      <c r="AA74" s="826">
        <v>124</v>
      </c>
      <c r="AB74" s="826"/>
      <c r="AC74" s="826"/>
      <c r="AD74" s="826"/>
      <c r="AE74" s="826"/>
      <c r="AF74" s="826">
        <v>124</v>
      </c>
      <c r="AG74" s="826"/>
      <c r="AH74" s="826"/>
      <c r="AI74" s="826"/>
      <c r="AJ74" s="826"/>
      <c r="AK74" s="826">
        <v>375</v>
      </c>
      <c r="AL74" s="826"/>
      <c r="AM74" s="826"/>
      <c r="AN74" s="826"/>
      <c r="AO74" s="826"/>
      <c r="AP74" s="826">
        <v>17796</v>
      </c>
      <c r="AQ74" s="826"/>
      <c r="AR74" s="826"/>
      <c r="AS74" s="826"/>
      <c r="AT74" s="826"/>
      <c r="AU74" s="826">
        <v>1513</v>
      </c>
      <c r="AV74" s="826"/>
      <c r="AW74" s="826"/>
      <c r="AX74" s="826"/>
      <c r="AY74" s="826"/>
      <c r="AZ74" s="879"/>
      <c r="BA74" s="879"/>
      <c r="BB74" s="879"/>
      <c r="BC74" s="879"/>
      <c r="BD74" s="880"/>
      <c r="BE74" s="254"/>
      <c r="BF74" s="254"/>
      <c r="BG74" s="254"/>
      <c r="BH74" s="254"/>
      <c r="BI74" s="254"/>
      <c r="BJ74" s="254"/>
      <c r="BK74" s="254"/>
      <c r="BL74" s="254"/>
      <c r="BM74" s="254"/>
      <c r="BN74" s="254"/>
      <c r="BO74" s="254"/>
      <c r="BP74" s="254"/>
      <c r="BQ74" s="251">
        <v>68</v>
      </c>
      <c r="BR74" s="256"/>
      <c r="BS74" s="865"/>
      <c r="BT74" s="866"/>
      <c r="BU74" s="866"/>
      <c r="BV74" s="866"/>
      <c r="BW74" s="866"/>
      <c r="BX74" s="866"/>
      <c r="BY74" s="866"/>
      <c r="BZ74" s="866"/>
      <c r="CA74" s="866"/>
      <c r="CB74" s="866"/>
      <c r="CC74" s="866"/>
      <c r="CD74" s="866"/>
      <c r="CE74" s="866"/>
      <c r="CF74" s="866"/>
      <c r="CG74" s="867"/>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5"/>
    </row>
    <row r="75" spans="1:131" s="236" customFormat="1" ht="26.25" customHeight="1" x14ac:dyDescent="0.2">
      <c r="A75" s="250">
        <v>8</v>
      </c>
      <c r="B75" s="875" t="s">
        <v>582</v>
      </c>
      <c r="C75" s="876"/>
      <c r="D75" s="876"/>
      <c r="E75" s="876"/>
      <c r="F75" s="876"/>
      <c r="G75" s="876"/>
      <c r="H75" s="876"/>
      <c r="I75" s="876"/>
      <c r="J75" s="876"/>
      <c r="K75" s="876"/>
      <c r="L75" s="876"/>
      <c r="M75" s="876"/>
      <c r="N75" s="876"/>
      <c r="O75" s="876"/>
      <c r="P75" s="877"/>
      <c r="Q75" s="881">
        <v>3583</v>
      </c>
      <c r="R75" s="882"/>
      <c r="S75" s="882"/>
      <c r="T75" s="882"/>
      <c r="U75" s="825"/>
      <c r="V75" s="883">
        <v>3469</v>
      </c>
      <c r="W75" s="882"/>
      <c r="X75" s="882"/>
      <c r="Y75" s="882"/>
      <c r="Z75" s="825"/>
      <c r="AA75" s="883">
        <v>113</v>
      </c>
      <c r="AB75" s="882"/>
      <c r="AC75" s="882"/>
      <c r="AD75" s="882"/>
      <c r="AE75" s="825"/>
      <c r="AF75" s="883">
        <v>113</v>
      </c>
      <c r="AG75" s="882"/>
      <c r="AH75" s="882"/>
      <c r="AI75" s="882"/>
      <c r="AJ75" s="825"/>
      <c r="AK75" s="883">
        <v>8</v>
      </c>
      <c r="AL75" s="882"/>
      <c r="AM75" s="882"/>
      <c r="AN75" s="882"/>
      <c r="AO75" s="825"/>
      <c r="AP75" s="883">
        <v>8960</v>
      </c>
      <c r="AQ75" s="882"/>
      <c r="AR75" s="882"/>
      <c r="AS75" s="882"/>
      <c r="AT75" s="825"/>
      <c r="AU75" s="883">
        <v>1513</v>
      </c>
      <c r="AV75" s="882"/>
      <c r="AW75" s="882"/>
      <c r="AX75" s="882"/>
      <c r="AY75" s="825"/>
      <c r="AZ75" s="879"/>
      <c r="BA75" s="879"/>
      <c r="BB75" s="879"/>
      <c r="BC75" s="879"/>
      <c r="BD75" s="880"/>
      <c r="BE75" s="254"/>
      <c r="BF75" s="254"/>
      <c r="BG75" s="254"/>
      <c r="BH75" s="254"/>
      <c r="BI75" s="254"/>
      <c r="BJ75" s="254"/>
      <c r="BK75" s="254"/>
      <c r="BL75" s="254"/>
      <c r="BM75" s="254"/>
      <c r="BN75" s="254"/>
      <c r="BO75" s="254"/>
      <c r="BP75" s="254"/>
      <c r="BQ75" s="251">
        <v>69</v>
      </c>
      <c r="BR75" s="256"/>
      <c r="BS75" s="865"/>
      <c r="BT75" s="866"/>
      <c r="BU75" s="866"/>
      <c r="BV75" s="866"/>
      <c r="BW75" s="866"/>
      <c r="BX75" s="866"/>
      <c r="BY75" s="866"/>
      <c r="BZ75" s="866"/>
      <c r="CA75" s="866"/>
      <c r="CB75" s="866"/>
      <c r="CC75" s="866"/>
      <c r="CD75" s="866"/>
      <c r="CE75" s="866"/>
      <c r="CF75" s="866"/>
      <c r="CG75" s="867"/>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5"/>
    </row>
    <row r="76" spans="1:131" s="236" customFormat="1" ht="26.25" customHeight="1" x14ac:dyDescent="0.2">
      <c r="A76" s="250">
        <v>9</v>
      </c>
      <c r="B76" s="875" t="s">
        <v>588</v>
      </c>
      <c r="C76" s="876"/>
      <c r="D76" s="876"/>
      <c r="E76" s="876"/>
      <c r="F76" s="876"/>
      <c r="G76" s="876"/>
      <c r="H76" s="876"/>
      <c r="I76" s="876"/>
      <c r="J76" s="876"/>
      <c r="K76" s="876"/>
      <c r="L76" s="876"/>
      <c r="M76" s="876"/>
      <c r="N76" s="876"/>
      <c r="O76" s="876"/>
      <c r="P76" s="877"/>
      <c r="Q76" s="881">
        <v>3307</v>
      </c>
      <c r="R76" s="882"/>
      <c r="S76" s="882"/>
      <c r="T76" s="882"/>
      <c r="U76" s="825"/>
      <c r="V76" s="883">
        <v>3297</v>
      </c>
      <c r="W76" s="882"/>
      <c r="X76" s="882"/>
      <c r="Y76" s="882"/>
      <c r="Z76" s="825"/>
      <c r="AA76" s="883">
        <v>11</v>
      </c>
      <c r="AB76" s="882"/>
      <c r="AC76" s="882"/>
      <c r="AD76" s="882"/>
      <c r="AE76" s="825"/>
      <c r="AF76" s="883">
        <v>11</v>
      </c>
      <c r="AG76" s="882"/>
      <c r="AH76" s="882"/>
      <c r="AI76" s="882"/>
      <c r="AJ76" s="825"/>
      <c r="AK76" s="883">
        <v>366</v>
      </c>
      <c r="AL76" s="882"/>
      <c r="AM76" s="882"/>
      <c r="AN76" s="882"/>
      <c r="AO76" s="825"/>
      <c r="AP76" s="883">
        <v>8836</v>
      </c>
      <c r="AQ76" s="882"/>
      <c r="AR76" s="882"/>
      <c r="AS76" s="882"/>
      <c r="AT76" s="825"/>
      <c r="AU76" s="883" t="s">
        <v>624</v>
      </c>
      <c r="AV76" s="882"/>
      <c r="AW76" s="882"/>
      <c r="AX76" s="882"/>
      <c r="AY76" s="825"/>
      <c r="AZ76" s="879"/>
      <c r="BA76" s="879"/>
      <c r="BB76" s="879"/>
      <c r="BC76" s="879"/>
      <c r="BD76" s="880"/>
      <c r="BE76" s="254"/>
      <c r="BF76" s="254"/>
      <c r="BG76" s="254"/>
      <c r="BH76" s="254"/>
      <c r="BI76" s="254"/>
      <c r="BJ76" s="254"/>
      <c r="BK76" s="254"/>
      <c r="BL76" s="254"/>
      <c r="BM76" s="254"/>
      <c r="BN76" s="254"/>
      <c r="BO76" s="254"/>
      <c r="BP76" s="254"/>
      <c r="BQ76" s="251">
        <v>70</v>
      </c>
      <c r="BR76" s="256"/>
      <c r="BS76" s="865"/>
      <c r="BT76" s="866"/>
      <c r="BU76" s="866"/>
      <c r="BV76" s="866"/>
      <c r="BW76" s="866"/>
      <c r="BX76" s="866"/>
      <c r="BY76" s="866"/>
      <c r="BZ76" s="866"/>
      <c r="CA76" s="866"/>
      <c r="CB76" s="866"/>
      <c r="CC76" s="866"/>
      <c r="CD76" s="866"/>
      <c r="CE76" s="866"/>
      <c r="CF76" s="866"/>
      <c r="CG76" s="867"/>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5"/>
    </row>
    <row r="77" spans="1:131" s="236" customFormat="1" ht="26.25" customHeight="1" x14ac:dyDescent="0.2">
      <c r="A77" s="250">
        <v>10</v>
      </c>
      <c r="B77" s="875"/>
      <c r="C77" s="876"/>
      <c r="D77" s="876"/>
      <c r="E77" s="876"/>
      <c r="F77" s="876"/>
      <c r="G77" s="876"/>
      <c r="H77" s="876"/>
      <c r="I77" s="876"/>
      <c r="J77" s="876"/>
      <c r="K77" s="876"/>
      <c r="L77" s="876"/>
      <c r="M77" s="876"/>
      <c r="N77" s="876"/>
      <c r="O77" s="876"/>
      <c r="P77" s="877"/>
      <c r="Q77" s="881"/>
      <c r="R77" s="882"/>
      <c r="S77" s="882"/>
      <c r="T77" s="882"/>
      <c r="U77" s="825"/>
      <c r="V77" s="883"/>
      <c r="W77" s="882"/>
      <c r="X77" s="882"/>
      <c r="Y77" s="882"/>
      <c r="Z77" s="825"/>
      <c r="AA77" s="883"/>
      <c r="AB77" s="882"/>
      <c r="AC77" s="882"/>
      <c r="AD77" s="882"/>
      <c r="AE77" s="825"/>
      <c r="AF77" s="883"/>
      <c r="AG77" s="882"/>
      <c r="AH77" s="882"/>
      <c r="AI77" s="882"/>
      <c r="AJ77" s="825"/>
      <c r="AK77" s="883"/>
      <c r="AL77" s="882"/>
      <c r="AM77" s="882"/>
      <c r="AN77" s="882"/>
      <c r="AO77" s="825"/>
      <c r="AP77" s="883"/>
      <c r="AQ77" s="882"/>
      <c r="AR77" s="882"/>
      <c r="AS77" s="882"/>
      <c r="AT77" s="825"/>
      <c r="AU77" s="883"/>
      <c r="AV77" s="882"/>
      <c r="AW77" s="882"/>
      <c r="AX77" s="882"/>
      <c r="AY77" s="825"/>
      <c r="AZ77" s="879"/>
      <c r="BA77" s="879"/>
      <c r="BB77" s="879"/>
      <c r="BC77" s="879"/>
      <c r="BD77" s="880"/>
      <c r="BE77" s="254"/>
      <c r="BF77" s="254"/>
      <c r="BG77" s="254"/>
      <c r="BH77" s="254"/>
      <c r="BI77" s="254"/>
      <c r="BJ77" s="254"/>
      <c r="BK77" s="254"/>
      <c r="BL77" s="254"/>
      <c r="BM77" s="254"/>
      <c r="BN77" s="254"/>
      <c r="BO77" s="254"/>
      <c r="BP77" s="254"/>
      <c r="BQ77" s="251">
        <v>71</v>
      </c>
      <c r="BR77" s="256"/>
      <c r="BS77" s="865"/>
      <c r="BT77" s="866"/>
      <c r="BU77" s="866"/>
      <c r="BV77" s="866"/>
      <c r="BW77" s="866"/>
      <c r="BX77" s="866"/>
      <c r="BY77" s="866"/>
      <c r="BZ77" s="866"/>
      <c r="CA77" s="866"/>
      <c r="CB77" s="866"/>
      <c r="CC77" s="866"/>
      <c r="CD77" s="866"/>
      <c r="CE77" s="866"/>
      <c r="CF77" s="866"/>
      <c r="CG77" s="867"/>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5"/>
    </row>
    <row r="78" spans="1:131" s="236" customFormat="1" ht="26.25" customHeight="1" x14ac:dyDescent="0.2">
      <c r="A78" s="250">
        <v>11</v>
      </c>
      <c r="B78" s="875"/>
      <c r="C78" s="876"/>
      <c r="D78" s="876"/>
      <c r="E78" s="876"/>
      <c r="F78" s="876"/>
      <c r="G78" s="876"/>
      <c r="H78" s="876"/>
      <c r="I78" s="876"/>
      <c r="J78" s="876"/>
      <c r="K78" s="876"/>
      <c r="L78" s="876"/>
      <c r="M78" s="876"/>
      <c r="N78" s="876"/>
      <c r="O78" s="876"/>
      <c r="P78" s="877"/>
      <c r="Q78" s="878"/>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79"/>
      <c r="BA78" s="879"/>
      <c r="BB78" s="879"/>
      <c r="BC78" s="879"/>
      <c r="BD78" s="880"/>
      <c r="BE78" s="254"/>
      <c r="BF78" s="254"/>
      <c r="BG78" s="254"/>
      <c r="BH78" s="254"/>
      <c r="BI78" s="254"/>
      <c r="BJ78" s="257"/>
      <c r="BK78" s="257"/>
      <c r="BL78" s="257"/>
      <c r="BM78" s="257"/>
      <c r="BN78" s="257"/>
      <c r="BO78" s="254"/>
      <c r="BP78" s="254"/>
      <c r="BQ78" s="251">
        <v>72</v>
      </c>
      <c r="BR78" s="256"/>
      <c r="BS78" s="865"/>
      <c r="BT78" s="866"/>
      <c r="BU78" s="866"/>
      <c r="BV78" s="866"/>
      <c r="BW78" s="866"/>
      <c r="BX78" s="866"/>
      <c r="BY78" s="866"/>
      <c r="BZ78" s="866"/>
      <c r="CA78" s="866"/>
      <c r="CB78" s="866"/>
      <c r="CC78" s="866"/>
      <c r="CD78" s="866"/>
      <c r="CE78" s="866"/>
      <c r="CF78" s="866"/>
      <c r="CG78" s="867"/>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5"/>
    </row>
    <row r="79" spans="1:131" s="236" customFormat="1" ht="26.25" customHeight="1" x14ac:dyDescent="0.2">
      <c r="A79" s="250">
        <v>12</v>
      </c>
      <c r="B79" s="875"/>
      <c r="C79" s="876"/>
      <c r="D79" s="876"/>
      <c r="E79" s="876"/>
      <c r="F79" s="876"/>
      <c r="G79" s="876"/>
      <c r="H79" s="876"/>
      <c r="I79" s="876"/>
      <c r="J79" s="876"/>
      <c r="K79" s="876"/>
      <c r="L79" s="876"/>
      <c r="M79" s="876"/>
      <c r="N79" s="876"/>
      <c r="O79" s="876"/>
      <c r="P79" s="877"/>
      <c r="Q79" s="878"/>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79"/>
      <c r="BA79" s="879"/>
      <c r="BB79" s="879"/>
      <c r="BC79" s="879"/>
      <c r="BD79" s="880"/>
      <c r="BE79" s="254"/>
      <c r="BF79" s="254"/>
      <c r="BG79" s="254"/>
      <c r="BH79" s="254"/>
      <c r="BI79" s="254"/>
      <c r="BJ79" s="257"/>
      <c r="BK79" s="257"/>
      <c r="BL79" s="257"/>
      <c r="BM79" s="257"/>
      <c r="BN79" s="257"/>
      <c r="BO79" s="254"/>
      <c r="BP79" s="254"/>
      <c r="BQ79" s="251">
        <v>73</v>
      </c>
      <c r="BR79" s="256"/>
      <c r="BS79" s="865"/>
      <c r="BT79" s="866"/>
      <c r="BU79" s="866"/>
      <c r="BV79" s="866"/>
      <c r="BW79" s="866"/>
      <c r="BX79" s="866"/>
      <c r="BY79" s="866"/>
      <c r="BZ79" s="866"/>
      <c r="CA79" s="866"/>
      <c r="CB79" s="866"/>
      <c r="CC79" s="866"/>
      <c r="CD79" s="866"/>
      <c r="CE79" s="866"/>
      <c r="CF79" s="866"/>
      <c r="CG79" s="867"/>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5"/>
    </row>
    <row r="80" spans="1:131" s="236" customFormat="1" ht="26.25" customHeight="1" x14ac:dyDescent="0.2">
      <c r="A80" s="250">
        <v>13</v>
      </c>
      <c r="B80" s="875"/>
      <c r="C80" s="876"/>
      <c r="D80" s="876"/>
      <c r="E80" s="876"/>
      <c r="F80" s="876"/>
      <c r="G80" s="876"/>
      <c r="H80" s="876"/>
      <c r="I80" s="876"/>
      <c r="J80" s="876"/>
      <c r="K80" s="876"/>
      <c r="L80" s="876"/>
      <c r="M80" s="876"/>
      <c r="N80" s="876"/>
      <c r="O80" s="876"/>
      <c r="P80" s="877"/>
      <c r="Q80" s="878"/>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79"/>
      <c r="BA80" s="879"/>
      <c r="BB80" s="879"/>
      <c r="BC80" s="879"/>
      <c r="BD80" s="880"/>
      <c r="BE80" s="254"/>
      <c r="BF80" s="254"/>
      <c r="BG80" s="254"/>
      <c r="BH80" s="254"/>
      <c r="BI80" s="254"/>
      <c r="BJ80" s="254"/>
      <c r="BK80" s="254"/>
      <c r="BL80" s="254"/>
      <c r="BM80" s="254"/>
      <c r="BN80" s="254"/>
      <c r="BO80" s="254"/>
      <c r="BP80" s="254"/>
      <c r="BQ80" s="251">
        <v>74</v>
      </c>
      <c r="BR80" s="256"/>
      <c r="BS80" s="865"/>
      <c r="BT80" s="866"/>
      <c r="BU80" s="866"/>
      <c r="BV80" s="866"/>
      <c r="BW80" s="866"/>
      <c r="BX80" s="866"/>
      <c r="BY80" s="866"/>
      <c r="BZ80" s="866"/>
      <c r="CA80" s="866"/>
      <c r="CB80" s="866"/>
      <c r="CC80" s="866"/>
      <c r="CD80" s="866"/>
      <c r="CE80" s="866"/>
      <c r="CF80" s="866"/>
      <c r="CG80" s="867"/>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5"/>
    </row>
    <row r="81" spans="1:131" s="236" customFormat="1" ht="26.25" customHeight="1" x14ac:dyDescent="0.2">
      <c r="A81" s="250">
        <v>14</v>
      </c>
      <c r="B81" s="875"/>
      <c r="C81" s="876"/>
      <c r="D81" s="876"/>
      <c r="E81" s="876"/>
      <c r="F81" s="876"/>
      <c r="G81" s="876"/>
      <c r="H81" s="876"/>
      <c r="I81" s="876"/>
      <c r="J81" s="876"/>
      <c r="K81" s="876"/>
      <c r="L81" s="876"/>
      <c r="M81" s="876"/>
      <c r="N81" s="876"/>
      <c r="O81" s="876"/>
      <c r="P81" s="877"/>
      <c r="Q81" s="878"/>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79"/>
      <c r="BA81" s="879"/>
      <c r="BB81" s="879"/>
      <c r="BC81" s="879"/>
      <c r="BD81" s="880"/>
      <c r="BE81" s="254"/>
      <c r="BF81" s="254"/>
      <c r="BG81" s="254"/>
      <c r="BH81" s="254"/>
      <c r="BI81" s="254"/>
      <c r="BJ81" s="254"/>
      <c r="BK81" s="254"/>
      <c r="BL81" s="254"/>
      <c r="BM81" s="254"/>
      <c r="BN81" s="254"/>
      <c r="BO81" s="254"/>
      <c r="BP81" s="254"/>
      <c r="BQ81" s="251">
        <v>75</v>
      </c>
      <c r="BR81" s="256"/>
      <c r="BS81" s="865"/>
      <c r="BT81" s="866"/>
      <c r="BU81" s="866"/>
      <c r="BV81" s="866"/>
      <c r="BW81" s="866"/>
      <c r="BX81" s="866"/>
      <c r="BY81" s="866"/>
      <c r="BZ81" s="866"/>
      <c r="CA81" s="866"/>
      <c r="CB81" s="866"/>
      <c r="CC81" s="866"/>
      <c r="CD81" s="866"/>
      <c r="CE81" s="866"/>
      <c r="CF81" s="866"/>
      <c r="CG81" s="867"/>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5"/>
    </row>
    <row r="82" spans="1:131" s="236" customFormat="1" ht="26.25" customHeight="1" x14ac:dyDescent="0.2">
      <c r="A82" s="250">
        <v>15</v>
      </c>
      <c r="B82" s="875"/>
      <c r="C82" s="876"/>
      <c r="D82" s="876"/>
      <c r="E82" s="876"/>
      <c r="F82" s="876"/>
      <c r="G82" s="876"/>
      <c r="H82" s="876"/>
      <c r="I82" s="876"/>
      <c r="J82" s="876"/>
      <c r="K82" s="876"/>
      <c r="L82" s="876"/>
      <c r="M82" s="876"/>
      <c r="N82" s="876"/>
      <c r="O82" s="876"/>
      <c r="P82" s="877"/>
      <c r="Q82" s="878"/>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79"/>
      <c r="BA82" s="879"/>
      <c r="BB82" s="879"/>
      <c r="BC82" s="879"/>
      <c r="BD82" s="880"/>
      <c r="BE82" s="254"/>
      <c r="BF82" s="254"/>
      <c r="BG82" s="254"/>
      <c r="BH82" s="254"/>
      <c r="BI82" s="254"/>
      <c r="BJ82" s="254"/>
      <c r="BK82" s="254"/>
      <c r="BL82" s="254"/>
      <c r="BM82" s="254"/>
      <c r="BN82" s="254"/>
      <c r="BO82" s="254"/>
      <c r="BP82" s="254"/>
      <c r="BQ82" s="251">
        <v>76</v>
      </c>
      <c r="BR82" s="256"/>
      <c r="BS82" s="865"/>
      <c r="BT82" s="866"/>
      <c r="BU82" s="866"/>
      <c r="BV82" s="866"/>
      <c r="BW82" s="866"/>
      <c r="BX82" s="866"/>
      <c r="BY82" s="866"/>
      <c r="BZ82" s="866"/>
      <c r="CA82" s="866"/>
      <c r="CB82" s="866"/>
      <c r="CC82" s="866"/>
      <c r="CD82" s="866"/>
      <c r="CE82" s="866"/>
      <c r="CF82" s="866"/>
      <c r="CG82" s="867"/>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5"/>
    </row>
    <row r="83" spans="1:131" s="236" customFormat="1" ht="26.25" customHeight="1" x14ac:dyDescent="0.2">
      <c r="A83" s="250">
        <v>16</v>
      </c>
      <c r="B83" s="875"/>
      <c r="C83" s="876"/>
      <c r="D83" s="876"/>
      <c r="E83" s="876"/>
      <c r="F83" s="876"/>
      <c r="G83" s="876"/>
      <c r="H83" s="876"/>
      <c r="I83" s="876"/>
      <c r="J83" s="876"/>
      <c r="K83" s="876"/>
      <c r="L83" s="876"/>
      <c r="M83" s="876"/>
      <c r="N83" s="876"/>
      <c r="O83" s="876"/>
      <c r="P83" s="877"/>
      <c r="Q83" s="878"/>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79"/>
      <c r="BA83" s="879"/>
      <c r="BB83" s="879"/>
      <c r="BC83" s="879"/>
      <c r="BD83" s="880"/>
      <c r="BE83" s="254"/>
      <c r="BF83" s="254"/>
      <c r="BG83" s="254"/>
      <c r="BH83" s="254"/>
      <c r="BI83" s="254"/>
      <c r="BJ83" s="254"/>
      <c r="BK83" s="254"/>
      <c r="BL83" s="254"/>
      <c r="BM83" s="254"/>
      <c r="BN83" s="254"/>
      <c r="BO83" s="254"/>
      <c r="BP83" s="254"/>
      <c r="BQ83" s="251">
        <v>77</v>
      </c>
      <c r="BR83" s="256"/>
      <c r="BS83" s="865"/>
      <c r="BT83" s="866"/>
      <c r="BU83" s="866"/>
      <c r="BV83" s="866"/>
      <c r="BW83" s="866"/>
      <c r="BX83" s="866"/>
      <c r="BY83" s="866"/>
      <c r="BZ83" s="866"/>
      <c r="CA83" s="866"/>
      <c r="CB83" s="866"/>
      <c r="CC83" s="866"/>
      <c r="CD83" s="866"/>
      <c r="CE83" s="866"/>
      <c r="CF83" s="866"/>
      <c r="CG83" s="867"/>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5"/>
    </row>
    <row r="84" spans="1:131" s="236" customFormat="1" ht="26.25" customHeight="1" x14ac:dyDescent="0.2">
      <c r="A84" s="250">
        <v>17</v>
      </c>
      <c r="B84" s="875"/>
      <c r="C84" s="876"/>
      <c r="D84" s="876"/>
      <c r="E84" s="876"/>
      <c r="F84" s="876"/>
      <c r="G84" s="876"/>
      <c r="H84" s="876"/>
      <c r="I84" s="876"/>
      <c r="J84" s="876"/>
      <c r="K84" s="876"/>
      <c r="L84" s="876"/>
      <c r="M84" s="876"/>
      <c r="N84" s="876"/>
      <c r="O84" s="876"/>
      <c r="P84" s="877"/>
      <c r="Q84" s="878"/>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79"/>
      <c r="BA84" s="879"/>
      <c r="BB84" s="879"/>
      <c r="BC84" s="879"/>
      <c r="BD84" s="880"/>
      <c r="BE84" s="254"/>
      <c r="BF84" s="254"/>
      <c r="BG84" s="254"/>
      <c r="BH84" s="254"/>
      <c r="BI84" s="254"/>
      <c r="BJ84" s="254"/>
      <c r="BK84" s="254"/>
      <c r="BL84" s="254"/>
      <c r="BM84" s="254"/>
      <c r="BN84" s="254"/>
      <c r="BO84" s="254"/>
      <c r="BP84" s="254"/>
      <c r="BQ84" s="251">
        <v>78</v>
      </c>
      <c r="BR84" s="256"/>
      <c r="BS84" s="865"/>
      <c r="BT84" s="866"/>
      <c r="BU84" s="866"/>
      <c r="BV84" s="866"/>
      <c r="BW84" s="866"/>
      <c r="BX84" s="866"/>
      <c r="BY84" s="866"/>
      <c r="BZ84" s="866"/>
      <c r="CA84" s="866"/>
      <c r="CB84" s="866"/>
      <c r="CC84" s="866"/>
      <c r="CD84" s="866"/>
      <c r="CE84" s="866"/>
      <c r="CF84" s="866"/>
      <c r="CG84" s="867"/>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5"/>
    </row>
    <row r="85" spans="1:131" s="236" customFormat="1" ht="26.25" customHeight="1" x14ac:dyDescent="0.2">
      <c r="A85" s="250">
        <v>18</v>
      </c>
      <c r="B85" s="875"/>
      <c r="C85" s="876"/>
      <c r="D85" s="876"/>
      <c r="E85" s="876"/>
      <c r="F85" s="876"/>
      <c r="G85" s="876"/>
      <c r="H85" s="876"/>
      <c r="I85" s="876"/>
      <c r="J85" s="876"/>
      <c r="K85" s="876"/>
      <c r="L85" s="876"/>
      <c r="M85" s="876"/>
      <c r="N85" s="876"/>
      <c r="O85" s="876"/>
      <c r="P85" s="877"/>
      <c r="Q85" s="878"/>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79"/>
      <c r="BA85" s="879"/>
      <c r="BB85" s="879"/>
      <c r="BC85" s="879"/>
      <c r="BD85" s="880"/>
      <c r="BE85" s="254"/>
      <c r="BF85" s="254"/>
      <c r="BG85" s="254"/>
      <c r="BH85" s="254"/>
      <c r="BI85" s="254"/>
      <c r="BJ85" s="254"/>
      <c r="BK85" s="254"/>
      <c r="BL85" s="254"/>
      <c r="BM85" s="254"/>
      <c r="BN85" s="254"/>
      <c r="BO85" s="254"/>
      <c r="BP85" s="254"/>
      <c r="BQ85" s="251">
        <v>79</v>
      </c>
      <c r="BR85" s="256"/>
      <c r="BS85" s="865"/>
      <c r="BT85" s="866"/>
      <c r="BU85" s="866"/>
      <c r="BV85" s="866"/>
      <c r="BW85" s="866"/>
      <c r="BX85" s="866"/>
      <c r="BY85" s="866"/>
      <c r="BZ85" s="866"/>
      <c r="CA85" s="866"/>
      <c r="CB85" s="866"/>
      <c r="CC85" s="866"/>
      <c r="CD85" s="866"/>
      <c r="CE85" s="866"/>
      <c r="CF85" s="866"/>
      <c r="CG85" s="867"/>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5"/>
    </row>
    <row r="86" spans="1:131" s="236" customFormat="1" ht="26.25" customHeight="1" x14ac:dyDescent="0.2">
      <c r="A86" s="250">
        <v>19</v>
      </c>
      <c r="B86" s="875"/>
      <c r="C86" s="876"/>
      <c r="D86" s="876"/>
      <c r="E86" s="876"/>
      <c r="F86" s="876"/>
      <c r="G86" s="876"/>
      <c r="H86" s="876"/>
      <c r="I86" s="876"/>
      <c r="J86" s="876"/>
      <c r="K86" s="876"/>
      <c r="L86" s="876"/>
      <c r="M86" s="876"/>
      <c r="N86" s="876"/>
      <c r="O86" s="876"/>
      <c r="P86" s="877"/>
      <c r="Q86" s="878"/>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79"/>
      <c r="BA86" s="879"/>
      <c r="BB86" s="879"/>
      <c r="BC86" s="879"/>
      <c r="BD86" s="880"/>
      <c r="BE86" s="254"/>
      <c r="BF86" s="254"/>
      <c r="BG86" s="254"/>
      <c r="BH86" s="254"/>
      <c r="BI86" s="254"/>
      <c r="BJ86" s="254"/>
      <c r="BK86" s="254"/>
      <c r="BL86" s="254"/>
      <c r="BM86" s="254"/>
      <c r="BN86" s="254"/>
      <c r="BO86" s="254"/>
      <c r="BP86" s="254"/>
      <c r="BQ86" s="251">
        <v>80</v>
      </c>
      <c r="BR86" s="256"/>
      <c r="BS86" s="865"/>
      <c r="BT86" s="866"/>
      <c r="BU86" s="866"/>
      <c r="BV86" s="866"/>
      <c r="BW86" s="866"/>
      <c r="BX86" s="866"/>
      <c r="BY86" s="866"/>
      <c r="BZ86" s="866"/>
      <c r="CA86" s="866"/>
      <c r="CB86" s="866"/>
      <c r="CC86" s="866"/>
      <c r="CD86" s="866"/>
      <c r="CE86" s="866"/>
      <c r="CF86" s="866"/>
      <c r="CG86" s="867"/>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5"/>
    </row>
    <row r="87" spans="1:131" s="236" customFormat="1" ht="26.25" customHeight="1" x14ac:dyDescent="0.2">
      <c r="A87" s="258">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54"/>
      <c r="BF87" s="254"/>
      <c r="BG87" s="254"/>
      <c r="BH87" s="254"/>
      <c r="BI87" s="254"/>
      <c r="BJ87" s="254"/>
      <c r="BK87" s="254"/>
      <c r="BL87" s="254"/>
      <c r="BM87" s="254"/>
      <c r="BN87" s="254"/>
      <c r="BO87" s="254"/>
      <c r="BP87" s="254"/>
      <c r="BQ87" s="251">
        <v>81</v>
      </c>
      <c r="BR87" s="256"/>
      <c r="BS87" s="865"/>
      <c r="BT87" s="866"/>
      <c r="BU87" s="866"/>
      <c r="BV87" s="866"/>
      <c r="BW87" s="866"/>
      <c r="BX87" s="866"/>
      <c r="BY87" s="866"/>
      <c r="BZ87" s="866"/>
      <c r="CA87" s="866"/>
      <c r="CB87" s="866"/>
      <c r="CC87" s="866"/>
      <c r="CD87" s="866"/>
      <c r="CE87" s="866"/>
      <c r="CF87" s="866"/>
      <c r="CG87" s="867"/>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5"/>
    </row>
    <row r="88" spans="1:131" s="236" customFormat="1" ht="26.25" customHeight="1" thickBot="1" x14ac:dyDescent="0.25">
      <c r="A88" s="253" t="s">
        <v>378</v>
      </c>
      <c r="B88" s="783" t="s">
        <v>416</v>
      </c>
      <c r="C88" s="784"/>
      <c r="D88" s="784"/>
      <c r="E88" s="784"/>
      <c r="F88" s="784"/>
      <c r="G88" s="784"/>
      <c r="H88" s="784"/>
      <c r="I88" s="784"/>
      <c r="J88" s="784"/>
      <c r="K88" s="784"/>
      <c r="L88" s="784"/>
      <c r="M88" s="784"/>
      <c r="N88" s="784"/>
      <c r="O88" s="784"/>
      <c r="P88" s="785"/>
      <c r="Q88" s="833"/>
      <c r="R88" s="834"/>
      <c r="S88" s="834"/>
      <c r="T88" s="834"/>
      <c r="U88" s="834"/>
      <c r="V88" s="834"/>
      <c r="W88" s="834"/>
      <c r="X88" s="834"/>
      <c r="Y88" s="834"/>
      <c r="Z88" s="834"/>
      <c r="AA88" s="834"/>
      <c r="AB88" s="834"/>
      <c r="AC88" s="834"/>
      <c r="AD88" s="834"/>
      <c r="AE88" s="834"/>
      <c r="AF88" s="837">
        <v>1323</v>
      </c>
      <c r="AG88" s="837"/>
      <c r="AH88" s="837"/>
      <c r="AI88" s="837"/>
      <c r="AJ88" s="837"/>
      <c r="AK88" s="834"/>
      <c r="AL88" s="834"/>
      <c r="AM88" s="834"/>
      <c r="AN88" s="834"/>
      <c r="AO88" s="834"/>
      <c r="AP88" s="837">
        <v>19767</v>
      </c>
      <c r="AQ88" s="837"/>
      <c r="AR88" s="837"/>
      <c r="AS88" s="837"/>
      <c r="AT88" s="837"/>
      <c r="AU88" s="837">
        <v>1730</v>
      </c>
      <c r="AV88" s="837"/>
      <c r="AW88" s="837"/>
      <c r="AX88" s="837"/>
      <c r="AY88" s="837"/>
      <c r="AZ88" s="849"/>
      <c r="BA88" s="849"/>
      <c r="BB88" s="849"/>
      <c r="BC88" s="849"/>
      <c r="BD88" s="850"/>
      <c r="BE88" s="254"/>
      <c r="BF88" s="254"/>
      <c r="BG88" s="254"/>
      <c r="BH88" s="254"/>
      <c r="BI88" s="254"/>
      <c r="BJ88" s="254"/>
      <c r="BK88" s="254"/>
      <c r="BL88" s="254"/>
      <c r="BM88" s="254"/>
      <c r="BN88" s="254"/>
      <c r="BO88" s="254"/>
      <c r="BP88" s="254"/>
      <c r="BQ88" s="251">
        <v>82</v>
      </c>
      <c r="BR88" s="256"/>
      <c r="BS88" s="865"/>
      <c r="BT88" s="866"/>
      <c r="BU88" s="866"/>
      <c r="BV88" s="866"/>
      <c r="BW88" s="866"/>
      <c r="BX88" s="866"/>
      <c r="BY88" s="866"/>
      <c r="BZ88" s="866"/>
      <c r="CA88" s="866"/>
      <c r="CB88" s="866"/>
      <c r="CC88" s="866"/>
      <c r="CD88" s="866"/>
      <c r="CE88" s="866"/>
      <c r="CF88" s="866"/>
      <c r="CG88" s="867"/>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5"/>
      <c r="BT89" s="866"/>
      <c r="BU89" s="866"/>
      <c r="BV89" s="866"/>
      <c r="BW89" s="866"/>
      <c r="BX89" s="866"/>
      <c r="BY89" s="866"/>
      <c r="BZ89" s="866"/>
      <c r="CA89" s="866"/>
      <c r="CB89" s="866"/>
      <c r="CC89" s="866"/>
      <c r="CD89" s="866"/>
      <c r="CE89" s="866"/>
      <c r="CF89" s="866"/>
      <c r="CG89" s="867"/>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5"/>
      <c r="BT90" s="866"/>
      <c r="BU90" s="866"/>
      <c r="BV90" s="866"/>
      <c r="BW90" s="866"/>
      <c r="BX90" s="866"/>
      <c r="BY90" s="866"/>
      <c r="BZ90" s="866"/>
      <c r="CA90" s="866"/>
      <c r="CB90" s="866"/>
      <c r="CC90" s="866"/>
      <c r="CD90" s="866"/>
      <c r="CE90" s="866"/>
      <c r="CF90" s="866"/>
      <c r="CG90" s="867"/>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5"/>
      <c r="BT91" s="866"/>
      <c r="BU91" s="866"/>
      <c r="BV91" s="866"/>
      <c r="BW91" s="866"/>
      <c r="BX91" s="866"/>
      <c r="BY91" s="866"/>
      <c r="BZ91" s="866"/>
      <c r="CA91" s="866"/>
      <c r="CB91" s="866"/>
      <c r="CC91" s="866"/>
      <c r="CD91" s="866"/>
      <c r="CE91" s="866"/>
      <c r="CF91" s="866"/>
      <c r="CG91" s="867"/>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5"/>
      <c r="BT92" s="866"/>
      <c r="BU92" s="866"/>
      <c r="BV92" s="866"/>
      <c r="BW92" s="866"/>
      <c r="BX92" s="866"/>
      <c r="BY92" s="866"/>
      <c r="BZ92" s="866"/>
      <c r="CA92" s="866"/>
      <c r="CB92" s="866"/>
      <c r="CC92" s="866"/>
      <c r="CD92" s="866"/>
      <c r="CE92" s="866"/>
      <c r="CF92" s="866"/>
      <c r="CG92" s="867"/>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5"/>
      <c r="BT93" s="866"/>
      <c r="BU93" s="866"/>
      <c r="BV93" s="866"/>
      <c r="BW93" s="866"/>
      <c r="BX93" s="866"/>
      <c r="BY93" s="866"/>
      <c r="BZ93" s="866"/>
      <c r="CA93" s="866"/>
      <c r="CB93" s="866"/>
      <c r="CC93" s="866"/>
      <c r="CD93" s="866"/>
      <c r="CE93" s="866"/>
      <c r="CF93" s="866"/>
      <c r="CG93" s="867"/>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5"/>
      <c r="BT94" s="866"/>
      <c r="BU94" s="866"/>
      <c r="BV94" s="866"/>
      <c r="BW94" s="866"/>
      <c r="BX94" s="866"/>
      <c r="BY94" s="866"/>
      <c r="BZ94" s="866"/>
      <c r="CA94" s="866"/>
      <c r="CB94" s="866"/>
      <c r="CC94" s="866"/>
      <c r="CD94" s="866"/>
      <c r="CE94" s="866"/>
      <c r="CF94" s="866"/>
      <c r="CG94" s="867"/>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5"/>
      <c r="BT95" s="866"/>
      <c r="BU95" s="866"/>
      <c r="BV95" s="866"/>
      <c r="BW95" s="866"/>
      <c r="BX95" s="866"/>
      <c r="BY95" s="866"/>
      <c r="BZ95" s="866"/>
      <c r="CA95" s="866"/>
      <c r="CB95" s="866"/>
      <c r="CC95" s="866"/>
      <c r="CD95" s="866"/>
      <c r="CE95" s="866"/>
      <c r="CF95" s="866"/>
      <c r="CG95" s="867"/>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5"/>
      <c r="BT96" s="866"/>
      <c r="BU96" s="866"/>
      <c r="BV96" s="866"/>
      <c r="BW96" s="866"/>
      <c r="BX96" s="866"/>
      <c r="BY96" s="866"/>
      <c r="BZ96" s="866"/>
      <c r="CA96" s="866"/>
      <c r="CB96" s="866"/>
      <c r="CC96" s="866"/>
      <c r="CD96" s="866"/>
      <c r="CE96" s="866"/>
      <c r="CF96" s="866"/>
      <c r="CG96" s="867"/>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5"/>
      <c r="BT97" s="866"/>
      <c r="BU97" s="866"/>
      <c r="BV97" s="866"/>
      <c r="BW97" s="866"/>
      <c r="BX97" s="866"/>
      <c r="BY97" s="866"/>
      <c r="BZ97" s="866"/>
      <c r="CA97" s="866"/>
      <c r="CB97" s="866"/>
      <c r="CC97" s="866"/>
      <c r="CD97" s="866"/>
      <c r="CE97" s="866"/>
      <c r="CF97" s="866"/>
      <c r="CG97" s="867"/>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5"/>
      <c r="BT98" s="866"/>
      <c r="BU98" s="866"/>
      <c r="BV98" s="866"/>
      <c r="BW98" s="866"/>
      <c r="BX98" s="866"/>
      <c r="BY98" s="866"/>
      <c r="BZ98" s="866"/>
      <c r="CA98" s="866"/>
      <c r="CB98" s="866"/>
      <c r="CC98" s="866"/>
      <c r="CD98" s="866"/>
      <c r="CE98" s="866"/>
      <c r="CF98" s="866"/>
      <c r="CG98" s="867"/>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5"/>
      <c r="BT99" s="866"/>
      <c r="BU99" s="866"/>
      <c r="BV99" s="866"/>
      <c r="BW99" s="866"/>
      <c r="BX99" s="866"/>
      <c r="BY99" s="866"/>
      <c r="BZ99" s="866"/>
      <c r="CA99" s="866"/>
      <c r="CB99" s="866"/>
      <c r="CC99" s="866"/>
      <c r="CD99" s="866"/>
      <c r="CE99" s="866"/>
      <c r="CF99" s="866"/>
      <c r="CG99" s="867"/>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5"/>
      <c r="BT100" s="866"/>
      <c r="BU100" s="866"/>
      <c r="BV100" s="866"/>
      <c r="BW100" s="866"/>
      <c r="BX100" s="866"/>
      <c r="BY100" s="866"/>
      <c r="BZ100" s="866"/>
      <c r="CA100" s="866"/>
      <c r="CB100" s="866"/>
      <c r="CC100" s="866"/>
      <c r="CD100" s="866"/>
      <c r="CE100" s="866"/>
      <c r="CF100" s="866"/>
      <c r="CG100" s="867"/>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5"/>
      <c r="BT101" s="866"/>
      <c r="BU101" s="866"/>
      <c r="BV101" s="866"/>
      <c r="BW101" s="866"/>
      <c r="BX101" s="866"/>
      <c r="BY101" s="866"/>
      <c r="BZ101" s="866"/>
      <c r="CA101" s="866"/>
      <c r="CB101" s="866"/>
      <c r="CC101" s="866"/>
      <c r="CD101" s="866"/>
      <c r="CE101" s="866"/>
      <c r="CF101" s="866"/>
      <c r="CG101" s="867"/>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378</v>
      </c>
      <c r="BR102" s="783" t="s">
        <v>417</v>
      </c>
      <c r="BS102" s="784"/>
      <c r="BT102" s="784"/>
      <c r="BU102" s="784"/>
      <c r="BV102" s="784"/>
      <c r="BW102" s="784"/>
      <c r="BX102" s="784"/>
      <c r="BY102" s="784"/>
      <c r="BZ102" s="784"/>
      <c r="CA102" s="784"/>
      <c r="CB102" s="784"/>
      <c r="CC102" s="784"/>
      <c r="CD102" s="784"/>
      <c r="CE102" s="784"/>
      <c r="CF102" s="784"/>
      <c r="CG102" s="785"/>
      <c r="CH102" s="891"/>
      <c r="CI102" s="892"/>
      <c r="CJ102" s="892"/>
      <c r="CK102" s="892"/>
      <c r="CL102" s="893"/>
      <c r="CM102" s="891"/>
      <c r="CN102" s="892"/>
      <c r="CO102" s="892"/>
      <c r="CP102" s="892"/>
      <c r="CQ102" s="893"/>
      <c r="CR102" s="894">
        <v>22878</v>
      </c>
      <c r="CS102" s="852"/>
      <c r="CT102" s="852"/>
      <c r="CU102" s="852"/>
      <c r="CV102" s="895"/>
      <c r="CW102" s="894">
        <v>4257</v>
      </c>
      <c r="CX102" s="852"/>
      <c r="CY102" s="852"/>
      <c r="CZ102" s="852"/>
      <c r="DA102" s="895"/>
      <c r="DB102" s="894">
        <v>38912</v>
      </c>
      <c r="DC102" s="852"/>
      <c r="DD102" s="852"/>
      <c r="DE102" s="852"/>
      <c r="DF102" s="895"/>
      <c r="DG102" s="894">
        <v>3847</v>
      </c>
      <c r="DH102" s="852"/>
      <c r="DI102" s="852"/>
      <c r="DJ102" s="852"/>
      <c r="DK102" s="895"/>
      <c r="DL102" s="894">
        <v>19368</v>
      </c>
      <c r="DM102" s="852"/>
      <c r="DN102" s="852"/>
      <c r="DO102" s="852"/>
      <c r="DP102" s="895"/>
      <c r="DQ102" s="894">
        <v>14469</v>
      </c>
      <c r="DR102" s="852"/>
      <c r="DS102" s="852"/>
      <c r="DT102" s="852"/>
      <c r="DU102" s="895"/>
      <c r="DV102" s="918"/>
      <c r="DW102" s="919"/>
      <c r="DX102" s="919"/>
      <c r="DY102" s="919"/>
      <c r="DZ102" s="920"/>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1" t="s">
        <v>418</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2" t="s">
        <v>419</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420</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421</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23" t="s">
        <v>422</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423</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5" customFormat="1" ht="26.25" customHeight="1" x14ac:dyDescent="0.2">
      <c r="A109" s="916" t="s">
        <v>424</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425</v>
      </c>
      <c r="AB109" s="897"/>
      <c r="AC109" s="897"/>
      <c r="AD109" s="897"/>
      <c r="AE109" s="898"/>
      <c r="AF109" s="896" t="s">
        <v>310</v>
      </c>
      <c r="AG109" s="897"/>
      <c r="AH109" s="897"/>
      <c r="AI109" s="897"/>
      <c r="AJ109" s="898"/>
      <c r="AK109" s="896" t="s">
        <v>309</v>
      </c>
      <c r="AL109" s="897"/>
      <c r="AM109" s="897"/>
      <c r="AN109" s="897"/>
      <c r="AO109" s="898"/>
      <c r="AP109" s="896" t="s">
        <v>426</v>
      </c>
      <c r="AQ109" s="897"/>
      <c r="AR109" s="897"/>
      <c r="AS109" s="897"/>
      <c r="AT109" s="899"/>
      <c r="AU109" s="916" t="s">
        <v>424</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425</v>
      </c>
      <c r="BR109" s="897"/>
      <c r="BS109" s="897"/>
      <c r="BT109" s="897"/>
      <c r="BU109" s="898"/>
      <c r="BV109" s="896" t="s">
        <v>310</v>
      </c>
      <c r="BW109" s="897"/>
      <c r="BX109" s="897"/>
      <c r="BY109" s="897"/>
      <c r="BZ109" s="898"/>
      <c r="CA109" s="896" t="s">
        <v>309</v>
      </c>
      <c r="CB109" s="897"/>
      <c r="CC109" s="897"/>
      <c r="CD109" s="897"/>
      <c r="CE109" s="898"/>
      <c r="CF109" s="917" t="s">
        <v>426</v>
      </c>
      <c r="CG109" s="917"/>
      <c r="CH109" s="917"/>
      <c r="CI109" s="917"/>
      <c r="CJ109" s="917"/>
      <c r="CK109" s="896" t="s">
        <v>427</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425</v>
      </c>
      <c r="DH109" s="897"/>
      <c r="DI109" s="897"/>
      <c r="DJ109" s="897"/>
      <c r="DK109" s="898"/>
      <c r="DL109" s="896" t="s">
        <v>310</v>
      </c>
      <c r="DM109" s="897"/>
      <c r="DN109" s="897"/>
      <c r="DO109" s="897"/>
      <c r="DP109" s="898"/>
      <c r="DQ109" s="896" t="s">
        <v>309</v>
      </c>
      <c r="DR109" s="897"/>
      <c r="DS109" s="897"/>
      <c r="DT109" s="897"/>
      <c r="DU109" s="898"/>
      <c r="DV109" s="896" t="s">
        <v>426</v>
      </c>
      <c r="DW109" s="897"/>
      <c r="DX109" s="897"/>
      <c r="DY109" s="897"/>
      <c r="DZ109" s="899"/>
    </row>
    <row r="110" spans="1:131" s="235" customFormat="1" ht="26.25" customHeight="1" x14ac:dyDescent="0.2">
      <c r="A110" s="900" t="s">
        <v>428</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73791132</v>
      </c>
      <c r="AB110" s="904"/>
      <c r="AC110" s="904"/>
      <c r="AD110" s="904"/>
      <c r="AE110" s="905"/>
      <c r="AF110" s="906">
        <v>67185500</v>
      </c>
      <c r="AG110" s="904"/>
      <c r="AH110" s="904"/>
      <c r="AI110" s="904"/>
      <c r="AJ110" s="905"/>
      <c r="AK110" s="906">
        <v>63482299</v>
      </c>
      <c r="AL110" s="904"/>
      <c r="AM110" s="904"/>
      <c r="AN110" s="904"/>
      <c r="AO110" s="905"/>
      <c r="AP110" s="907">
        <v>30.2</v>
      </c>
      <c r="AQ110" s="908"/>
      <c r="AR110" s="908"/>
      <c r="AS110" s="908"/>
      <c r="AT110" s="909"/>
      <c r="AU110" s="910" t="s">
        <v>71</v>
      </c>
      <c r="AV110" s="911"/>
      <c r="AW110" s="911"/>
      <c r="AX110" s="911"/>
      <c r="AY110" s="911"/>
      <c r="AZ110" s="952" t="s">
        <v>429</v>
      </c>
      <c r="BA110" s="901"/>
      <c r="BB110" s="901"/>
      <c r="BC110" s="901"/>
      <c r="BD110" s="901"/>
      <c r="BE110" s="901"/>
      <c r="BF110" s="901"/>
      <c r="BG110" s="901"/>
      <c r="BH110" s="901"/>
      <c r="BI110" s="901"/>
      <c r="BJ110" s="901"/>
      <c r="BK110" s="901"/>
      <c r="BL110" s="901"/>
      <c r="BM110" s="901"/>
      <c r="BN110" s="901"/>
      <c r="BO110" s="901"/>
      <c r="BP110" s="902"/>
      <c r="BQ110" s="938">
        <v>979806546</v>
      </c>
      <c r="BR110" s="939"/>
      <c r="BS110" s="939"/>
      <c r="BT110" s="939"/>
      <c r="BU110" s="939"/>
      <c r="BV110" s="939">
        <v>969896093</v>
      </c>
      <c r="BW110" s="939"/>
      <c r="BX110" s="939"/>
      <c r="BY110" s="939"/>
      <c r="BZ110" s="939"/>
      <c r="CA110" s="939">
        <v>959326302</v>
      </c>
      <c r="CB110" s="939"/>
      <c r="CC110" s="939"/>
      <c r="CD110" s="939"/>
      <c r="CE110" s="939"/>
      <c r="CF110" s="953">
        <v>456.6</v>
      </c>
      <c r="CG110" s="954"/>
      <c r="CH110" s="954"/>
      <c r="CI110" s="954"/>
      <c r="CJ110" s="954"/>
      <c r="CK110" s="955" t="s">
        <v>430</v>
      </c>
      <c r="CL110" s="956"/>
      <c r="CM110" s="935" t="s">
        <v>431</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38">
        <v>329703</v>
      </c>
      <c r="DH110" s="939"/>
      <c r="DI110" s="939"/>
      <c r="DJ110" s="939"/>
      <c r="DK110" s="939"/>
      <c r="DL110" s="939">
        <v>265740</v>
      </c>
      <c r="DM110" s="939"/>
      <c r="DN110" s="939"/>
      <c r="DO110" s="939"/>
      <c r="DP110" s="939"/>
      <c r="DQ110" s="939">
        <v>198986</v>
      </c>
      <c r="DR110" s="939"/>
      <c r="DS110" s="939"/>
      <c r="DT110" s="939"/>
      <c r="DU110" s="939"/>
      <c r="DV110" s="940">
        <v>0.1</v>
      </c>
      <c r="DW110" s="940"/>
      <c r="DX110" s="940"/>
      <c r="DY110" s="940"/>
      <c r="DZ110" s="941"/>
    </row>
    <row r="111" spans="1:131" s="235" customFormat="1" ht="26.25" customHeight="1" x14ac:dyDescent="0.2">
      <c r="A111" s="942" t="s">
        <v>432</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433</v>
      </c>
      <c r="AB111" s="946"/>
      <c r="AC111" s="946"/>
      <c r="AD111" s="946"/>
      <c r="AE111" s="947"/>
      <c r="AF111" s="948" t="s">
        <v>433</v>
      </c>
      <c r="AG111" s="946"/>
      <c r="AH111" s="946"/>
      <c r="AI111" s="946"/>
      <c r="AJ111" s="947"/>
      <c r="AK111" s="948" t="s">
        <v>366</v>
      </c>
      <c r="AL111" s="946"/>
      <c r="AM111" s="946"/>
      <c r="AN111" s="946"/>
      <c r="AO111" s="947"/>
      <c r="AP111" s="949" t="s">
        <v>433</v>
      </c>
      <c r="AQ111" s="950"/>
      <c r="AR111" s="950"/>
      <c r="AS111" s="950"/>
      <c r="AT111" s="951"/>
      <c r="AU111" s="912"/>
      <c r="AV111" s="913"/>
      <c r="AW111" s="913"/>
      <c r="AX111" s="913"/>
      <c r="AY111" s="913"/>
      <c r="AZ111" s="961" t="s">
        <v>434</v>
      </c>
      <c r="BA111" s="962"/>
      <c r="BB111" s="962"/>
      <c r="BC111" s="962"/>
      <c r="BD111" s="962"/>
      <c r="BE111" s="962"/>
      <c r="BF111" s="962"/>
      <c r="BG111" s="962"/>
      <c r="BH111" s="962"/>
      <c r="BI111" s="962"/>
      <c r="BJ111" s="962"/>
      <c r="BK111" s="962"/>
      <c r="BL111" s="962"/>
      <c r="BM111" s="962"/>
      <c r="BN111" s="962"/>
      <c r="BO111" s="962"/>
      <c r="BP111" s="963"/>
      <c r="BQ111" s="931">
        <v>6750405</v>
      </c>
      <c r="BR111" s="932"/>
      <c r="BS111" s="932"/>
      <c r="BT111" s="932"/>
      <c r="BU111" s="932"/>
      <c r="BV111" s="932">
        <v>5386253</v>
      </c>
      <c r="BW111" s="932"/>
      <c r="BX111" s="932"/>
      <c r="BY111" s="932"/>
      <c r="BZ111" s="932"/>
      <c r="CA111" s="932">
        <v>4773554</v>
      </c>
      <c r="CB111" s="932"/>
      <c r="CC111" s="932"/>
      <c r="CD111" s="932"/>
      <c r="CE111" s="932"/>
      <c r="CF111" s="926">
        <v>2.2999999999999998</v>
      </c>
      <c r="CG111" s="927"/>
      <c r="CH111" s="927"/>
      <c r="CI111" s="927"/>
      <c r="CJ111" s="927"/>
      <c r="CK111" s="957"/>
      <c r="CL111" s="958"/>
      <c r="CM111" s="928" t="s">
        <v>435</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436</v>
      </c>
      <c r="DH111" s="932"/>
      <c r="DI111" s="932"/>
      <c r="DJ111" s="932"/>
      <c r="DK111" s="932"/>
      <c r="DL111" s="932" t="s">
        <v>437</v>
      </c>
      <c r="DM111" s="932"/>
      <c r="DN111" s="932"/>
      <c r="DO111" s="932"/>
      <c r="DP111" s="932"/>
      <c r="DQ111" s="932" t="s">
        <v>370</v>
      </c>
      <c r="DR111" s="932"/>
      <c r="DS111" s="932"/>
      <c r="DT111" s="932"/>
      <c r="DU111" s="932"/>
      <c r="DV111" s="933" t="s">
        <v>366</v>
      </c>
      <c r="DW111" s="933"/>
      <c r="DX111" s="933"/>
      <c r="DY111" s="933"/>
      <c r="DZ111" s="934"/>
    </row>
    <row r="112" spans="1:131" s="235" customFormat="1" ht="26.25" customHeight="1" x14ac:dyDescent="0.2">
      <c r="A112" s="971" t="s">
        <v>438</v>
      </c>
      <c r="B112" s="972"/>
      <c r="C112" s="962" t="s">
        <v>439</v>
      </c>
      <c r="D112" s="962"/>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3"/>
      <c r="AA112" s="964">
        <v>7920355</v>
      </c>
      <c r="AB112" s="965"/>
      <c r="AC112" s="965"/>
      <c r="AD112" s="965"/>
      <c r="AE112" s="966"/>
      <c r="AF112" s="967">
        <v>8698512</v>
      </c>
      <c r="AG112" s="965"/>
      <c r="AH112" s="965"/>
      <c r="AI112" s="965"/>
      <c r="AJ112" s="966"/>
      <c r="AK112" s="967">
        <v>8979319</v>
      </c>
      <c r="AL112" s="965"/>
      <c r="AM112" s="965"/>
      <c r="AN112" s="965"/>
      <c r="AO112" s="966"/>
      <c r="AP112" s="968">
        <v>4.3</v>
      </c>
      <c r="AQ112" s="969"/>
      <c r="AR112" s="969"/>
      <c r="AS112" s="969"/>
      <c r="AT112" s="970"/>
      <c r="AU112" s="912"/>
      <c r="AV112" s="913"/>
      <c r="AW112" s="913"/>
      <c r="AX112" s="913"/>
      <c r="AY112" s="913"/>
      <c r="AZ112" s="961" t="s">
        <v>440</v>
      </c>
      <c r="BA112" s="962"/>
      <c r="BB112" s="962"/>
      <c r="BC112" s="962"/>
      <c r="BD112" s="962"/>
      <c r="BE112" s="962"/>
      <c r="BF112" s="962"/>
      <c r="BG112" s="962"/>
      <c r="BH112" s="962"/>
      <c r="BI112" s="962"/>
      <c r="BJ112" s="962"/>
      <c r="BK112" s="962"/>
      <c r="BL112" s="962"/>
      <c r="BM112" s="962"/>
      <c r="BN112" s="962"/>
      <c r="BO112" s="962"/>
      <c r="BP112" s="963"/>
      <c r="BQ112" s="931">
        <v>21900283</v>
      </c>
      <c r="BR112" s="932"/>
      <c r="BS112" s="932"/>
      <c r="BT112" s="932"/>
      <c r="BU112" s="932"/>
      <c r="BV112" s="932">
        <v>22271835</v>
      </c>
      <c r="BW112" s="932"/>
      <c r="BX112" s="932"/>
      <c r="BY112" s="932"/>
      <c r="BZ112" s="932"/>
      <c r="CA112" s="932">
        <v>22230618</v>
      </c>
      <c r="CB112" s="932"/>
      <c r="CC112" s="932"/>
      <c r="CD112" s="932"/>
      <c r="CE112" s="932"/>
      <c r="CF112" s="926">
        <v>10.6</v>
      </c>
      <c r="CG112" s="927"/>
      <c r="CH112" s="927"/>
      <c r="CI112" s="927"/>
      <c r="CJ112" s="927"/>
      <c r="CK112" s="957"/>
      <c r="CL112" s="958"/>
      <c r="CM112" s="928" t="s">
        <v>441</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442</v>
      </c>
      <c r="DH112" s="932"/>
      <c r="DI112" s="932"/>
      <c r="DJ112" s="932"/>
      <c r="DK112" s="932"/>
      <c r="DL112" s="932" t="s">
        <v>366</v>
      </c>
      <c r="DM112" s="932"/>
      <c r="DN112" s="932"/>
      <c r="DO112" s="932"/>
      <c r="DP112" s="932"/>
      <c r="DQ112" s="932" t="s">
        <v>370</v>
      </c>
      <c r="DR112" s="932"/>
      <c r="DS112" s="932"/>
      <c r="DT112" s="932"/>
      <c r="DU112" s="932"/>
      <c r="DV112" s="933" t="s">
        <v>443</v>
      </c>
      <c r="DW112" s="933"/>
      <c r="DX112" s="933"/>
      <c r="DY112" s="933"/>
      <c r="DZ112" s="934"/>
    </row>
    <row r="113" spans="1:130" s="235" customFormat="1" ht="26.25" customHeight="1" x14ac:dyDescent="0.2">
      <c r="A113" s="973"/>
      <c r="B113" s="974"/>
      <c r="C113" s="962" t="s">
        <v>444</v>
      </c>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3"/>
      <c r="AA113" s="964">
        <v>2544584</v>
      </c>
      <c r="AB113" s="965"/>
      <c r="AC113" s="965"/>
      <c r="AD113" s="965"/>
      <c r="AE113" s="966"/>
      <c r="AF113" s="967">
        <v>2297302</v>
      </c>
      <c r="AG113" s="965"/>
      <c r="AH113" s="965"/>
      <c r="AI113" s="965"/>
      <c r="AJ113" s="966"/>
      <c r="AK113" s="967">
        <v>2527545</v>
      </c>
      <c r="AL113" s="965"/>
      <c r="AM113" s="965"/>
      <c r="AN113" s="965"/>
      <c r="AO113" s="966"/>
      <c r="AP113" s="968">
        <v>1.2</v>
      </c>
      <c r="AQ113" s="969"/>
      <c r="AR113" s="969"/>
      <c r="AS113" s="969"/>
      <c r="AT113" s="970"/>
      <c r="AU113" s="912"/>
      <c r="AV113" s="913"/>
      <c r="AW113" s="913"/>
      <c r="AX113" s="913"/>
      <c r="AY113" s="913"/>
      <c r="AZ113" s="961" t="s">
        <v>445</v>
      </c>
      <c r="BA113" s="962"/>
      <c r="BB113" s="962"/>
      <c r="BC113" s="962"/>
      <c r="BD113" s="962"/>
      <c r="BE113" s="962"/>
      <c r="BF113" s="962"/>
      <c r="BG113" s="962"/>
      <c r="BH113" s="962"/>
      <c r="BI113" s="962"/>
      <c r="BJ113" s="962"/>
      <c r="BK113" s="962"/>
      <c r="BL113" s="962"/>
      <c r="BM113" s="962"/>
      <c r="BN113" s="962"/>
      <c r="BO113" s="962"/>
      <c r="BP113" s="963"/>
      <c r="BQ113" s="931">
        <v>2238738</v>
      </c>
      <c r="BR113" s="932"/>
      <c r="BS113" s="932"/>
      <c r="BT113" s="932"/>
      <c r="BU113" s="932"/>
      <c r="BV113" s="932">
        <v>1920532</v>
      </c>
      <c r="BW113" s="932"/>
      <c r="BX113" s="932"/>
      <c r="BY113" s="932"/>
      <c r="BZ113" s="932"/>
      <c r="CA113" s="932">
        <v>1730089</v>
      </c>
      <c r="CB113" s="932"/>
      <c r="CC113" s="932"/>
      <c r="CD113" s="932"/>
      <c r="CE113" s="932"/>
      <c r="CF113" s="926">
        <v>0.8</v>
      </c>
      <c r="CG113" s="927"/>
      <c r="CH113" s="927"/>
      <c r="CI113" s="927"/>
      <c r="CJ113" s="927"/>
      <c r="CK113" s="957"/>
      <c r="CL113" s="958"/>
      <c r="CM113" s="928" t="s">
        <v>446</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31">
        <v>1556160</v>
      </c>
      <c r="DH113" s="932"/>
      <c r="DI113" s="932"/>
      <c r="DJ113" s="932"/>
      <c r="DK113" s="932"/>
      <c r="DL113" s="932">
        <v>1363713</v>
      </c>
      <c r="DM113" s="932"/>
      <c r="DN113" s="932"/>
      <c r="DO113" s="932"/>
      <c r="DP113" s="932"/>
      <c r="DQ113" s="932">
        <v>1183771</v>
      </c>
      <c r="DR113" s="932"/>
      <c r="DS113" s="932"/>
      <c r="DT113" s="932"/>
      <c r="DU113" s="932"/>
      <c r="DV113" s="933">
        <v>0.6</v>
      </c>
      <c r="DW113" s="933"/>
      <c r="DX113" s="933"/>
      <c r="DY113" s="933"/>
      <c r="DZ113" s="934"/>
    </row>
    <row r="114" spans="1:130" s="235" customFormat="1" ht="26.25" customHeight="1" x14ac:dyDescent="0.2">
      <c r="A114" s="973"/>
      <c r="B114" s="974"/>
      <c r="C114" s="962" t="s">
        <v>447</v>
      </c>
      <c r="D114" s="962"/>
      <c r="E114" s="962"/>
      <c r="F114" s="962"/>
      <c r="G114" s="962"/>
      <c r="H114" s="962"/>
      <c r="I114" s="962"/>
      <c r="J114" s="962"/>
      <c r="K114" s="962"/>
      <c r="L114" s="962"/>
      <c r="M114" s="962"/>
      <c r="N114" s="962"/>
      <c r="O114" s="962"/>
      <c r="P114" s="962"/>
      <c r="Q114" s="962"/>
      <c r="R114" s="962"/>
      <c r="S114" s="962"/>
      <c r="T114" s="962"/>
      <c r="U114" s="962"/>
      <c r="V114" s="962"/>
      <c r="W114" s="962"/>
      <c r="X114" s="962"/>
      <c r="Y114" s="962"/>
      <c r="Z114" s="963"/>
      <c r="AA114" s="964">
        <v>401943</v>
      </c>
      <c r="AB114" s="965"/>
      <c r="AC114" s="965"/>
      <c r="AD114" s="965"/>
      <c r="AE114" s="966"/>
      <c r="AF114" s="967">
        <v>370320</v>
      </c>
      <c r="AG114" s="965"/>
      <c r="AH114" s="965"/>
      <c r="AI114" s="965"/>
      <c r="AJ114" s="966"/>
      <c r="AK114" s="967">
        <v>368528</v>
      </c>
      <c r="AL114" s="965"/>
      <c r="AM114" s="965"/>
      <c r="AN114" s="965"/>
      <c r="AO114" s="966"/>
      <c r="AP114" s="968">
        <v>0.2</v>
      </c>
      <c r="AQ114" s="969"/>
      <c r="AR114" s="969"/>
      <c r="AS114" s="969"/>
      <c r="AT114" s="970"/>
      <c r="AU114" s="912"/>
      <c r="AV114" s="913"/>
      <c r="AW114" s="913"/>
      <c r="AX114" s="913"/>
      <c r="AY114" s="913"/>
      <c r="AZ114" s="961" t="s">
        <v>448</v>
      </c>
      <c r="BA114" s="962"/>
      <c r="BB114" s="962"/>
      <c r="BC114" s="962"/>
      <c r="BD114" s="962"/>
      <c r="BE114" s="962"/>
      <c r="BF114" s="962"/>
      <c r="BG114" s="962"/>
      <c r="BH114" s="962"/>
      <c r="BI114" s="962"/>
      <c r="BJ114" s="962"/>
      <c r="BK114" s="962"/>
      <c r="BL114" s="962"/>
      <c r="BM114" s="962"/>
      <c r="BN114" s="962"/>
      <c r="BO114" s="962"/>
      <c r="BP114" s="963"/>
      <c r="BQ114" s="931">
        <v>113160074</v>
      </c>
      <c r="BR114" s="932"/>
      <c r="BS114" s="932"/>
      <c r="BT114" s="932"/>
      <c r="BU114" s="932"/>
      <c r="BV114" s="932">
        <v>109164660</v>
      </c>
      <c r="BW114" s="932"/>
      <c r="BX114" s="932"/>
      <c r="BY114" s="932"/>
      <c r="BZ114" s="932"/>
      <c r="CA114" s="932">
        <v>103092007</v>
      </c>
      <c r="CB114" s="932"/>
      <c r="CC114" s="932"/>
      <c r="CD114" s="932"/>
      <c r="CE114" s="932"/>
      <c r="CF114" s="926">
        <v>49.1</v>
      </c>
      <c r="CG114" s="927"/>
      <c r="CH114" s="927"/>
      <c r="CI114" s="927"/>
      <c r="CJ114" s="927"/>
      <c r="CK114" s="957"/>
      <c r="CL114" s="958"/>
      <c r="CM114" s="928" t="s">
        <v>449</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31">
        <v>10436</v>
      </c>
      <c r="DH114" s="932"/>
      <c r="DI114" s="932"/>
      <c r="DJ114" s="932"/>
      <c r="DK114" s="932"/>
      <c r="DL114" s="932" t="s">
        <v>450</v>
      </c>
      <c r="DM114" s="932"/>
      <c r="DN114" s="932"/>
      <c r="DO114" s="932"/>
      <c r="DP114" s="932"/>
      <c r="DQ114" s="932" t="s">
        <v>451</v>
      </c>
      <c r="DR114" s="932"/>
      <c r="DS114" s="932"/>
      <c r="DT114" s="932"/>
      <c r="DU114" s="932"/>
      <c r="DV114" s="933" t="s">
        <v>366</v>
      </c>
      <c r="DW114" s="933"/>
      <c r="DX114" s="933"/>
      <c r="DY114" s="933"/>
      <c r="DZ114" s="934"/>
    </row>
    <row r="115" spans="1:130" s="235" customFormat="1" ht="26.25" customHeight="1" x14ac:dyDescent="0.2">
      <c r="A115" s="973"/>
      <c r="B115" s="974"/>
      <c r="C115" s="962" t="s">
        <v>452</v>
      </c>
      <c r="D115" s="962"/>
      <c r="E115" s="962"/>
      <c r="F115" s="962"/>
      <c r="G115" s="962"/>
      <c r="H115" s="962"/>
      <c r="I115" s="962"/>
      <c r="J115" s="962"/>
      <c r="K115" s="962"/>
      <c r="L115" s="962"/>
      <c r="M115" s="962"/>
      <c r="N115" s="962"/>
      <c r="O115" s="962"/>
      <c r="P115" s="962"/>
      <c r="Q115" s="962"/>
      <c r="R115" s="962"/>
      <c r="S115" s="962"/>
      <c r="T115" s="962"/>
      <c r="U115" s="962"/>
      <c r="V115" s="962"/>
      <c r="W115" s="962"/>
      <c r="X115" s="962"/>
      <c r="Y115" s="962"/>
      <c r="Z115" s="963"/>
      <c r="AA115" s="964">
        <v>833660</v>
      </c>
      <c r="AB115" s="965"/>
      <c r="AC115" s="965"/>
      <c r="AD115" s="965"/>
      <c r="AE115" s="966"/>
      <c r="AF115" s="967">
        <v>825767</v>
      </c>
      <c r="AG115" s="965"/>
      <c r="AH115" s="965"/>
      <c r="AI115" s="965"/>
      <c r="AJ115" s="966"/>
      <c r="AK115" s="967">
        <v>693002</v>
      </c>
      <c r="AL115" s="965"/>
      <c r="AM115" s="965"/>
      <c r="AN115" s="965"/>
      <c r="AO115" s="966"/>
      <c r="AP115" s="968">
        <v>0.3</v>
      </c>
      <c r="AQ115" s="969"/>
      <c r="AR115" s="969"/>
      <c r="AS115" s="969"/>
      <c r="AT115" s="970"/>
      <c r="AU115" s="912"/>
      <c r="AV115" s="913"/>
      <c r="AW115" s="913"/>
      <c r="AX115" s="913"/>
      <c r="AY115" s="913"/>
      <c r="AZ115" s="961" t="s">
        <v>453</v>
      </c>
      <c r="BA115" s="962"/>
      <c r="BB115" s="962"/>
      <c r="BC115" s="962"/>
      <c r="BD115" s="962"/>
      <c r="BE115" s="962"/>
      <c r="BF115" s="962"/>
      <c r="BG115" s="962"/>
      <c r="BH115" s="962"/>
      <c r="BI115" s="962"/>
      <c r="BJ115" s="962"/>
      <c r="BK115" s="962"/>
      <c r="BL115" s="962"/>
      <c r="BM115" s="962"/>
      <c r="BN115" s="962"/>
      <c r="BO115" s="962"/>
      <c r="BP115" s="963"/>
      <c r="BQ115" s="931">
        <v>21573619</v>
      </c>
      <c r="BR115" s="932"/>
      <c r="BS115" s="932"/>
      <c r="BT115" s="932"/>
      <c r="BU115" s="932"/>
      <c r="BV115" s="932">
        <v>17601931</v>
      </c>
      <c r="BW115" s="932"/>
      <c r="BX115" s="932"/>
      <c r="BY115" s="932"/>
      <c r="BZ115" s="932"/>
      <c r="CA115" s="932">
        <v>17079257</v>
      </c>
      <c r="CB115" s="932"/>
      <c r="CC115" s="932"/>
      <c r="CD115" s="932"/>
      <c r="CE115" s="932"/>
      <c r="CF115" s="926">
        <v>8.1</v>
      </c>
      <c r="CG115" s="927"/>
      <c r="CH115" s="927"/>
      <c r="CI115" s="927"/>
      <c r="CJ115" s="927"/>
      <c r="CK115" s="957"/>
      <c r="CL115" s="958"/>
      <c r="CM115" s="961" t="s">
        <v>454</v>
      </c>
      <c r="CN115" s="982"/>
      <c r="CO115" s="982"/>
      <c r="CP115" s="982"/>
      <c r="CQ115" s="982"/>
      <c r="CR115" s="982"/>
      <c r="CS115" s="982"/>
      <c r="CT115" s="982"/>
      <c r="CU115" s="982"/>
      <c r="CV115" s="982"/>
      <c r="CW115" s="982"/>
      <c r="CX115" s="982"/>
      <c r="CY115" s="982"/>
      <c r="CZ115" s="982"/>
      <c r="DA115" s="982"/>
      <c r="DB115" s="982"/>
      <c r="DC115" s="982"/>
      <c r="DD115" s="982"/>
      <c r="DE115" s="982"/>
      <c r="DF115" s="963"/>
      <c r="DG115" s="931">
        <v>347247</v>
      </c>
      <c r="DH115" s="932"/>
      <c r="DI115" s="932"/>
      <c r="DJ115" s="932"/>
      <c r="DK115" s="932"/>
      <c r="DL115" s="932">
        <v>404079</v>
      </c>
      <c r="DM115" s="932"/>
      <c r="DN115" s="932"/>
      <c r="DO115" s="932"/>
      <c r="DP115" s="932"/>
      <c r="DQ115" s="932">
        <v>363753</v>
      </c>
      <c r="DR115" s="932"/>
      <c r="DS115" s="932"/>
      <c r="DT115" s="932"/>
      <c r="DU115" s="932"/>
      <c r="DV115" s="933">
        <v>0.2</v>
      </c>
      <c r="DW115" s="933"/>
      <c r="DX115" s="933"/>
      <c r="DY115" s="933"/>
      <c r="DZ115" s="934"/>
    </row>
    <row r="116" spans="1:130" s="235" customFormat="1" ht="26.25" customHeight="1" x14ac:dyDescent="0.2">
      <c r="A116" s="975"/>
      <c r="B116" s="976"/>
      <c r="C116" s="977" t="s">
        <v>455</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v>95</v>
      </c>
      <c r="AB116" s="965"/>
      <c r="AC116" s="965"/>
      <c r="AD116" s="965"/>
      <c r="AE116" s="966"/>
      <c r="AF116" s="967">
        <v>21</v>
      </c>
      <c r="AG116" s="965"/>
      <c r="AH116" s="965"/>
      <c r="AI116" s="965"/>
      <c r="AJ116" s="966"/>
      <c r="AK116" s="967" t="s">
        <v>370</v>
      </c>
      <c r="AL116" s="965"/>
      <c r="AM116" s="965"/>
      <c r="AN116" s="965"/>
      <c r="AO116" s="966"/>
      <c r="AP116" s="968" t="s">
        <v>456</v>
      </c>
      <c r="AQ116" s="969"/>
      <c r="AR116" s="969"/>
      <c r="AS116" s="969"/>
      <c r="AT116" s="970"/>
      <c r="AU116" s="912"/>
      <c r="AV116" s="913"/>
      <c r="AW116" s="913"/>
      <c r="AX116" s="913"/>
      <c r="AY116" s="913"/>
      <c r="AZ116" s="979" t="s">
        <v>457</v>
      </c>
      <c r="BA116" s="980"/>
      <c r="BB116" s="980"/>
      <c r="BC116" s="980"/>
      <c r="BD116" s="980"/>
      <c r="BE116" s="980"/>
      <c r="BF116" s="980"/>
      <c r="BG116" s="980"/>
      <c r="BH116" s="980"/>
      <c r="BI116" s="980"/>
      <c r="BJ116" s="980"/>
      <c r="BK116" s="980"/>
      <c r="BL116" s="980"/>
      <c r="BM116" s="980"/>
      <c r="BN116" s="980"/>
      <c r="BO116" s="980"/>
      <c r="BP116" s="981"/>
      <c r="BQ116" s="931" t="s">
        <v>443</v>
      </c>
      <c r="BR116" s="932"/>
      <c r="BS116" s="932"/>
      <c r="BT116" s="932"/>
      <c r="BU116" s="932"/>
      <c r="BV116" s="932" t="s">
        <v>450</v>
      </c>
      <c r="BW116" s="932"/>
      <c r="BX116" s="932"/>
      <c r="BY116" s="932"/>
      <c r="BZ116" s="932"/>
      <c r="CA116" s="932" t="s">
        <v>450</v>
      </c>
      <c r="CB116" s="932"/>
      <c r="CC116" s="932"/>
      <c r="CD116" s="932"/>
      <c r="CE116" s="932"/>
      <c r="CF116" s="926" t="s">
        <v>370</v>
      </c>
      <c r="CG116" s="927"/>
      <c r="CH116" s="927"/>
      <c r="CI116" s="927"/>
      <c r="CJ116" s="927"/>
      <c r="CK116" s="957"/>
      <c r="CL116" s="958"/>
      <c r="CM116" s="928" t="s">
        <v>458</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31">
        <v>3019934</v>
      </c>
      <c r="DH116" s="932"/>
      <c r="DI116" s="932"/>
      <c r="DJ116" s="932"/>
      <c r="DK116" s="932"/>
      <c r="DL116" s="932">
        <v>2127494</v>
      </c>
      <c r="DM116" s="932"/>
      <c r="DN116" s="932"/>
      <c r="DO116" s="932"/>
      <c r="DP116" s="932"/>
      <c r="DQ116" s="932">
        <v>2007417</v>
      </c>
      <c r="DR116" s="932"/>
      <c r="DS116" s="932"/>
      <c r="DT116" s="932"/>
      <c r="DU116" s="932"/>
      <c r="DV116" s="933">
        <v>1</v>
      </c>
      <c r="DW116" s="933"/>
      <c r="DX116" s="933"/>
      <c r="DY116" s="933"/>
      <c r="DZ116" s="934"/>
    </row>
    <row r="117" spans="1:130" s="235" customFormat="1" ht="26.25" customHeight="1" x14ac:dyDescent="0.2">
      <c r="A117" s="916" t="s">
        <v>157</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7" t="s">
        <v>459</v>
      </c>
      <c r="Z117" s="898"/>
      <c r="AA117" s="988">
        <v>85491769</v>
      </c>
      <c r="AB117" s="989"/>
      <c r="AC117" s="989"/>
      <c r="AD117" s="989"/>
      <c r="AE117" s="990"/>
      <c r="AF117" s="991">
        <v>79377422</v>
      </c>
      <c r="AG117" s="989"/>
      <c r="AH117" s="989"/>
      <c r="AI117" s="989"/>
      <c r="AJ117" s="990"/>
      <c r="AK117" s="991">
        <v>76050693</v>
      </c>
      <c r="AL117" s="989"/>
      <c r="AM117" s="989"/>
      <c r="AN117" s="989"/>
      <c r="AO117" s="990"/>
      <c r="AP117" s="992"/>
      <c r="AQ117" s="993"/>
      <c r="AR117" s="993"/>
      <c r="AS117" s="993"/>
      <c r="AT117" s="994"/>
      <c r="AU117" s="912"/>
      <c r="AV117" s="913"/>
      <c r="AW117" s="913"/>
      <c r="AX117" s="913"/>
      <c r="AY117" s="913"/>
      <c r="AZ117" s="961" t="s">
        <v>460</v>
      </c>
      <c r="BA117" s="962"/>
      <c r="BB117" s="962"/>
      <c r="BC117" s="962"/>
      <c r="BD117" s="962"/>
      <c r="BE117" s="962"/>
      <c r="BF117" s="962"/>
      <c r="BG117" s="962"/>
      <c r="BH117" s="962"/>
      <c r="BI117" s="962"/>
      <c r="BJ117" s="962"/>
      <c r="BK117" s="962"/>
      <c r="BL117" s="962"/>
      <c r="BM117" s="962"/>
      <c r="BN117" s="962"/>
      <c r="BO117" s="962"/>
      <c r="BP117" s="963"/>
      <c r="BQ117" s="931" t="s">
        <v>366</v>
      </c>
      <c r="BR117" s="932"/>
      <c r="BS117" s="932"/>
      <c r="BT117" s="932"/>
      <c r="BU117" s="932"/>
      <c r="BV117" s="932" t="s">
        <v>461</v>
      </c>
      <c r="BW117" s="932"/>
      <c r="BX117" s="932"/>
      <c r="BY117" s="932"/>
      <c r="BZ117" s="932"/>
      <c r="CA117" s="932" t="s">
        <v>366</v>
      </c>
      <c r="CB117" s="932"/>
      <c r="CC117" s="932"/>
      <c r="CD117" s="932"/>
      <c r="CE117" s="932"/>
      <c r="CF117" s="926" t="s">
        <v>370</v>
      </c>
      <c r="CG117" s="927"/>
      <c r="CH117" s="927"/>
      <c r="CI117" s="927"/>
      <c r="CJ117" s="927"/>
      <c r="CK117" s="957"/>
      <c r="CL117" s="958"/>
      <c r="CM117" s="928" t="s">
        <v>462</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31" t="s">
        <v>436</v>
      </c>
      <c r="DH117" s="932"/>
      <c r="DI117" s="932"/>
      <c r="DJ117" s="932"/>
      <c r="DK117" s="932"/>
      <c r="DL117" s="932" t="s">
        <v>436</v>
      </c>
      <c r="DM117" s="932"/>
      <c r="DN117" s="932"/>
      <c r="DO117" s="932"/>
      <c r="DP117" s="932"/>
      <c r="DQ117" s="932" t="s">
        <v>461</v>
      </c>
      <c r="DR117" s="932"/>
      <c r="DS117" s="932"/>
      <c r="DT117" s="932"/>
      <c r="DU117" s="932"/>
      <c r="DV117" s="933" t="s">
        <v>456</v>
      </c>
      <c r="DW117" s="933"/>
      <c r="DX117" s="933"/>
      <c r="DY117" s="933"/>
      <c r="DZ117" s="934"/>
    </row>
    <row r="118" spans="1:130" s="235" customFormat="1" ht="26.25" customHeight="1" x14ac:dyDescent="0.2">
      <c r="A118" s="916" t="s">
        <v>427</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425</v>
      </c>
      <c r="AB118" s="897"/>
      <c r="AC118" s="897"/>
      <c r="AD118" s="897"/>
      <c r="AE118" s="898"/>
      <c r="AF118" s="896" t="s">
        <v>310</v>
      </c>
      <c r="AG118" s="897"/>
      <c r="AH118" s="897"/>
      <c r="AI118" s="897"/>
      <c r="AJ118" s="898"/>
      <c r="AK118" s="896" t="s">
        <v>309</v>
      </c>
      <c r="AL118" s="897"/>
      <c r="AM118" s="897"/>
      <c r="AN118" s="897"/>
      <c r="AO118" s="898"/>
      <c r="AP118" s="983" t="s">
        <v>426</v>
      </c>
      <c r="AQ118" s="984"/>
      <c r="AR118" s="984"/>
      <c r="AS118" s="984"/>
      <c r="AT118" s="985"/>
      <c r="AU118" s="912"/>
      <c r="AV118" s="913"/>
      <c r="AW118" s="913"/>
      <c r="AX118" s="913"/>
      <c r="AY118" s="913"/>
      <c r="AZ118" s="986" t="s">
        <v>463</v>
      </c>
      <c r="BA118" s="977"/>
      <c r="BB118" s="977"/>
      <c r="BC118" s="977"/>
      <c r="BD118" s="977"/>
      <c r="BE118" s="977"/>
      <c r="BF118" s="977"/>
      <c r="BG118" s="977"/>
      <c r="BH118" s="977"/>
      <c r="BI118" s="977"/>
      <c r="BJ118" s="977"/>
      <c r="BK118" s="977"/>
      <c r="BL118" s="977"/>
      <c r="BM118" s="977"/>
      <c r="BN118" s="977"/>
      <c r="BO118" s="977"/>
      <c r="BP118" s="978"/>
      <c r="BQ118" s="1003" t="s">
        <v>370</v>
      </c>
      <c r="BR118" s="1004"/>
      <c r="BS118" s="1004"/>
      <c r="BT118" s="1004"/>
      <c r="BU118" s="1004"/>
      <c r="BV118" s="1004" t="s">
        <v>366</v>
      </c>
      <c r="BW118" s="1004"/>
      <c r="BX118" s="1004"/>
      <c r="BY118" s="1004"/>
      <c r="BZ118" s="1004"/>
      <c r="CA118" s="1004" t="s">
        <v>366</v>
      </c>
      <c r="CB118" s="1004"/>
      <c r="CC118" s="1004"/>
      <c r="CD118" s="1004"/>
      <c r="CE118" s="1004"/>
      <c r="CF118" s="926" t="s">
        <v>366</v>
      </c>
      <c r="CG118" s="927"/>
      <c r="CH118" s="927"/>
      <c r="CI118" s="927"/>
      <c r="CJ118" s="927"/>
      <c r="CK118" s="957"/>
      <c r="CL118" s="958"/>
      <c r="CM118" s="928" t="s">
        <v>464</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31" t="s">
        <v>366</v>
      </c>
      <c r="DH118" s="932"/>
      <c r="DI118" s="932"/>
      <c r="DJ118" s="932"/>
      <c r="DK118" s="932"/>
      <c r="DL118" s="932" t="s">
        <v>465</v>
      </c>
      <c r="DM118" s="932"/>
      <c r="DN118" s="932"/>
      <c r="DO118" s="932"/>
      <c r="DP118" s="932"/>
      <c r="DQ118" s="932" t="s">
        <v>443</v>
      </c>
      <c r="DR118" s="932"/>
      <c r="DS118" s="932"/>
      <c r="DT118" s="932"/>
      <c r="DU118" s="932"/>
      <c r="DV118" s="933" t="s">
        <v>366</v>
      </c>
      <c r="DW118" s="933"/>
      <c r="DX118" s="933"/>
      <c r="DY118" s="933"/>
      <c r="DZ118" s="934"/>
    </row>
    <row r="119" spans="1:130" s="235" customFormat="1" ht="26.25" customHeight="1" x14ac:dyDescent="0.2">
      <c r="A119" s="1068" t="s">
        <v>430</v>
      </c>
      <c r="B119" s="956"/>
      <c r="C119" s="935" t="s">
        <v>431</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03">
        <v>77106</v>
      </c>
      <c r="AB119" s="904"/>
      <c r="AC119" s="904"/>
      <c r="AD119" s="904"/>
      <c r="AE119" s="905"/>
      <c r="AF119" s="906">
        <v>77106</v>
      </c>
      <c r="AG119" s="904"/>
      <c r="AH119" s="904"/>
      <c r="AI119" s="904"/>
      <c r="AJ119" s="905"/>
      <c r="AK119" s="906">
        <v>77104</v>
      </c>
      <c r="AL119" s="904"/>
      <c r="AM119" s="904"/>
      <c r="AN119" s="904"/>
      <c r="AO119" s="905"/>
      <c r="AP119" s="907">
        <v>0</v>
      </c>
      <c r="AQ119" s="908"/>
      <c r="AR119" s="908"/>
      <c r="AS119" s="908"/>
      <c r="AT119" s="909"/>
      <c r="AU119" s="914"/>
      <c r="AV119" s="915"/>
      <c r="AW119" s="915"/>
      <c r="AX119" s="915"/>
      <c r="AY119" s="915"/>
      <c r="AZ119" s="266" t="s">
        <v>157</v>
      </c>
      <c r="BA119" s="266"/>
      <c r="BB119" s="266"/>
      <c r="BC119" s="266"/>
      <c r="BD119" s="266"/>
      <c r="BE119" s="266"/>
      <c r="BF119" s="266"/>
      <c r="BG119" s="266"/>
      <c r="BH119" s="266"/>
      <c r="BI119" s="266"/>
      <c r="BJ119" s="266"/>
      <c r="BK119" s="266"/>
      <c r="BL119" s="266"/>
      <c r="BM119" s="266"/>
      <c r="BN119" s="266"/>
      <c r="BO119" s="987" t="s">
        <v>466</v>
      </c>
      <c r="BP119" s="1011"/>
      <c r="BQ119" s="1003">
        <v>1145429665</v>
      </c>
      <c r="BR119" s="1004"/>
      <c r="BS119" s="1004"/>
      <c r="BT119" s="1004"/>
      <c r="BU119" s="1004"/>
      <c r="BV119" s="1004">
        <v>1126241304</v>
      </c>
      <c r="BW119" s="1004"/>
      <c r="BX119" s="1004"/>
      <c r="BY119" s="1004"/>
      <c r="BZ119" s="1004"/>
      <c r="CA119" s="1004">
        <v>1108231827</v>
      </c>
      <c r="CB119" s="1004"/>
      <c r="CC119" s="1004"/>
      <c r="CD119" s="1004"/>
      <c r="CE119" s="1004"/>
      <c r="CF119" s="1005"/>
      <c r="CG119" s="1006"/>
      <c r="CH119" s="1006"/>
      <c r="CI119" s="1006"/>
      <c r="CJ119" s="1007"/>
      <c r="CK119" s="959"/>
      <c r="CL119" s="960"/>
      <c r="CM119" s="1008" t="s">
        <v>467</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931">
        <v>1486925</v>
      </c>
      <c r="DH119" s="932"/>
      <c r="DI119" s="932"/>
      <c r="DJ119" s="932"/>
      <c r="DK119" s="932"/>
      <c r="DL119" s="932">
        <v>1225227</v>
      </c>
      <c r="DM119" s="932"/>
      <c r="DN119" s="932"/>
      <c r="DO119" s="932"/>
      <c r="DP119" s="932"/>
      <c r="DQ119" s="932">
        <v>1019627</v>
      </c>
      <c r="DR119" s="932"/>
      <c r="DS119" s="932"/>
      <c r="DT119" s="932"/>
      <c r="DU119" s="932"/>
      <c r="DV119" s="933">
        <v>0.5</v>
      </c>
      <c r="DW119" s="933"/>
      <c r="DX119" s="933"/>
      <c r="DY119" s="933"/>
      <c r="DZ119" s="934"/>
    </row>
    <row r="120" spans="1:130" s="235" customFormat="1" ht="26.25" customHeight="1" x14ac:dyDescent="0.2">
      <c r="A120" s="1069"/>
      <c r="B120" s="958"/>
      <c r="C120" s="928" t="s">
        <v>435</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468</v>
      </c>
      <c r="AB120" s="965"/>
      <c r="AC120" s="965"/>
      <c r="AD120" s="965"/>
      <c r="AE120" s="966"/>
      <c r="AF120" s="967" t="s">
        <v>366</v>
      </c>
      <c r="AG120" s="965"/>
      <c r="AH120" s="965"/>
      <c r="AI120" s="965"/>
      <c r="AJ120" s="966"/>
      <c r="AK120" s="967" t="s">
        <v>437</v>
      </c>
      <c r="AL120" s="965"/>
      <c r="AM120" s="965"/>
      <c r="AN120" s="965"/>
      <c r="AO120" s="966"/>
      <c r="AP120" s="968" t="s">
        <v>468</v>
      </c>
      <c r="AQ120" s="969"/>
      <c r="AR120" s="969"/>
      <c r="AS120" s="969"/>
      <c r="AT120" s="970"/>
      <c r="AU120" s="995" t="s">
        <v>469</v>
      </c>
      <c r="AV120" s="996"/>
      <c r="AW120" s="996"/>
      <c r="AX120" s="996"/>
      <c r="AY120" s="997"/>
      <c r="AZ120" s="952" t="s">
        <v>470</v>
      </c>
      <c r="BA120" s="901"/>
      <c r="BB120" s="901"/>
      <c r="BC120" s="901"/>
      <c r="BD120" s="901"/>
      <c r="BE120" s="901"/>
      <c r="BF120" s="901"/>
      <c r="BG120" s="901"/>
      <c r="BH120" s="901"/>
      <c r="BI120" s="901"/>
      <c r="BJ120" s="901"/>
      <c r="BK120" s="901"/>
      <c r="BL120" s="901"/>
      <c r="BM120" s="901"/>
      <c r="BN120" s="901"/>
      <c r="BO120" s="901"/>
      <c r="BP120" s="902"/>
      <c r="BQ120" s="938">
        <v>72767146</v>
      </c>
      <c r="BR120" s="939"/>
      <c r="BS120" s="939"/>
      <c r="BT120" s="939"/>
      <c r="BU120" s="939"/>
      <c r="BV120" s="939">
        <v>75409174</v>
      </c>
      <c r="BW120" s="939"/>
      <c r="BX120" s="939"/>
      <c r="BY120" s="939"/>
      <c r="BZ120" s="939"/>
      <c r="CA120" s="939">
        <v>72249901</v>
      </c>
      <c r="CB120" s="939"/>
      <c r="CC120" s="939"/>
      <c r="CD120" s="939"/>
      <c r="CE120" s="939"/>
      <c r="CF120" s="953">
        <v>34.4</v>
      </c>
      <c r="CG120" s="954"/>
      <c r="CH120" s="954"/>
      <c r="CI120" s="954"/>
      <c r="CJ120" s="954"/>
      <c r="CK120" s="1012" t="s">
        <v>471</v>
      </c>
      <c r="CL120" s="1013"/>
      <c r="CM120" s="1013"/>
      <c r="CN120" s="1013"/>
      <c r="CO120" s="1014"/>
      <c r="CP120" s="1020" t="s">
        <v>472</v>
      </c>
      <c r="CQ120" s="1021"/>
      <c r="CR120" s="1021"/>
      <c r="CS120" s="1021"/>
      <c r="CT120" s="1021"/>
      <c r="CU120" s="1021"/>
      <c r="CV120" s="1021"/>
      <c r="CW120" s="1021"/>
      <c r="CX120" s="1021"/>
      <c r="CY120" s="1021"/>
      <c r="CZ120" s="1021"/>
      <c r="DA120" s="1021"/>
      <c r="DB120" s="1021"/>
      <c r="DC120" s="1021"/>
      <c r="DD120" s="1021"/>
      <c r="DE120" s="1021"/>
      <c r="DF120" s="1022"/>
      <c r="DG120" s="938">
        <v>14548131</v>
      </c>
      <c r="DH120" s="939"/>
      <c r="DI120" s="939"/>
      <c r="DJ120" s="939"/>
      <c r="DK120" s="939"/>
      <c r="DL120" s="939">
        <v>14731802</v>
      </c>
      <c r="DM120" s="939"/>
      <c r="DN120" s="939"/>
      <c r="DO120" s="939"/>
      <c r="DP120" s="939"/>
      <c r="DQ120" s="939">
        <v>13946183</v>
      </c>
      <c r="DR120" s="939"/>
      <c r="DS120" s="939"/>
      <c r="DT120" s="939"/>
      <c r="DU120" s="939"/>
      <c r="DV120" s="940">
        <v>6.6</v>
      </c>
      <c r="DW120" s="940"/>
      <c r="DX120" s="940"/>
      <c r="DY120" s="940"/>
      <c r="DZ120" s="941"/>
    </row>
    <row r="121" spans="1:130" s="235" customFormat="1" ht="26.25" customHeight="1" x14ac:dyDescent="0.2">
      <c r="A121" s="1069"/>
      <c r="B121" s="958"/>
      <c r="C121" s="979" t="s">
        <v>473</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4">
        <v>218911</v>
      </c>
      <c r="AB121" s="965"/>
      <c r="AC121" s="965"/>
      <c r="AD121" s="965"/>
      <c r="AE121" s="966"/>
      <c r="AF121" s="967">
        <v>213177</v>
      </c>
      <c r="AG121" s="965"/>
      <c r="AH121" s="965"/>
      <c r="AI121" s="965"/>
      <c r="AJ121" s="966"/>
      <c r="AK121" s="967">
        <v>197710</v>
      </c>
      <c r="AL121" s="965"/>
      <c r="AM121" s="965"/>
      <c r="AN121" s="965"/>
      <c r="AO121" s="966"/>
      <c r="AP121" s="968">
        <v>0.1</v>
      </c>
      <c r="AQ121" s="969"/>
      <c r="AR121" s="969"/>
      <c r="AS121" s="969"/>
      <c r="AT121" s="970"/>
      <c r="AU121" s="998"/>
      <c r="AV121" s="999"/>
      <c r="AW121" s="999"/>
      <c r="AX121" s="999"/>
      <c r="AY121" s="1000"/>
      <c r="AZ121" s="961" t="s">
        <v>474</v>
      </c>
      <c r="BA121" s="962"/>
      <c r="BB121" s="962"/>
      <c r="BC121" s="962"/>
      <c r="BD121" s="962"/>
      <c r="BE121" s="962"/>
      <c r="BF121" s="962"/>
      <c r="BG121" s="962"/>
      <c r="BH121" s="962"/>
      <c r="BI121" s="962"/>
      <c r="BJ121" s="962"/>
      <c r="BK121" s="962"/>
      <c r="BL121" s="962"/>
      <c r="BM121" s="962"/>
      <c r="BN121" s="962"/>
      <c r="BO121" s="962"/>
      <c r="BP121" s="963"/>
      <c r="BQ121" s="931">
        <v>9127674</v>
      </c>
      <c r="BR121" s="932"/>
      <c r="BS121" s="932"/>
      <c r="BT121" s="932"/>
      <c r="BU121" s="932"/>
      <c r="BV121" s="932">
        <v>9299708</v>
      </c>
      <c r="BW121" s="932"/>
      <c r="BX121" s="932"/>
      <c r="BY121" s="932"/>
      <c r="BZ121" s="932"/>
      <c r="CA121" s="932">
        <v>10438656</v>
      </c>
      <c r="CB121" s="932"/>
      <c r="CC121" s="932"/>
      <c r="CD121" s="932"/>
      <c r="CE121" s="932"/>
      <c r="CF121" s="926">
        <v>5</v>
      </c>
      <c r="CG121" s="927"/>
      <c r="CH121" s="927"/>
      <c r="CI121" s="927"/>
      <c r="CJ121" s="927"/>
      <c r="CK121" s="1015"/>
      <c r="CL121" s="1016"/>
      <c r="CM121" s="1016"/>
      <c r="CN121" s="1016"/>
      <c r="CO121" s="1017"/>
      <c r="CP121" s="1025" t="s">
        <v>475</v>
      </c>
      <c r="CQ121" s="1026"/>
      <c r="CR121" s="1026"/>
      <c r="CS121" s="1026"/>
      <c r="CT121" s="1026"/>
      <c r="CU121" s="1026"/>
      <c r="CV121" s="1026"/>
      <c r="CW121" s="1026"/>
      <c r="CX121" s="1026"/>
      <c r="CY121" s="1026"/>
      <c r="CZ121" s="1026"/>
      <c r="DA121" s="1026"/>
      <c r="DB121" s="1026"/>
      <c r="DC121" s="1026"/>
      <c r="DD121" s="1026"/>
      <c r="DE121" s="1026"/>
      <c r="DF121" s="1027"/>
      <c r="DG121" s="931">
        <v>5310447</v>
      </c>
      <c r="DH121" s="932"/>
      <c r="DI121" s="932"/>
      <c r="DJ121" s="932"/>
      <c r="DK121" s="932"/>
      <c r="DL121" s="932">
        <v>5412647</v>
      </c>
      <c r="DM121" s="932"/>
      <c r="DN121" s="932"/>
      <c r="DO121" s="932"/>
      <c r="DP121" s="932"/>
      <c r="DQ121" s="932">
        <v>5475406</v>
      </c>
      <c r="DR121" s="932"/>
      <c r="DS121" s="932"/>
      <c r="DT121" s="932"/>
      <c r="DU121" s="932"/>
      <c r="DV121" s="933">
        <v>2.6</v>
      </c>
      <c r="DW121" s="933"/>
      <c r="DX121" s="933"/>
      <c r="DY121" s="933"/>
      <c r="DZ121" s="934"/>
    </row>
    <row r="122" spans="1:130" s="235" customFormat="1" ht="26.25" customHeight="1" x14ac:dyDescent="0.2">
      <c r="A122" s="1069"/>
      <c r="B122" s="958"/>
      <c r="C122" s="928" t="s">
        <v>449</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t="s">
        <v>437</v>
      </c>
      <c r="AB122" s="965"/>
      <c r="AC122" s="965"/>
      <c r="AD122" s="965"/>
      <c r="AE122" s="966"/>
      <c r="AF122" s="967" t="s">
        <v>370</v>
      </c>
      <c r="AG122" s="965"/>
      <c r="AH122" s="965"/>
      <c r="AI122" s="965"/>
      <c r="AJ122" s="966"/>
      <c r="AK122" s="967" t="s">
        <v>443</v>
      </c>
      <c r="AL122" s="965"/>
      <c r="AM122" s="965"/>
      <c r="AN122" s="965"/>
      <c r="AO122" s="966"/>
      <c r="AP122" s="968" t="s">
        <v>366</v>
      </c>
      <c r="AQ122" s="969"/>
      <c r="AR122" s="969"/>
      <c r="AS122" s="969"/>
      <c r="AT122" s="970"/>
      <c r="AU122" s="998"/>
      <c r="AV122" s="999"/>
      <c r="AW122" s="999"/>
      <c r="AX122" s="999"/>
      <c r="AY122" s="1000"/>
      <c r="AZ122" s="986" t="s">
        <v>476</v>
      </c>
      <c r="BA122" s="977"/>
      <c r="BB122" s="977"/>
      <c r="BC122" s="977"/>
      <c r="BD122" s="977"/>
      <c r="BE122" s="977"/>
      <c r="BF122" s="977"/>
      <c r="BG122" s="977"/>
      <c r="BH122" s="977"/>
      <c r="BI122" s="977"/>
      <c r="BJ122" s="977"/>
      <c r="BK122" s="977"/>
      <c r="BL122" s="977"/>
      <c r="BM122" s="977"/>
      <c r="BN122" s="977"/>
      <c r="BO122" s="977"/>
      <c r="BP122" s="978"/>
      <c r="BQ122" s="1003">
        <v>682670072</v>
      </c>
      <c r="BR122" s="1004"/>
      <c r="BS122" s="1004"/>
      <c r="BT122" s="1004"/>
      <c r="BU122" s="1004"/>
      <c r="BV122" s="1004">
        <v>661684255</v>
      </c>
      <c r="BW122" s="1004"/>
      <c r="BX122" s="1004"/>
      <c r="BY122" s="1004"/>
      <c r="BZ122" s="1004"/>
      <c r="CA122" s="1004">
        <v>633771316</v>
      </c>
      <c r="CB122" s="1004"/>
      <c r="CC122" s="1004"/>
      <c r="CD122" s="1004"/>
      <c r="CE122" s="1004"/>
      <c r="CF122" s="1023">
        <v>301.7</v>
      </c>
      <c r="CG122" s="1024"/>
      <c r="CH122" s="1024"/>
      <c r="CI122" s="1024"/>
      <c r="CJ122" s="1024"/>
      <c r="CK122" s="1015"/>
      <c r="CL122" s="1016"/>
      <c r="CM122" s="1016"/>
      <c r="CN122" s="1016"/>
      <c r="CO122" s="1017"/>
      <c r="CP122" s="1025" t="s">
        <v>477</v>
      </c>
      <c r="CQ122" s="1026"/>
      <c r="CR122" s="1026"/>
      <c r="CS122" s="1026"/>
      <c r="CT122" s="1026"/>
      <c r="CU122" s="1026"/>
      <c r="CV122" s="1026"/>
      <c r="CW122" s="1026"/>
      <c r="CX122" s="1026"/>
      <c r="CY122" s="1026"/>
      <c r="CZ122" s="1026"/>
      <c r="DA122" s="1026"/>
      <c r="DB122" s="1026"/>
      <c r="DC122" s="1026"/>
      <c r="DD122" s="1026"/>
      <c r="DE122" s="1026"/>
      <c r="DF122" s="1027"/>
      <c r="DG122" s="931">
        <v>943521</v>
      </c>
      <c r="DH122" s="932"/>
      <c r="DI122" s="932"/>
      <c r="DJ122" s="932"/>
      <c r="DK122" s="932"/>
      <c r="DL122" s="932">
        <v>949035</v>
      </c>
      <c r="DM122" s="932"/>
      <c r="DN122" s="932"/>
      <c r="DO122" s="932"/>
      <c r="DP122" s="932"/>
      <c r="DQ122" s="932">
        <v>1303347</v>
      </c>
      <c r="DR122" s="932"/>
      <c r="DS122" s="932"/>
      <c r="DT122" s="932"/>
      <c r="DU122" s="932"/>
      <c r="DV122" s="933">
        <v>0.6</v>
      </c>
      <c r="DW122" s="933"/>
      <c r="DX122" s="933"/>
      <c r="DY122" s="933"/>
      <c r="DZ122" s="934"/>
    </row>
    <row r="123" spans="1:130" s="235" customFormat="1" ht="26.25" customHeight="1" x14ac:dyDescent="0.2">
      <c r="A123" s="1069"/>
      <c r="B123" s="958"/>
      <c r="C123" s="928" t="s">
        <v>458</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v>343473</v>
      </c>
      <c r="AB123" s="965"/>
      <c r="AC123" s="965"/>
      <c r="AD123" s="965"/>
      <c r="AE123" s="966"/>
      <c r="AF123" s="967">
        <v>339255</v>
      </c>
      <c r="AG123" s="965"/>
      <c r="AH123" s="965"/>
      <c r="AI123" s="965"/>
      <c r="AJ123" s="966"/>
      <c r="AK123" s="967">
        <v>263611</v>
      </c>
      <c r="AL123" s="965"/>
      <c r="AM123" s="965"/>
      <c r="AN123" s="965"/>
      <c r="AO123" s="966"/>
      <c r="AP123" s="968">
        <v>0.1</v>
      </c>
      <c r="AQ123" s="969"/>
      <c r="AR123" s="969"/>
      <c r="AS123" s="969"/>
      <c r="AT123" s="970"/>
      <c r="AU123" s="1001"/>
      <c r="AV123" s="1002"/>
      <c r="AW123" s="1002"/>
      <c r="AX123" s="1002"/>
      <c r="AY123" s="1002"/>
      <c r="AZ123" s="266" t="s">
        <v>157</v>
      </c>
      <c r="BA123" s="266"/>
      <c r="BB123" s="266"/>
      <c r="BC123" s="266"/>
      <c r="BD123" s="266"/>
      <c r="BE123" s="266"/>
      <c r="BF123" s="266"/>
      <c r="BG123" s="266"/>
      <c r="BH123" s="266"/>
      <c r="BI123" s="266"/>
      <c r="BJ123" s="266"/>
      <c r="BK123" s="266"/>
      <c r="BL123" s="266"/>
      <c r="BM123" s="266"/>
      <c r="BN123" s="266"/>
      <c r="BO123" s="987" t="s">
        <v>478</v>
      </c>
      <c r="BP123" s="1011"/>
      <c r="BQ123" s="1075">
        <v>764564892</v>
      </c>
      <c r="BR123" s="1076"/>
      <c r="BS123" s="1076"/>
      <c r="BT123" s="1076"/>
      <c r="BU123" s="1076"/>
      <c r="BV123" s="1076">
        <v>746393137</v>
      </c>
      <c r="BW123" s="1076"/>
      <c r="BX123" s="1076"/>
      <c r="BY123" s="1076"/>
      <c r="BZ123" s="1076"/>
      <c r="CA123" s="1076">
        <v>716459873</v>
      </c>
      <c r="CB123" s="1076"/>
      <c r="CC123" s="1076"/>
      <c r="CD123" s="1076"/>
      <c r="CE123" s="1076"/>
      <c r="CF123" s="1005"/>
      <c r="CG123" s="1006"/>
      <c r="CH123" s="1006"/>
      <c r="CI123" s="1006"/>
      <c r="CJ123" s="1007"/>
      <c r="CK123" s="1015"/>
      <c r="CL123" s="1016"/>
      <c r="CM123" s="1016"/>
      <c r="CN123" s="1016"/>
      <c r="CO123" s="1017"/>
      <c r="CP123" s="1025" t="s">
        <v>479</v>
      </c>
      <c r="CQ123" s="1026"/>
      <c r="CR123" s="1026"/>
      <c r="CS123" s="1026"/>
      <c r="CT123" s="1026"/>
      <c r="CU123" s="1026"/>
      <c r="CV123" s="1026"/>
      <c r="CW123" s="1026"/>
      <c r="CX123" s="1026"/>
      <c r="CY123" s="1026"/>
      <c r="CZ123" s="1026"/>
      <c r="DA123" s="1026"/>
      <c r="DB123" s="1026"/>
      <c r="DC123" s="1026"/>
      <c r="DD123" s="1026"/>
      <c r="DE123" s="1026"/>
      <c r="DF123" s="1027"/>
      <c r="DG123" s="931">
        <v>854736</v>
      </c>
      <c r="DH123" s="932"/>
      <c r="DI123" s="932"/>
      <c r="DJ123" s="932"/>
      <c r="DK123" s="932"/>
      <c r="DL123" s="932">
        <v>946791</v>
      </c>
      <c r="DM123" s="932"/>
      <c r="DN123" s="932"/>
      <c r="DO123" s="932"/>
      <c r="DP123" s="932"/>
      <c r="DQ123" s="932">
        <v>1283061</v>
      </c>
      <c r="DR123" s="932"/>
      <c r="DS123" s="932"/>
      <c r="DT123" s="932"/>
      <c r="DU123" s="932"/>
      <c r="DV123" s="933">
        <v>0.6</v>
      </c>
      <c r="DW123" s="933"/>
      <c r="DX123" s="933"/>
      <c r="DY123" s="933"/>
      <c r="DZ123" s="934"/>
    </row>
    <row r="124" spans="1:130" s="235" customFormat="1" ht="26.25" customHeight="1" thickBot="1" x14ac:dyDescent="0.25">
      <c r="A124" s="1069"/>
      <c r="B124" s="958"/>
      <c r="C124" s="928" t="s">
        <v>462</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370</v>
      </c>
      <c r="AB124" s="965"/>
      <c r="AC124" s="965"/>
      <c r="AD124" s="965"/>
      <c r="AE124" s="966"/>
      <c r="AF124" s="967" t="s">
        <v>370</v>
      </c>
      <c r="AG124" s="965"/>
      <c r="AH124" s="965"/>
      <c r="AI124" s="965"/>
      <c r="AJ124" s="966"/>
      <c r="AK124" s="967" t="s">
        <v>437</v>
      </c>
      <c r="AL124" s="965"/>
      <c r="AM124" s="965"/>
      <c r="AN124" s="965"/>
      <c r="AO124" s="966"/>
      <c r="AP124" s="968" t="s">
        <v>437</v>
      </c>
      <c r="AQ124" s="969"/>
      <c r="AR124" s="969"/>
      <c r="AS124" s="969"/>
      <c r="AT124" s="970"/>
      <c r="AU124" s="1071" t="s">
        <v>480</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74">
        <v>178.8</v>
      </c>
      <c r="BR124" s="1035"/>
      <c r="BS124" s="1035"/>
      <c r="BT124" s="1035"/>
      <c r="BU124" s="1035"/>
      <c r="BV124" s="1035">
        <v>179.2</v>
      </c>
      <c r="BW124" s="1035"/>
      <c r="BX124" s="1035"/>
      <c r="BY124" s="1035"/>
      <c r="BZ124" s="1035"/>
      <c r="CA124" s="1035">
        <v>186.4</v>
      </c>
      <c r="CB124" s="1035"/>
      <c r="CC124" s="1035"/>
      <c r="CD124" s="1035"/>
      <c r="CE124" s="1035"/>
      <c r="CF124" s="1036"/>
      <c r="CG124" s="1037"/>
      <c r="CH124" s="1037"/>
      <c r="CI124" s="1037"/>
      <c r="CJ124" s="1038"/>
      <c r="CK124" s="1018"/>
      <c r="CL124" s="1018"/>
      <c r="CM124" s="1018"/>
      <c r="CN124" s="1018"/>
      <c r="CO124" s="1019"/>
      <c r="CP124" s="1039" t="s">
        <v>481</v>
      </c>
      <c r="CQ124" s="1040"/>
      <c r="CR124" s="1040"/>
      <c r="CS124" s="1040"/>
      <c r="CT124" s="1040"/>
      <c r="CU124" s="1040"/>
      <c r="CV124" s="1040"/>
      <c r="CW124" s="1040"/>
      <c r="CX124" s="1040"/>
      <c r="CY124" s="1040"/>
      <c r="CZ124" s="1040"/>
      <c r="DA124" s="1040"/>
      <c r="DB124" s="1040"/>
      <c r="DC124" s="1040"/>
      <c r="DD124" s="1040"/>
      <c r="DE124" s="1040"/>
      <c r="DF124" s="1041"/>
      <c r="DG124" s="1003">
        <v>243448</v>
      </c>
      <c r="DH124" s="1004"/>
      <c r="DI124" s="1004"/>
      <c r="DJ124" s="1004"/>
      <c r="DK124" s="1004"/>
      <c r="DL124" s="1004">
        <v>231560</v>
      </c>
      <c r="DM124" s="1004"/>
      <c r="DN124" s="1004"/>
      <c r="DO124" s="1004"/>
      <c r="DP124" s="1004"/>
      <c r="DQ124" s="1004">
        <v>222621</v>
      </c>
      <c r="DR124" s="1004"/>
      <c r="DS124" s="1004"/>
      <c r="DT124" s="1004"/>
      <c r="DU124" s="1004"/>
      <c r="DV124" s="1028">
        <v>0.1</v>
      </c>
      <c r="DW124" s="1028"/>
      <c r="DX124" s="1028"/>
      <c r="DY124" s="1028"/>
      <c r="DZ124" s="1029"/>
    </row>
    <row r="125" spans="1:130" s="235" customFormat="1" ht="26.25" customHeight="1" x14ac:dyDescent="0.2">
      <c r="A125" s="1069"/>
      <c r="B125" s="958"/>
      <c r="C125" s="928" t="s">
        <v>464</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370</v>
      </c>
      <c r="AB125" s="965"/>
      <c r="AC125" s="965"/>
      <c r="AD125" s="965"/>
      <c r="AE125" s="966"/>
      <c r="AF125" s="967" t="s">
        <v>366</v>
      </c>
      <c r="AG125" s="965"/>
      <c r="AH125" s="965"/>
      <c r="AI125" s="965"/>
      <c r="AJ125" s="966"/>
      <c r="AK125" s="967" t="s">
        <v>370</v>
      </c>
      <c r="AL125" s="965"/>
      <c r="AM125" s="965"/>
      <c r="AN125" s="965"/>
      <c r="AO125" s="966"/>
      <c r="AP125" s="968" t="s">
        <v>366</v>
      </c>
      <c r="AQ125" s="969"/>
      <c r="AR125" s="969"/>
      <c r="AS125" s="969"/>
      <c r="AT125" s="970"/>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30" t="s">
        <v>482</v>
      </c>
      <c r="CL125" s="1013"/>
      <c r="CM125" s="1013"/>
      <c r="CN125" s="1013"/>
      <c r="CO125" s="1014"/>
      <c r="CP125" s="952" t="s">
        <v>483</v>
      </c>
      <c r="CQ125" s="901"/>
      <c r="CR125" s="901"/>
      <c r="CS125" s="901"/>
      <c r="CT125" s="901"/>
      <c r="CU125" s="901"/>
      <c r="CV125" s="901"/>
      <c r="CW125" s="901"/>
      <c r="CX125" s="901"/>
      <c r="CY125" s="901"/>
      <c r="CZ125" s="901"/>
      <c r="DA125" s="901"/>
      <c r="DB125" s="901"/>
      <c r="DC125" s="901"/>
      <c r="DD125" s="901"/>
      <c r="DE125" s="901"/>
      <c r="DF125" s="902"/>
      <c r="DG125" s="938" t="s">
        <v>484</v>
      </c>
      <c r="DH125" s="939"/>
      <c r="DI125" s="939"/>
      <c r="DJ125" s="939"/>
      <c r="DK125" s="939"/>
      <c r="DL125" s="939" t="s">
        <v>485</v>
      </c>
      <c r="DM125" s="939"/>
      <c r="DN125" s="939"/>
      <c r="DO125" s="939"/>
      <c r="DP125" s="939"/>
      <c r="DQ125" s="939" t="s">
        <v>370</v>
      </c>
      <c r="DR125" s="939"/>
      <c r="DS125" s="939"/>
      <c r="DT125" s="939"/>
      <c r="DU125" s="939"/>
      <c r="DV125" s="940" t="s">
        <v>366</v>
      </c>
      <c r="DW125" s="940"/>
      <c r="DX125" s="940"/>
      <c r="DY125" s="940"/>
      <c r="DZ125" s="941"/>
    </row>
    <row r="126" spans="1:130" s="235" customFormat="1" ht="26.25" customHeight="1" thickBot="1" x14ac:dyDescent="0.25">
      <c r="A126" s="1069"/>
      <c r="B126" s="958"/>
      <c r="C126" s="928" t="s">
        <v>467</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v>1520</v>
      </c>
      <c r="AB126" s="965"/>
      <c r="AC126" s="965"/>
      <c r="AD126" s="965"/>
      <c r="AE126" s="966"/>
      <c r="AF126" s="967">
        <v>1031</v>
      </c>
      <c r="AG126" s="965"/>
      <c r="AH126" s="965"/>
      <c r="AI126" s="965"/>
      <c r="AJ126" s="966"/>
      <c r="AK126" s="967">
        <v>24104</v>
      </c>
      <c r="AL126" s="965"/>
      <c r="AM126" s="965"/>
      <c r="AN126" s="965"/>
      <c r="AO126" s="966"/>
      <c r="AP126" s="968">
        <v>0</v>
      </c>
      <c r="AQ126" s="969"/>
      <c r="AR126" s="969"/>
      <c r="AS126" s="969"/>
      <c r="AT126" s="970"/>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1"/>
      <c r="CL126" s="1016"/>
      <c r="CM126" s="1016"/>
      <c r="CN126" s="1016"/>
      <c r="CO126" s="1017"/>
      <c r="CP126" s="961" t="s">
        <v>486</v>
      </c>
      <c r="CQ126" s="962"/>
      <c r="CR126" s="962"/>
      <c r="CS126" s="962"/>
      <c r="CT126" s="962"/>
      <c r="CU126" s="962"/>
      <c r="CV126" s="962"/>
      <c r="CW126" s="962"/>
      <c r="CX126" s="962"/>
      <c r="CY126" s="962"/>
      <c r="CZ126" s="962"/>
      <c r="DA126" s="962"/>
      <c r="DB126" s="962"/>
      <c r="DC126" s="962"/>
      <c r="DD126" s="962"/>
      <c r="DE126" s="962"/>
      <c r="DF126" s="963"/>
      <c r="DG126" s="931">
        <v>1634714</v>
      </c>
      <c r="DH126" s="932"/>
      <c r="DI126" s="932"/>
      <c r="DJ126" s="932"/>
      <c r="DK126" s="932"/>
      <c r="DL126" s="932">
        <v>1382543</v>
      </c>
      <c r="DM126" s="932"/>
      <c r="DN126" s="932"/>
      <c r="DO126" s="932"/>
      <c r="DP126" s="932"/>
      <c r="DQ126" s="932">
        <v>1296575</v>
      </c>
      <c r="DR126" s="932"/>
      <c r="DS126" s="932"/>
      <c r="DT126" s="932"/>
      <c r="DU126" s="932"/>
      <c r="DV126" s="933">
        <v>0.6</v>
      </c>
      <c r="DW126" s="933"/>
      <c r="DX126" s="933"/>
      <c r="DY126" s="933"/>
      <c r="DZ126" s="934"/>
    </row>
    <row r="127" spans="1:130" s="235" customFormat="1" ht="26.25" customHeight="1" x14ac:dyDescent="0.2">
      <c r="A127" s="1070"/>
      <c r="B127" s="960"/>
      <c r="C127" s="1008" t="s">
        <v>487</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4">
        <v>192650</v>
      </c>
      <c r="AB127" s="965"/>
      <c r="AC127" s="965"/>
      <c r="AD127" s="965"/>
      <c r="AE127" s="966"/>
      <c r="AF127" s="967">
        <v>195198</v>
      </c>
      <c r="AG127" s="965"/>
      <c r="AH127" s="965"/>
      <c r="AI127" s="965"/>
      <c r="AJ127" s="966"/>
      <c r="AK127" s="967">
        <v>130473</v>
      </c>
      <c r="AL127" s="965"/>
      <c r="AM127" s="965"/>
      <c r="AN127" s="965"/>
      <c r="AO127" s="966"/>
      <c r="AP127" s="968">
        <v>0.1</v>
      </c>
      <c r="AQ127" s="969"/>
      <c r="AR127" s="969"/>
      <c r="AS127" s="969"/>
      <c r="AT127" s="970"/>
      <c r="AU127" s="271"/>
      <c r="AV127" s="271"/>
      <c r="AW127" s="271"/>
      <c r="AX127" s="1042" t="s">
        <v>488</v>
      </c>
      <c r="AY127" s="1043"/>
      <c r="AZ127" s="1043"/>
      <c r="BA127" s="1043"/>
      <c r="BB127" s="1043"/>
      <c r="BC127" s="1043"/>
      <c r="BD127" s="1043"/>
      <c r="BE127" s="1044"/>
      <c r="BF127" s="1045" t="s">
        <v>489</v>
      </c>
      <c r="BG127" s="1043"/>
      <c r="BH127" s="1043"/>
      <c r="BI127" s="1043"/>
      <c r="BJ127" s="1043"/>
      <c r="BK127" s="1043"/>
      <c r="BL127" s="1044"/>
      <c r="BM127" s="1045" t="s">
        <v>490</v>
      </c>
      <c r="BN127" s="1043"/>
      <c r="BO127" s="1043"/>
      <c r="BP127" s="1043"/>
      <c r="BQ127" s="1043"/>
      <c r="BR127" s="1043"/>
      <c r="BS127" s="1044"/>
      <c r="BT127" s="1045" t="s">
        <v>491</v>
      </c>
      <c r="BU127" s="1043"/>
      <c r="BV127" s="1043"/>
      <c r="BW127" s="1043"/>
      <c r="BX127" s="1043"/>
      <c r="BY127" s="1043"/>
      <c r="BZ127" s="1067"/>
      <c r="CA127" s="271"/>
      <c r="CB127" s="271"/>
      <c r="CC127" s="271"/>
      <c r="CD127" s="272"/>
      <c r="CE127" s="272"/>
      <c r="CF127" s="272"/>
      <c r="CG127" s="269"/>
      <c r="CH127" s="269"/>
      <c r="CI127" s="269"/>
      <c r="CJ127" s="270"/>
      <c r="CK127" s="1031"/>
      <c r="CL127" s="1016"/>
      <c r="CM127" s="1016"/>
      <c r="CN127" s="1016"/>
      <c r="CO127" s="1017"/>
      <c r="CP127" s="961" t="s">
        <v>492</v>
      </c>
      <c r="CQ127" s="962"/>
      <c r="CR127" s="962"/>
      <c r="CS127" s="962"/>
      <c r="CT127" s="962"/>
      <c r="CU127" s="962"/>
      <c r="CV127" s="962"/>
      <c r="CW127" s="962"/>
      <c r="CX127" s="962"/>
      <c r="CY127" s="962"/>
      <c r="CZ127" s="962"/>
      <c r="DA127" s="962"/>
      <c r="DB127" s="962"/>
      <c r="DC127" s="962"/>
      <c r="DD127" s="962"/>
      <c r="DE127" s="962"/>
      <c r="DF127" s="963"/>
      <c r="DG127" s="931" t="s">
        <v>370</v>
      </c>
      <c r="DH127" s="932"/>
      <c r="DI127" s="932"/>
      <c r="DJ127" s="932"/>
      <c r="DK127" s="932"/>
      <c r="DL127" s="932" t="s">
        <v>370</v>
      </c>
      <c r="DM127" s="932"/>
      <c r="DN127" s="932"/>
      <c r="DO127" s="932"/>
      <c r="DP127" s="932"/>
      <c r="DQ127" s="932" t="s">
        <v>443</v>
      </c>
      <c r="DR127" s="932"/>
      <c r="DS127" s="932"/>
      <c r="DT127" s="932"/>
      <c r="DU127" s="932"/>
      <c r="DV127" s="933" t="s">
        <v>370</v>
      </c>
      <c r="DW127" s="933"/>
      <c r="DX127" s="933"/>
      <c r="DY127" s="933"/>
      <c r="DZ127" s="934"/>
    </row>
    <row r="128" spans="1:130" s="235" customFormat="1" ht="26.25" customHeight="1" thickBot="1" x14ac:dyDescent="0.25">
      <c r="A128" s="1053" t="s">
        <v>493</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494</v>
      </c>
      <c r="X128" s="1055"/>
      <c r="Y128" s="1055"/>
      <c r="Z128" s="1056"/>
      <c r="AA128" s="1057">
        <v>3092065</v>
      </c>
      <c r="AB128" s="1058"/>
      <c r="AC128" s="1058"/>
      <c r="AD128" s="1058"/>
      <c r="AE128" s="1059"/>
      <c r="AF128" s="1060">
        <v>1072436</v>
      </c>
      <c r="AG128" s="1058"/>
      <c r="AH128" s="1058"/>
      <c r="AI128" s="1058"/>
      <c r="AJ128" s="1059"/>
      <c r="AK128" s="1060">
        <v>1119265</v>
      </c>
      <c r="AL128" s="1058"/>
      <c r="AM128" s="1058"/>
      <c r="AN128" s="1058"/>
      <c r="AO128" s="1059"/>
      <c r="AP128" s="1061"/>
      <c r="AQ128" s="1062"/>
      <c r="AR128" s="1062"/>
      <c r="AS128" s="1062"/>
      <c r="AT128" s="1063"/>
      <c r="AU128" s="271"/>
      <c r="AV128" s="271"/>
      <c r="AW128" s="271"/>
      <c r="AX128" s="900" t="s">
        <v>495</v>
      </c>
      <c r="AY128" s="901"/>
      <c r="AZ128" s="901"/>
      <c r="BA128" s="901"/>
      <c r="BB128" s="901"/>
      <c r="BC128" s="901"/>
      <c r="BD128" s="901"/>
      <c r="BE128" s="902"/>
      <c r="BF128" s="1064" t="s">
        <v>366</v>
      </c>
      <c r="BG128" s="1065"/>
      <c r="BH128" s="1065"/>
      <c r="BI128" s="1065"/>
      <c r="BJ128" s="1065"/>
      <c r="BK128" s="1065"/>
      <c r="BL128" s="1066"/>
      <c r="BM128" s="1064">
        <v>3.75</v>
      </c>
      <c r="BN128" s="1065"/>
      <c r="BO128" s="1065"/>
      <c r="BP128" s="1065"/>
      <c r="BQ128" s="1065"/>
      <c r="BR128" s="1065"/>
      <c r="BS128" s="1066"/>
      <c r="BT128" s="1064">
        <v>5</v>
      </c>
      <c r="BU128" s="1065"/>
      <c r="BV128" s="1065"/>
      <c r="BW128" s="1065"/>
      <c r="BX128" s="1065"/>
      <c r="BY128" s="1065"/>
      <c r="BZ128" s="1089"/>
      <c r="CA128" s="272"/>
      <c r="CB128" s="272"/>
      <c r="CC128" s="272"/>
      <c r="CD128" s="272"/>
      <c r="CE128" s="272"/>
      <c r="CF128" s="272"/>
      <c r="CG128" s="269"/>
      <c r="CH128" s="269"/>
      <c r="CI128" s="269"/>
      <c r="CJ128" s="270"/>
      <c r="CK128" s="1032"/>
      <c r="CL128" s="1033"/>
      <c r="CM128" s="1033"/>
      <c r="CN128" s="1033"/>
      <c r="CO128" s="1034"/>
      <c r="CP128" s="1046" t="s">
        <v>496</v>
      </c>
      <c r="CQ128" s="1047"/>
      <c r="CR128" s="1047"/>
      <c r="CS128" s="1047"/>
      <c r="CT128" s="1047"/>
      <c r="CU128" s="1047"/>
      <c r="CV128" s="1047"/>
      <c r="CW128" s="1047"/>
      <c r="CX128" s="1047"/>
      <c r="CY128" s="1047"/>
      <c r="CZ128" s="1047"/>
      <c r="DA128" s="1047"/>
      <c r="DB128" s="1047"/>
      <c r="DC128" s="1047"/>
      <c r="DD128" s="1047"/>
      <c r="DE128" s="1047"/>
      <c r="DF128" s="1048"/>
      <c r="DG128" s="1049">
        <v>19938905</v>
      </c>
      <c r="DH128" s="1050"/>
      <c r="DI128" s="1050"/>
      <c r="DJ128" s="1050"/>
      <c r="DK128" s="1050"/>
      <c r="DL128" s="1050">
        <v>16219388</v>
      </c>
      <c r="DM128" s="1050"/>
      <c r="DN128" s="1050"/>
      <c r="DO128" s="1050"/>
      <c r="DP128" s="1050"/>
      <c r="DQ128" s="1050">
        <v>15782682</v>
      </c>
      <c r="DR128" s="1050"/>
      <c r="DS128" s="1050"/>
      <c r="DT128" s="1050"/>
      <c r="DU128" s="1050"/>
      <c r="DV128" s="1051">
        <v>7.5</v>
      </c>
      <c r="DW128" s="1051"/>
      <c r="DX128" s="1051"/>
      <c r="DY128" s="1051"/>
      <c r="DZ128" s="1052"/>
    </row>
    <row r="129" spans="1:131" s="235" customFormat="1" ht="26.25" customHeight="1" x14ac:dyDescent="0.2">
      <c r="A129" s="942" t="s">
        <v>101</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83" t="s">
        <v>497</v>
      </c>
      <c r="X129" s="1084"/>
      <c r="Y129" s="1084"/>
      <c r="Z129" s="1085"/>
      <c r="AA129" s="964">
        <v>279069875</v>
      </c>
      <c r="AB129" s="965"/>
      <c r="AC129" s="965"/>
      <c r="AD129" s="965"/>
      <c r="AE129" s="966"/>
      <c r="AF129" s="967">
        <v>276920913</v>
      </c>
      <c r="AG129" s="965"/>
      <c r="AH129" s="965"/>
      <c r="AI129" s="965"/>
      <c r="AJ129" s="966"/>
      <c r="AK129" s="967">
        <v>274324920</v>
      </c>
      <c r="AL129" s="965"/>
      <c r="AM129" s="965"/>
      <c r="AN129" s="965"/>
      <c r="AO129" s="966"/>
      <c r="AP129" s="1086"/>
      <c r="AQ129" s="1087"/>
      <c r="AR129" s="1087"/>
      <c r="AS129" s="1087"/>
      <c r="AT129" s="1088"/>
      <c r="AU129" s="273"/>
      <c r="AV129" s="273"/>
      <c r="AW129" s="273"/>
      <c r="AX129" s="1077" t="s">
        <v>498</v>
      </c>
      <c r="AY129" s="962"/>
      <c r="AZ129" s="962"/>
      <c r="BA129" s="962"/>
      <c r="BB129" s="962"/>
      <c r="BC129" s="962"/>
      <c r="BD129" s="962"/>
      <c r="BE129" s="963"/>
      <c r="BF129" s="1078" t="s">
        <v>484</v>
      </c>
      <c r="BG129" s="1079"/>
      <c r="BH129" s="1079"/>
      <c r="BI129" s="1079"/>
      <c r="BJ129" s="1079"/>
      <c r="BK129" s="1079"/>
      <c r="BL129" s="1080"/>
      <c r="BM129" s="1078">
        <v>8.75</v>
      </c>
      <c r="BN129" s="1079"/>
      <c r="BO129" s="1079"/>
      <c r="BP129" s="1079"/>
      <c r="BQ129" s="1079"/>
      <c r="BR129" s="1079"/>
      <c r="BS129" s="1080"/>
      <c r="BT129" s="1078">
        <v>15</v>
      </c>
      <c r="BU129" s="1081"/>
      <c r="BV129" s="1081"/>
      <c r="BW129" s="1081"/>
      <c r="BX129" s="1081"/>
      <c r="BY129" s="1081"/>
      <c r="BZ129" s="1082"/>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942" t="s">
        <v>499</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83" t="s">
        <v>500</v>
      </c>
      <c r="X130" s="1084"/>
      <c r="Y130" s="1084"/>
      <c r="Z130" s="1085"/>
      <c r="AA130" s="964">
        <v>66067145</v>
      </c>
      <c r="AB130" s="965"/>
      <c r="AC130" s="965"/>
      <c r="AD130" s="965"/>
      <c r="AE130" s="966"/>
      <c r="AF130" s="967">
        <v>64980471</v>
      </c>
      <c r="AG130" s="965"/>
      <c r="AH130" s="965"/>
      <c r="AI130" s="965"/>
      <c r="AJ130" s="966"/>
      <c r="AK130" s="967">
        <v>64230746</v>
      </c>
      <c r="AL130" s="965"/>
      <c r="AM130" s="965"/>
      <c r="AN130" s="965"/>
      <c r="AO130" s="966"/>
      <c r="AP130" s="1086"/>
      <c r="AQ130" s="1087"/>
      <c r="AR130" s="1087"/>
      <c r="AS130" s="1087"/>
      <c r="AT130" s="1088"/>
      <c r="AU130" s="273"/>
      <c r="AV130" s="273"/>
      <c r="AW130" s="273"/>
      <c r="AX130" s="1077" t="s">
        <v>501</v>
      </c>
      <c r="AY130" s="962"/>
      <c r="AZ130" s="962"/>
      <c r="BA130" s="962"/>
      <c r="BB130" s="962"/>
      <c r="BC130" s="962"/>
      <c r="BD130" s="962"/>
      <c r="BE130" s="963"/>
      <c r="BF130" s="1114">
        <v>6.3</v>
      </c>
      <c r="BG130" s="1115"/>
      <c r="BH130" s="1115"/>
      <c r="BI130" s="1115"/>
      <c r="BJ130" s="1115"/>
      <c r="BK130" s="1115"/>
      <c r="BL130" s="1116"/>
      <c r="BM130" s="1114">
        <v>25</v>
      </c>
      <c r="BN130" s="1115"/>
      <c r="BO130" s="1115"/>
      <c r="BP130" s="1115"/>
      <c r="BQ130" s="1115"/>
      <c r="BR130" s="1115"/>
      <c r="BS130" s="1116"/>
      <c r="BT130" s="1114">
        <v>35</v>
      </c>
      <c r="BU130" s="1117"/>
      <c r="BV130" s="1117"/>
      <c r="BW130" s="1117"/>
      <c r="BX130" s="1117"/>
      <c r="BY130" s="1117"/>
      <c r="BZ130" s="1118"/>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502</v>
      </c>
      <c r="X131" s="1122"/>
      <c r="Y131" s="1122"/>
      <c r="Z131" s="1123"/>
      <c r="AA131" s="1124">
        <v>213002730</v>
      </c>
      <c r="AB131" s="1125"/>
      <c r="AC131" s="1125"/>
      <c r="AD131" s="1125"/>
      <c r="AE131" s="1126"/>
      <c r="AF131" s="1127">
        <v>211940442</v>
      </c>
      <c r="AG131" s="1125"/>
      <c r="AH131" s="1125"/>
      <c r="AI131" s="1125"/>
      <c r="AJ131" s="1126"/>
      <c r="AK131" s="1127">
        <v>210094174</v>
      </c>
      <c r="AL131" s="1125"/>
      <c r="AM131" s="1125"/>
      <c r="AN131" s="1125"/>
      <c r="AO131" s="1126"/>
      <c r="AP131" s="1128"/>
      <c r="AQ131" s="1129"/>
      <c r="AR131" s="1129"/>
      <c r="AS131" s="1129"/>
      <c r="AT131" s="1130"/>
      <c r="AU131" s="273"/>
      <c r="AV131" s="273"/>
      <c r="AW131" s="273"/>
      <c r="AX131" s="1096" t="s">
        <v>503</v>
      </c>
      <c r="AY131" s="1047"/>
      <c r="AZ131" s="1047"/>
      <c r="BA131" s="1047"/>
      <c r="BB131" s="1047"/>
      <c r="BC131" s="1047"/>
      <c r="BD131" s="1047"/>
      <c r="BE131" s="1048"/>
      <c r="BF131" s="1097">
        <v>186.4</v>
      </c>
      <c r="BG131" s="1098"/>
      <c r="BH131" s="1098"/>
      <c r="BI131" s="1098"/>
      <c r="BJ131" s="1098"/>
      <c r="BK131" s="1098"/>
      <c r="BL131" s="1099"/>
      <c r="BM131" s="1097">
        <v>400</v>
      </c>
      <c r="BN131" s="1098"/>
      <c r="BO131" s="1098"/>
      <c r="BP131" s="1098"/>
      <c r="BQ131" s="1098"/>
      <c r="BR131" s="1098"/>
      <c r="BS131" s="1099"/>
      <c r="BT131" s="1100"/>
      <c r="BU131" s="1101"/>
      <c r="BV131" s="1101"/>
      <c r="BW131" s="1101"/>
      <c r="BX131" s="1101"/>
      <c r="BY131" s="1101"/>
      <c r="BZ131" s="1102"/>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1103" t="s">
        <v>504</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505</v>
      </c>
      <c r="W132" s="1107"/>
      <c r="X132" s="1107"/>
      <c r="Y132" s="1107"/>
      <c r="Z132" s="1108"/>
      <c r="AA132" s="1109">
        <v>7.6677697980000001</v>
      </c>
      <c r="AB132" s="1110"/>
      <c r="AC132" s="1110"/>
      <c r="AD132" s="1110"/>
      <c r="AE132" s="1111"/>
      <c r="AF132" s="1112">
        <v>6.2869147930000002</v>
      </c>
      <c r="AG132" s="1110"/>
      <c r="AH132" s="1110"/>
      <c r="AI132" s="1110"/>
      <c r="AJ132" s="1111"/>
      <c r="AK132" s="1112">
        <v>5.0932787880000001</v>
      </c>
      <c r="AL132" s="1110"/>
      <c r="AM132" s="1110"/>
      <c r="AN132" s="1110"/>
      <c r="AO132" s="1111"/>
      <c r="AP132" s="1005"/>
      <c r="AQ132" s="1006"/>
      <c r="AR132" s="1006"/>
      <c r="AS132" s="1006"/>
      <c r="AT132" s="111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090" t="s">
        <v>506</v>
      </c>
      <c r="W133" s="1090"/>
      <c r="X133" s="1090"/>
      <c r="Y133" s="1090"/>
      <c r="Z133" s="1091"/>
      <c r="AA133" s="1092">
        <v>6.2</v>
      </c>
      <c r="AB133" s="1093"/>
      <c r="AC133" s="1093"/>
      <c r="AD133" s="1093"/>
      <c r="AE133" s="1094"/>
      <c r="AF133" s="1092">
        <v>6.1</v>
      </c>
      <c r="AG133" s="1093"/>
      <c r="AH133" s="1093"/>
      <c r="AI133" s="1093"/>
      <c r="AJ133" s="1094"/>
      <c r="AK133" s="1092">
        <v>6.3</v>
      </c>
      <c r="AL133" s="1093"/>
      <c r="AM133" s="1093"/>
      <c r="AN133" s="1093"/>
      <c r="AO133" s="1094"/>
      <c r="AP133" s="1036"/>
      <c r="AQ133" s="1037"/>
      <c r="AR133" s="1037"/>
      <c r="AS133" s="1037"/>
      <c r="AT133" s="1095"/>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pvwWL7qDA0pv2V4r1KUsPTN6mAM5PEi8MBg0KzlJ73kMUTh+0Efqa6Fm8yKeF+UOqoDvy4CGmNnTEQU1U6gHtQ==" saltValue="4k8XSn1ElghuBreFUwvq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507</v>
      </c>
    </row>
  </sheetData>
  <sheetProtection algorithmName="SHA-512" hashValue="P6DPxykhgpX6ZNLH4s8DvpAyGZ26lRuDNrmmtyJrAoIgLM+1P18CtajTUTyGuoeVC2QWiXSuPNzvOvRUfTtgYA==" saltValue="BRWB8zteHRSgMCjT7DL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508</v>
      </c>
    </row>
  </sheetData>
  <sheetProtection algorithmName="SHA-512" hashValue="ePXnCDF7fgov/Xf3kTEYiXJbLpGeZZQlySzWqnOHoaNJFSF8kVZKqMUHSY3flTEhRiv2PQvESclYiMV84msWtQ==" saltValue="SDy4qMbmjeSCagFlr1FN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509</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510</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1" t="s">
        <v>511</v>
      </c>
      <c r="AP7" s="294"/>
      <c r="AQ7" s="295" t="s">
        <v>512</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32"/>
      <c r="AP8" s="300" t="s">
        <v>513</v>
      </c>
      <c r="AQ8" s="301" t="s">
        <v>514</v>
      </c>
      <c r="AR8" s="302" t="s">
        <v>515</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33" t="s">
        <v>516</v>
      </c>
      <c r="AL9" s="1134"/>
      <c r="AM9" s="1134"/>
      <c r="AN9" s="1135"/>
      <c r="AO9" s="303">
        <v>117980525</v>
      </c>
      <c r="AP9" s="303">
        <v>173673</v>
      </c>
      <c r="AQ9" s="304">
        <v>164245</v>
      </c>
      <c r="AR9" s="305">
        <v>5.7</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33" t="s">
        <v>517</v>
      </c>
      <c r="AL10" s="1134"/>
      <c r="AM10" s="1134"/>
      <c r="AN10" s="1135"/>
      <c r="AO10" s="303">
        <v>434830</v>
      </c>
      <c r="AP10" s="303">
        <v>640</v>
      </c>
      <c r="AQ10" s="304">
        <v>696</v>
      </c>
      <c r="AR10" s="305">
        <v>-8</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33" t="s">
        <v>518</v>
      </c>
      <c r="AL11" s="1134"/>
      <c r="AM11" s="1134"/>
      <c r="AN11" s="1135"/>
      <c r="AO11" s="303">
        <v>1399444</v>
      </c>
      <c r="AP11" s="303">
        <v>2060</v>
      </c>
      <c r="AQ11" s="304">
        <v>1627</v>
      </c>
      <c r="AR11" s="305">
        <v>26.6</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33" t="s">
        <v>519</v>
      </c>
      <c r="AL12" s="1134"/>
      <c r="AM12" s="1134"/>
      <c r="AN12" s="1135"/>
      <c r="AO12" s="303" t="s">
        <v>520</v>
      </c>
      <c r="AP12" s="303" t="s">
        <v>520</v>
      </c>
      <c r="AQ12" s="304" t="s">
        <v>520</v>
      </c>
      <c r="AR12" s="305" t="s">
        <v>520</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33" t="s">
        <v>521</v>
      </c>
      <c r="AL13" s="1134"/>
      <c r="AM13" s="1134"/>
      <c r="AN13" s="1135"/>
      <c r="AO13" s="303">
        <v>108628</v>
      </c>
      <c r="AP13" s="303">
        <v>160</v>
      </c>
      <c r="AQ13" s="304">
        <v>60</v>
      </c>
      <c r="AR13" s="305">
        <v>166.7</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33" t="s">
        <v>522</v>
      </c>
      <c r="AL14" s="1134"/>
      <c r="AM14" s="1134"/>
      <c r="AN14" s="1135"/>
      <c r="AO14" s="303">
        <v>4073982</v>
      </c>
      <c r="AP14" s="303">
        <v>5997</v>
      </c>
      <c r="AQ14" s="304">
        <v>5407</v>
      </c>
      <c r="AR14" s="305">
        <v>10.9</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3" t="s">
        <v>523</v>
      </c>
      <c r="AL15" s="1134"/>
      <c r="AM15" s="1134"/>
      <c r="AN15" s="1135"/>
      <c r="AO15" s="303">
        <v>-11130775</v>
      </c>
      <c r="AP15" s="303">
        <v>-16385</v>
      </c>
      <c r="AQ15" s="304">
        <v>-15903</v>
      </c>
      <c r="AR15" s="305">
        <v>3</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9" t="s">
        <v>157</v>
      </c>
      <c r="AL16" s="1140"/>
      <c r="AM16" s="1140"/>
      <c r="AN16" s="1141"/>
      <c r="AO16" s="303">
        <v>112866634</v>
      </c>
      <c r="AP16" s="303">
        <v>166146</v>
      </c>
      <c r="AQ16" s="304">
        <v>156132</v>
      </c>
      <c r="AR16" s="305">
        <v>6.4</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524</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525</v>
      </c>
      <c r="AP20" s="314" t="s">
        <v>526</v>
      </c>
      <c r="AQ20" s="315" t="s">
        <v>527</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2" t="s">
        <v>528</v>
      </c>
      <c r="AL21" s="1143"/>
      <c r="AM21" s="1143"/>
      <c r="AN21" s="1144"/>
      <c r="AO21" s="318">
        <v>1847.72</v>
      </c>
      <c r="AP21" s="319">
        <v>1830.46</v>
      </c>
      <c r="AQ21" s="320">
        <v>17.260000000000002</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2" t="s">
        <v>529</v>
      </c>
      <c r="AL22" s="1143"/>
      <c r="AM22" s="1143"/>
      <c r="AN22" s="1144"/>
      <c r="AO22" s="323">
        <v>98.5</v>
      </c>
      <c r="AP22" s="324">
        <v>97.6</v>
      </c>
      <c r="AQ22" s="325">
        <v>0.9</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530</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531</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532</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1" t="s">
        <v>511</v>
      </c>
      <c r="AP30" s="294"/>
      <c r="AQ30" s="295" t="s">
        <v>512</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32"/>
      <c r="AP31" s="300" t="s">
        <v>513</v>
      </c>
      <c r="AQ31" s="301" t="s">
        <v>514</v>
      </c>
      <c r="AR31" s="302" t="s">
        <v>515</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6" t="s">
        <v>533</v>
      </c>
      <c r="AL32" s="1137"/>
      <c r="AM32" s="1137"/>
      <c r="AN32" s="1138"/>
      <c r="AO32" s="303">
        <v>63482299</v>
      </c>
      <c r="AP32" s="303">
        <v>93449</v>
      </c>
      <c r="AQ32" s="304">
        <v>91959</v>
      </c>
      <c r="AR32" s="305">
        <v>1.6</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6" t="s">
        <v>534</v>
      </c>
      <c r="AL33" s="1137"/>
      <c r="AM33" s="1137"/>
      <c r="AN33" s="1138"/>
      <c r="AO33" s="303" t="s">
        <v>520</v>
      </c>
      <c r="AP33" s="303" t="s">
        <v>520</v>
      </c>
      <c r="AQ33" s="304">
        <v>717</v>
      </c>
      <c r="AR33" s="305" t="s">
        <v>520</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6" t="s">
        <v>535</v>
      </c>
      <c r="AL34" s="1137"/>
      <c r="AM34" s="1137"/>
      <c r="AN34" s="1138"/>
      <c r="AO34" s="303">
        <v>8979319</v>
      </c>
      <c r="AP34" s="303">
        <v>13218</v>
      </c>
      <c r="AQ34" s="304">
        <v>9645</v>
      </c>
      <c r="AR34" s="305">
        <v>37</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6" t="s">
        <v>536</v>
      </c>
      <c r="AL35" s="1137"/>
      <c r="AM35" s="1137"/>
      <c r="AN35" s="1138"/>
      <c r="AO35" s="303">
        <v>2527545</v>
      </c>
      <c r="AP35" s="303">
        <v>3721</v>
      </c>
      <c r="AQ35" s="304">
        <v>2392</v>
      </c>
      <c r="AR35" s="305">
        <v>55.6</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6" t="s">
        <v>537</v>
      </c>
      <c r="AL36" s="1137"/>
      <c r="AM36" s="1137"/>
      <c r="AN36" s="1138"/>
      <c r="AO36" s="303">
        <v>368528</v>
      </c>
      <c r="AP36" s="303">
        <v>542</v>
      </c>
      <c r="AQ36" s="304">
        <v>1195</v>
      </c>
      <c r="AR36" s="305">
        <v>-54.6</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6" t="s">
        <v>538</v>
      </c>
      <c r="AL37" s="1137"/>
      <c r="AM37" s="1137"/>
      <c r="AN37" s="1138"/>
      <c r="AO37" s="303">
        <v>693002</v>
      </c>
      <c r="AP37" s="303">
        <v>1020</v>
      </c>
      <c r="AQ37" s="304">
        <v>829</v>
      </c>
      <c r="AR37" s="305">
        <v>23</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5" t="s">
        <v>539</v>
      </c>
      <c r="AL38" s="1146"/>
      <c r="AM38" s="1146"/>
      <c r="AN38" s="1147"/>
      <c r="AO38" s="333" t="s">
        <v>520</v>
      </c>
      <c r="AP38" s="333" t="s">
        <v>520</v>
      </c>
      <c r="AQ38" s="334">
        <v>6</v>
      </c>
      <c r="AR38" s="325" t="s">
        <v>520</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5" t="s">
        <v>540</v>
      </c>
      <c r="AL39" s="1146"/>
      <c r="AM39" s="1146"/>
      <c r="AN39" s="1147"/>
      <c r="AO39" s="303">
        <v>-1119265</v>
      </c>
      <c r="AP39" s="303">
        <v>-1648</v>
      </c>
      <c r="AQ39" s="304">
        <v>-998</v>
      </c>
      <c r="AR39" s="305">
        <v>65.099999999999994</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6" t="s">
        <v>541</v>
      </c>
      <c r="AL40" s="1137"/>
      <c r="AM40" s="1137"/>
      <c r="AN40" s="1138"/>
      <c r="AO40" s="303">
        <v>-64230746</v>
      </c>
      <c r="AP40" s="303">
        <v>-94551</v>
      </c>
      <c r="AQ40" s="304">
        <v>-80156</v>
      </c>
      <c r="AR40" s="305">
        <v>18</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9" t="s">
        <v>542</v>
      </c>
      <c r="AL41" s="1140"/>
      <c r="AM41" s="1140"/>
      <c r="AN41" s="1141"/>
      <c r="AO41" s="303">
        <v>10700682</v>
      </c>
      <c r="AP41" s="303">
        <v>15752</v>
      </c>
      <c r="AQ41" s="304">
        <v>25590</v>
      </c>
      <c r="AR41" s="305">
        <v>-38.4</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543</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544</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8" t="s">
        <v>511</v>
      </c>
      <c r="AN49" s="1150" t="s">
        <v>545</v>
      </c>
      <c r="AO49" s="1151"/>
      <c r="AP49" s="1151"/>
      <c r="AQ49" s="1151"/>
      <c r="AR49" s="1152"/>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9"/>
      <c r="AN50" s="345" t="s">
        <v>546</v>
      </c>
      <c r="AO50" s="346" t="s">
        <v>547</v>
      </c>
      <c r="AP50" s="347" t="s">
        <v>548</v>
      </c>
      <c r="AQ50" s="348" t="s">
        <v>549</v>
      </c>
      <c r="AR50" s="349" t="s">
        <v>550</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551</v>
      </c>
      <c r="AL51" s="342"/>
      <c r="AM51" s="350">
        <v>101009452</v>
      </c>
      <c r="AN51" s="351">
        <v>144012</v>
      </c>
      <c r="AO51" s="352">
        <v>-14.6</v>
      </c>
      <c r="AP51" s="353">
        <v>119378</v>
      </c>
      <c r="AQ51" s="354">
        <v>-3.5</v>
      </c>
      <c r="AR51" s="355">
        <v>-11.1</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552</v>
      </c>
      <c r="AM52" s="358">
        <v>28629293</v>
      </c>
      <c r="AN52" s="359">
        <v>40818</v>
      </c>
      <c r="AO52" s="360">
        <v>-20.100000000000001</v>
      </c>
      <c r="AP52" s="361">
        <v>35801</v>
      </c>
      <c r="AQ52" s="362">
        <v>24.1</v>
      </c>
      <c r="AR52" s="363">
        <v>-44.2</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553</v>
      </c>
      <c r="AL53" s="342"/>
      <c r="AM53" s="350">
        <v>103270001</v>
      </c>
      <c r="AN53" s="351">
        <v>148295</v>
      </c>
      <c r="AO53" s="352">
        <v>3</v>
      </c>
      <c r="AP53" s="353">
        <v>135728</v>
      </c>
      <c r="AQ53" s="354">
        <v>13.7</v>
      </c>
      <c r="AR53" s="355">
        <v>-10.7</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552</v>
      </c>
      <c r="AM54" s="358">
        <v>30317896</v>
      </c>
      <c r="AN54" s="359">
        <v>43536</v>
      </c>
      <c r="AO54" s="360">
        <v>6.7</v>
      </c>
      <c r="AP54" s="361">
        <v>40699</v>
      </c>
      <c r="AQ54" s="362">
        <v>13.7</v>
      </c>
      <c r="AR54" s="363">
        <v>-7</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554</v>
      </c>
      <c r="AL55" s="342"/>
      <c r="AM55" s="350">
        <v>90977894</v>
      </c>
      <c r="AN55" s="351">
        <v>131618</v>
      </c>
      <c r="AO55" s="352">
        <v>-11.2</v>
      </c>
      <c r="AP55" s="353">
        <v>139505</v>
      </c>
      <c r="AQ55" s="354">
        <v>2.8</v>
      </c>
      <c r="AR55" s="355">
        <v>-14</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552</v>
      </c>
      <c r="AM56" s="358">
        <v>26917164</v>
      </c>
      <c r="AN56" s="359">
        <v>38941</v>
      </c>
      <c r="AO56" s="360">
        <v>-10.6</v>
      </c>
      <c r="AP56" s="361">
        <v>39411</v>
      </c>
      <c r="AQ56" s="362">
        <v>-3.2</v>
      </c>
      <c r="AR56" s="363">
        <v>-7.4</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555</v>
      </c>
      <c r="AL57" s="342"/>
      <c r="AM57" s="350">
        <v>93968703</v>
      </c>
      <c r="AN57" s="351">
        <v>136955</v>
      </c>
      <c r="AO57" s="352">
        <v>4.0999999999999996</v>
      </c>
      <c r="AP57" s="353">
        <v>128232</v>
      </c>
      <c r="AQ57" s="354">
        <v>-8.1</v>
      </c>
      <c r="AR57" s="355">
        <v>12.2</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552</v>
      </c>
      <c r="AM58" s="358">
        <v>23922102</v>
      </c>
      <c r="AN58" s="359">
        <v>34865</v>
      </c>
      <c r="AO58" s="360">
        <v>-10.5</v>
      </c>
      <c r="AP58" s="361">
        <v>36122</v>
      </c>
      <c r="AQ58" s="362">
        <v>-8.3000000000000007</v>
      </c>
      <c r="AR58" s="363">
        <v>-2.2000000000000002</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556</v>
      </c>
      <c r="AL59" s="342"/>
      <c r="AM59" s="350">
        <v>103763205</v>
      </c>
      <c r="AN59" s="351">
        <v>152745</v>
      </c>
      <c r="AO59" s="352">
        <v>11.5</v>
      </c>
      <c r="AP59" s="353">
        <v>145988</v>
      </c>
      <c r="AQ59" s="354">
        <v>13.8</v>
      </c>
      <c r="AR59" s="355">
        <v>-2.2999999999999998</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552</v>
      </c>
      <c r="AM60" s="358">
        <v>21330555</v>
      </c>
      <c r="AN60" s="359">
        <v>31400</v>
      </c>
      <c r="AO60" s="360">
        <v>-9.9</v>
      </c>
      <c r="AP60" s="361">
        <v>36192</v>
      </c>
      <c r="AQ60" s="362">
        <v>0.2</v>
      </c>
      <c r="AR60" s="363">
        <v>-10.1</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557</v>
      </c>
      <c r="AL61" s="364"/>
      <c r="AM61" s="365">
        <v>98597851</v>
      </c>
      <c r="AN61" s="366">
        <v>142725</v>
      </c>
      <c r="AO61" s="367">
        <v>-1.4</v>
      </c>
      <c r="AP61" s="368">
        <v>133766</v>
      </c>
      <c r="AQ61" s="369">
        <v>3.7</v>
      </c>
      <c r="AR61" s="355">
        <v>-5.0999999999999996</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552</v>
      </c>
      <c r="AM62" s="358">
        <v>26223402</v>
      </c>
      <c r="AN62" s="359">
        <v>37912</v>
      </c>
      <c r="AO62" s="360">
        <v>-8.9</v>
      </c>
      <c r="AP62" s="361">
        <v>37645</v>
      </c>
      <c r="AQ62" s="362">
        <v>5.3</v>
      </c>
      <c r="AR62" s="363">
        <v>-14.2</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uPNAyT/OEQdEiSgkOc+5EwhnfBzsZF5Fd1Dev2VW63v9uCF00sgl7uSbN/yaRbJ0Xnawr+mbHgnXY+WE321E7w==" saltValue="BoQPEgEWfTY0yT2ti/1Px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558</v>
      </c>
    </row>
    <row r="121" spans="125:125" ht="13.5" hidden="1" customHeight="1" x14ac:dyDescent="0.2">
      <c r="DU121" s="279"/>
    </row>
  </sheetData>
  <sheetProtection algorithmName="SHA-512" hashValue="/4JB4WV9+/fDOvn3UrJKzsYFOPvM1PhNYnr+TfzYqG7hygS4K3KgCmu9AfDHP9rB9wS/3DkhwjjJoY5V/U3viA==" saltValue="UgEzNVqawk6hAs1Y3Oi3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559</v>
      </c>
    </row>
  </sheetData>
  <sheetProtection algorithmName="SHA-512" hashValue="uDPhYLDAO4RnUNcHVrDSIVQGa6cI9DtvcmWbuB+MeNeqR75WC1cO4Xq1PXbmDBe0Jguktyic1rIth/9Y1zd+wQ==" saltValue="r94XpXY85Nzj4nJsIIKr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560</v>
      </c>
      <c r="G46" s="373" t="s">
        <v>561</v>
      </c>
      <c r="H46" s="373" t="s">
        <v>562</v>
      </c>
      <c r="I46" s="373" t="s">
        <v>563</v>
      </c>
      <c r="J46" s="374" t="s">
        <v>564</v>
      </c>
    </row>
    <row r="47" spans="2:10" ht="57.75" customHeight="1" x14ac:dyDescent="0.2">
      <c r="B47" s="7"/>
      <c r="C47" s="1153" t="s">
        <v>3</v>
      </c>
      <c r="D47" s="1153"/>
      <c r="E47" s="1154"/>
      <c r="F47" s="375">
        <v>3.74</v>
      </c>
      <c r="G47" s="376">
        <v>5.6</v>
      </c>
      <c r="H47" s="376">
        <v>5.72</v>
      </c>
      <c r="I47" s="376">
        <v>5.98</v>
      </c>
      <c r="J47" s="377">
        <v>6.39</v>
      </c>
    </row>
    <row r="48" spans="2:10" ht="57.75" customHeight="1" x14ac:dyDescent="0.2">
      <c r="B48" s="8"/>
      <c r="C48" s="1155" t="s">
        <v>4</v>
      </c>
      <c r="D48" s="1155"/>
      <c r="E48" s="1156"/>
      <c r="F48" s="378">
        <v>2.9</v>
      </c>
      <c r="G48" s="379">
        <v>2.8</v>
      </c>
      <c r="H48" s="379">
        <v>3.04</v>
      </c>
      <c r="I48" s="379">
        <v>2.86</v>
      </c>
      <c r="J48" s="380">
        <v>3.46</v>
      </c>
    </row>
    <row r="49" spans="2:10" ht="57.75" customHeight="1" thickBot="1" x14ac:dyDescent="0.25">
      <c r="B49" s="9"/>
      <c r="C49" s="1157" t="s">
        <v>5</v>
      </c>
      <c r="D49" s="1157"/>
      <c r="E49" s="1158"/>
      <c r="F49" s="381">
        <v>6.71</v>
      </c>
      <c r="G49" s="382">
        <v>2.38</v>
      </c>
      <c r="H49" s="382">
        <v>2.33</v>
      </c>
      <c r="I49" s="382">
        <v>1.72</v>
      </c>
      <c r="J49" s="383">
        <v>2.83</v>
      </c>
    </row>
    <row r="50" spans="2:10" ht="13.5" customHeight="1" x14ac:dyDescent="0.2"/>
  </sheetData>
  <sheetProtection algorithmName="SHA-512" hashValue="eh0pOtlziHeFWJ82Y2+g/GVXtPmY5Er0MYWtbsKpVePhv+6n/uzag/0xwMpsFo1wBZj+Dpp5Yi5fwkk99139Eg==" saltValue="RnKjSqZzv6gN7mjgwQoU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2021-03-11T08:34:33Z</cp:lastPrinted>
  <dcterms:created xsi:type="dcterms:W3CDTF">2021-02-02T04:18:53Z</dcterms:created>
  <dcterms:modified xsi:type="dcterms:W3CDTF">2021-10-29T02:09:06Z</dcterms:modified>
  <cp:category/>
</cp:coreProperties>
</file>