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3883C831-6CBA-43C0-B795-99A06A65109E}" xr6:coauthVersionLast="36" xr6:coauthVersionMax="36" xr10:uidLastSave="{00000000-0000-0000-0000-000000000000}"/>
  <bookViews>
    <workbookView xWindow="0" yWindow="0" windowWidth="19200" windowHeight="7590"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C24CFAAF_F663_4B3E_BF66_C39DBBA3445A_.wvu.Cols" localSheetId="2" hidden="1">'各会計、関係団体の財政状況及び健全化判断比率'!$EB:$XFD</definedName>
    <definedName name="Z_C24CFAAF_F663_4B3E_BF66_C39DBBA3445A_.wvu.Cols" localSheetId="12" hidden="1">基金残高に係る経年分析!$P:$XFD</definedName>
    <definedName name="Z_C24CFAAF_F663_4B3E_BF66_C39DBBA3445A_.wvu.Cols" localSheetId="4" hidden="1">'経常経費分析表（経常収支比率の分析）'!$DM:$XFD</definedName>
    <definedName name="Z_C24CFAAF_F663_4B3E_BF66_C39DBBA3445A_.wvu.Cols" localSheetId="5" hidden="1">'経常経費分析表（人件費・公債費・普通建設事業費の分析）'!$AU:$XFD</definedName>
    <definedName name="Z_C24CFAAF_F663_4B3E_BF66_C39DBBA3445A_.wvu.Cols" localSheetId="3" hidden="1">財政比較分析表!$DQ:$XFD</definedName>
    <definedName name="Z_C24CFAAF_F663_4B3E_BF66_C39DBBA3445A_.wvu.Cols" localSheetId="10" hidden="1">'実質公債費比率（分子）の構造'!$V:$XFD</definedName>
    <definedName name="Z_C24CFAAF_F663_4B3E_BF66_C39DBBA3445A_.wvu.Cols" localSheetId="8" hidden="1">実質収支比率等に係る経年分析!$Q:$XFD</definedName>
    <definedName name="Z_C24CFAAF_F663_4B3E_BF66_C39DBBA3445A_.wvu.Cols" localSheetId="11" hidden="1">'将来負担比率（分子）の構造'!$T:$XFD</definedName>
    <definedName name="Z_C24CFAAF_F663_4B3E_BF66_C39DBBA3445A_.wvu.Cols" localSheetId="6" hidden="1">'性質別歳出決算分析表（住民一人当たりのコスト）'!$DV:$XFD</definedName>
    <definedName name="Z_C24CFAAF_F663_4B3E_BF66_C39DBBA3445A_.wvu.Cols" localSheetId="0" hidden="1">総括表!$DP:$XFD</definedName>
    <definedName name="Z_C24CFAAF_F663_4B3E_BF66_C39DBBA3445A_.wvu.Cols" localSheetId="1" hidden="1">普通会計の状況!$EI:$XFD</definedName>
    <definedName name="Z_C24CFAAF_F663_4B3E_BF66_C39DBBA3445A_.wvu.Cols" localSheetId="7" hidden="1">'目的別歳出決算分析表（住民一人当たりのコスト）'!$DV:$XFD</definedName>
    <definedName name="Z_C24CFAAF_F663_4B3E_BF66_C39DBBA3445A_.wvu.Cols" localSheetId="9" hidden="1">連結実質赤字比率に係る赤字・黒字の構成分析!$Q:$XFD</definedName>
    <definedName name="Z_C24CFAAF_F663_4B3E_BF66_C39DBBA3445A_.wvu.Rows" localSheetId="2" hidden="1">'各会計、関係団体の財政状況及び健全化判断比率'!$137:$1048576,'各会計、関係団体の財政状況及び健全化判断比率'!$89:$101,'各会計、関係団体の財政状況及び健全化判断比率'!$135:$136</definedName>
    <definedName name="Z_C24CFAAF_F663_4B3E_BF66_C39DBBA3445A_.wvu.Rows" localSheetId="12" hidden="1">基金残高に係る経年分析!$65:$1048576</definedName>
    <definedName name="Z_C24CFAAF_F663_4B3E_BF66_C39DBBA3445A_.wvu.Rows" localSheetId="4" hidden="1">'経常経費分析表（経常収支比率の分析）'!$90:$1048576</definedName>
    <definedName name="Z_C24CFAAF_F663_4B3E_BF66_C39DBBA3445A_.wvu.Rows" localSheetId="5" hidden="1">'経常経費分析表（人件費・公債費・普通建設事業費の分析）'!$74:$1048576,'経常経費分析表（人件費・公債費・普通建設事業費の分析）'!$67:$73</definedName>
    <definedName name="Z_C24CFAAF_F663_4B3E_BF66_C39DBBA3445A_.wvu.Rows" localSheetId="3" hidden="1">財政比較分析表!$98:$1048576</definedName>
    <definedName name="Z_C24CFAAF_F663_4B3E_BF66_C39DBBA3445A_.wvu.Rows" localSheetId="10" hidden="1">'実質公債費比率（分子）の構造'!$61:$1048576</definedName>
    <definedName name="Z_C24CFAAF_F663_4B3E_BF66_C39DBBA3445A_.wvu.Rows" localSheetId="8" hidden="1">実質収支比率等に係る経年分析!$51:$1048576</definedName>
    <definedName name="Z_C24CFAAF_F663_4B3E_BF66_C39DBBA3445A_.wvu.Rows" localSheetId="11" hidden="1">'将来負担比率（分子）の構造'!$87:$1048576,'将来負担比率（分子）の構造'!$56:$86</definedName>
    <definedName name="Z_C24CFAAF_F663_4B3E_BF66_C39DBBA3445A_.wvu.Rows" localSheetId="6" hidden="1">'性質別歳出決算分析表（住民一人当たりのコスト）'!$122:$1048576,'性質別歳出決算分析表（住民一人当たりのコスト）'!$117:$121</definedName>
    <definedName name="Z_C24CFAAF_F663_4B3E_BF66_C39DBBA3445A_.wvu.Rows" localSheetId="0" hidden="1">総括表!$60:$1048576,総括表!$57:$59</definedName>
    <definedName name="Z_C24CFAAF_F663_4B3E_BF66_C39DBBA3445A_.wvu.Rows" localSheetId="1" hidden="1">普通会計の状況!$70:$1048576,普通会計の状況!$67:$69</definedName>
    <definedName name="Z_C24CFAAF_F663_4B3E_BF66_C39DBBA3445A_.wvu.Rows" localSheetId="7" hidden="1">'目的別歳出決算分析表（住民一人当たりのコスト）'!$117:$1048576</definedName>
    <definedName name="Z_C24CFAAF_F663_4B3E_BF66_C39DBBA3445A_.wvu.Rows" localSheetId="9" hidden="1">連結実質赤字比率に係る赤字・黒字の構成分析!$46:$1048576</definedName>
  </definedNames>
  <calcPr calcId="191029"/>
  <customWorkbookViews>
    <customWorkbookView name="kumamoto - 個人用ビュー" guid="{C24CFAAF-F663-4B3E-BF66-C39DBBA3445A}"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25" i="3" l="1"/>
  <c r="AU63" i="3" l="1"/>
  <c r="AP63" i="3"/>
  <c r="BG34" i="1" l="1"/>
  <c r="BG33" i="1"/>
  <c r="BG32" i="1"/>
  <c r="BG31" i="1"/>
  <c r="AO34" i="1"/>
  <c r="AO33" i="1"/>
  <c r="AO32" i="1"/>
  <c r="AO31" i="1"/>
  <c r="W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BW39" i="1"/>
  <c r="BE39" i="1"/>
  <c r="AM39" i="1"/>
  <c r="U39" i="1"/>
  <c r="BW38" i="1"/>
  <c r="BE38" i="1"/>
  <c r="AM38" i="1"/>
  <c r="U38" i="1"/>
  <c r="BW37" i="1"/>
  <c r="BE37" i="1"/>
  <c r="AM37" i="1"/>
  <c r="U37" i="1"/>
  <c r="BW36" i="1"/>
  <c r="BE36" i="1"/>
  <c r="AM36" i="1"/>
  <c r="U36" i="1"/>
  <c r="BW35" i="1"/>
  <c r="BE35" i="1"/>
  <c r="AM35" i="1"/>
  <c r="U35" i="1"/>
  <c r="BW34" i="1"/>
  <c r="U34" i="1"/>
  <c r="BW33" i="1"/>
  <c r="U33" i="1"/>
  <c r="C33" i="1"/>
  <c r="C34" i="1" s="1"/>
  <c r="BW32" i="1"/>
  <c r="U32" i="1"/>
  <c r="C32" i="1"/>
  <c r="C31" i="1"/>
  <c r="C35" i="1" l="1"/>
  <c r="C36" i="1" s="1"/>
  <c r="C37" i="1" s="1"/>
  <c r="C38" i="1" s="1"/>
  <c r="C39" i="1" s="1"/>
  <c r="C40"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1" i="1" l="1"/>
  <c r="AM31" i="1" l="1"/>
  <c r="AM32" i="1" s="1"/>
  <c r="AM33" i="1" s="1"/>
  <c r="AM34" i="1" s="1"/>
  <c r="BE31" i="1" s="1"/>
  <c r="BE32" i="1" l="1"/>
  <c r="BE33" i="1" s="1"/>
  <c r="BE34" i="1" s="1"/>
  <c r="BW31" i="1" l="1"/>
  <c r="CO31" i="1" s="1"/>
  <c r="CO32" i="1" s="1"/>
  <c r="CO33" i="1" s="1"/>
  <c r="CO34" i="1" s="1"/>
  <c r="CO35" i="1" s="1"/>
  <c r="CO36" i="1" s="1"/>
  <c r="CO37" i="1" s="1"/>
  <c r="CO38" i="1" s="1"/>
  <c r="CO39" i="1" s="1"/>
  <c r="CO40" i="1" s="1"/>
</calcChain>
</file>

<file path=xl/sharedStrings.xml><?xml version="1.0" encoding="utf-8"?>
<sst xmlns="http://schemas.openxmlformats.org/spreadsheetml/2006/main" count="1184" uniqueCount="618">
  <si>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</si>
  <si>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</si>
  <si>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</si>
  <si>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</si>
  <si>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</si>
  <si>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</si>
  <si>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</si>
  <si>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</si>
  <si>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</si>
  <si>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</si>
  <si>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</si>
  <si>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</si>
  <si>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</si>
  <si>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</si>
  <si>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</si>
  <si>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</si>
  <si>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</si>
  <si>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</si>
  <si>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</si>
  <si>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</si>
  <si>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</si>
  <si>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</si>
  <si>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</si>
  <si>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</si>
  <si>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</si>
  <si>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</si>
  <si>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</si>
  <si>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</si>
  <si>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</si>
  <si>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</si>
  <si>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</si>
  <si>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</si>
  <si>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</si>
  <si>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</si>
  <si>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</si>
  <si>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</si>
  <si>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</si>
  <si>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</si>
  <si>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</si>
  <si>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</si>
  <si>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</si>
  <si>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</si>
  <si>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</si>
  <si>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</si>
  <si>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</si>
  <si>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</si>
  <si>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</si>
  <si>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</si>
  <si>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</si>
  <si>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</si>
  <si>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</si>
  <si>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</si>
  <si>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</si>
  <si>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</si>
  <si>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</si>
  <si>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</si>
  <si>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</si>
  <si>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</si>
  <si>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</si>
  <si>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</si>
  <si>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</si>
  <si>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</si>
  <si>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</si>
  <si>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</si>
  <si>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</si>
  <si>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</si>
  <si>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</si>
  <si>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</si>
  <si>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</si>
  <si>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</si>
  <si>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</si>
  <si>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</si>
  <si>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</si>
  <si>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</si>
  <si>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</si>
  <si>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</si>
  <si>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</si>
  <si>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</si>
  <si>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</si>
  <si>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</si>
  <si>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</si>
  <si>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</si>
  <si>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</si>
  <si>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</si>
  <si>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</si>
  <si>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</si>
  <si>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</si>
  <si>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</si>
  <si>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</si>
  <si>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</si>
  <si>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</si>
  <si>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</si>
  <si>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</si>
  <si>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</si>
  <si>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</si>
  <si>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</si>
  <si>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</si>
  <si>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</si>
  <si>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</si>
  <si>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</si>
  <si>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</si>
  <si>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</si>
  <si>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</si>
  <si>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</si>
  <si>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</si>
  <si>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</si>
  <si>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</si>
  <si>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</si>
  <si>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</si>
  <si>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</si>
  <si>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</si>
  <si>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</si>
  <si>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</si>
  <si>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</si>
  <si>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</si>
  <si>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</si>
  <si>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</si>
  <si>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</si>
  <si>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</si>
  <si>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</si>
  <si>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</si>
  <si>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</si>
  <si>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</si>
  <si>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</si>
  <si>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</si>
  <si>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</si>
  <si>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</si>
  <si>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</si>
  <si>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</si>
  <si>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</si>
  <si>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</si>
  <si>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</si>
  <si>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</si>
  <si>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</si>
  <si>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</si>
  <si>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</si>
  <si>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</si>
  <si>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</si>
  <si>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</si>
  <si>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</si>
  <si>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</si>
  <si>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</si>
  <si>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</si>
  <si>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</si>
  <si>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</si>
  <si>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</si>
  <si>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</si>
  <si>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</si>
  <si>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</si>
  <si>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</si>
  <si>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</si>
  <si>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</si>
  <si>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</si>
  <si>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</si>
  <si>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</si>
  <si>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</si>
  <si>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</si>
  <si>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</si>
  <si>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</si>
  <si>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</si>
  <si>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</si>
  <si>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</si>
  <si>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</si>
  <si>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</si>
  <si>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</si>
  <si>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</si>
  <si>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</si>
  <si>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</si>
  <si>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</si>
  <si>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</si>
  <si>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</si>
  <si>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</si>
  <si>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</si>
  <si>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</si>
  <si>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</si>
  <si>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</si>
  <si>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</si>
  <si>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</si>
  <si>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</si>
  <si>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</si>
  <si>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</si>
  <si>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</si>
  <si>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</si>
  <si>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</si>
  <si>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</si>
  <si>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</si>
  <si>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熊本県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</si>
  <si>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</si>
  <si>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</si>
  <si>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</si>
  <si>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</si>
  <si>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</si>
  <si>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</si>
  <si>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</si>
  <si>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</si>
  <si>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</si>
  <si>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</si>
  <si>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</si>
  <si>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</si>
  <si>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</si>
  <si>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</si>
  <si>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</si>
  <si>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</si>
  <si>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</si>
  <si>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</si>
  <si>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</si>
  <si>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</si>
  <si>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</si>
  <si>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</si>
  <si>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</si>
  <si>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</si>
  <si>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</si>
  <si>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</si>
  <si>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</si>
  <si>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</si>
  <si>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</si>
  <si>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</si>
  <si>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</si>
  <si>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</si>
  <si>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</si>
  <si>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</si>
  <si>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</si>
  <si>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</si>
  <si>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</si>
  <si>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</si>
  <si>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</si>
  <si>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</si>
  <si>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</si>
  <si>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</si>
  <si>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</si>
  <si>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</si>
  <si>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</si>
  <si>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</si>
  <si>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</si>
  <si>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</si>
  <si>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</si>
  <si>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</si>
  <si>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</si>
  <si>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</si>
  <si>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</si>
  <si>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</si>
  <si>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</si>
  <si>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</si>
  <si>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</si>
  <si>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</si>
  <si>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</si>
  <si>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</si>
  <si>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</si>
  <si>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</si>
  <si>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</si>
  <si>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</si>
  <si>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</si>
  <si>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</si>
  <si>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</si>
  <si>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</si>
  <si>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</si>
  <si>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</si>
  <si>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</si>
  <si>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</si>
  <si>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</si>
  <si>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</si>
  <si>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</si>
  <si>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</si>
  <si>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</si>
  <si>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</si>
  <si>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</si>
  <si>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</si>
  <si>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</si>
  <si>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</si>
  <si>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</si>
  <si>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</si>
  <si>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</si>
  <si>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</si>
  <si>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</si>
  <si>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</si>
  <si>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</si>
  <si>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</si>
  <si>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</si>
  <si>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</si>
  <si>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</si>
  <si>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</si>
  <si>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</si>
  <si>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</si>
  <si>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</si>
  <si>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</si>
  <si>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</si>
  <si>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</si>
  <si>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</si>
  <si>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</si>
  <si>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</si>
  <si>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</si>
  <si>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</si>
  <si>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</si>
  <si>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</si>
  <si>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</si>
  <si>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</si>
  <si>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</si>
  <si>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</si>
  <si>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</si>
  <si>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</si>
  <si>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</si>
  <si>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</si>
  <si>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</si>
  <si>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</si>
  <si>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</si>
  <si>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</si>
  <si>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</si>
  <si>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</si>
  <si>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</si>
  <si>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</si>
  <si>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</si>
  <si>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</si>
  <si>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</si>
  <si>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</si>
  <si>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</si>
  <si>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</si>
  <si>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</si>
  <si>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</si>
  <si>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</si>
  <si>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</si>
  <si>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</si>
  <si>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</si>
  <si>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</si>
  <si>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</si>
  <si>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</si>
  <si>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</si>
  <si>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</si>
  <si>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</si>
  <si>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</si>
  <si>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</si>
  <si>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</si>
  <si>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</si>
  <si>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</si>
  <si>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</si>
  <si>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</si>
  <si>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</si>
  <si>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</si>
  <si>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</si>
  <si>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</si>
  <si>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</si>
  <si>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</si>
  <si>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</si>
  <si>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</si>
  <si>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</si>
  <si>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</si>
  <si>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</si>
  <si>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</si>
  <si>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</si>
  <si>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</si>
  <si>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</si>
  <si>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</si>
  <si>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</si>
  <si>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</si>
  <si>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</si>
  <si>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</si>
  <si>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</si>
  <si>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</si>
  <si>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</si>
  <si>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</si>
  <si>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</si>
  <si>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</si>
  <si>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</si>
  <si>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</si>
  <si>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</si>
  <si>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中小企業振興資金特別会計</t>
    <phoneticPr fontId="5"/>
  </si>
  <si>
    <t>母子父子寡婦福祉資金特別会計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</si>
  <si>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</si>
  <si>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</si>
  <si>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</si>
  <si>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</si>
  <si>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</si>
  <si>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</si>
  <si>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</si>
  <si>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t>
    <phoneticPr fontId="5"/>
  </si>
  <si>
    <t>公債管理特別会計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</si>
  <si>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</si>
  <si>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</si>
  <si>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</si>
  <si>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</si>
  <si>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</si>
  <si>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</si>
  <si>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</si>
  <si>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</si>
  <si>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</si>
  <si>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</si>
  <si>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</si>
  <si>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</si>
  <si>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</si>
  <si>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</si>
  <si>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</si>
  <si>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電気事業会計</t>
    <phoneticPr fontId="5"/>
  </si>
  <si>
    <t>法適用企業</t>
    <phoneticPr fontId="5"/>
  </si>
  <si>
    <t>工業用水道事業会計</t>
    <phoneticPr fontId="5"/>
  </si>
  <si>
    <t>有料駐車場事業会計</t>
    <phoneticPr fontId="5"/>
  </si>
  <si>
    <t>法適用企業</t>
    <phoneticPr fontId="5"/>
  </si>
  <si>
    <t>病院事業会計</t>
    <phoneticPr fontId="5"/>
  </si>
  <si>
    <t>港湾整備事業特別会計</t>
    <phoneticPr fontId="5"/>
  </si>
  <si>
    <t>法非適用企業</t>
    <phoneticPr fontId="5"/>
  </si>
  <si>
    <t>流域下水道事業特別会計</t>
    <phoneticPr fontId="5"/>
  </si>
  <si>
    <t>臨海工業用地造成事業特別会計</t>
    <phoneticPr fontId="5"/>
  </si>
  <si>
    <t>法非適用企業</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</si>
  <si>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</si>
  <si>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</si>
  <si>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</si>
  <si>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</si>
  <si>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</si>
  <si>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</si>
  <si>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</si>
  <si>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</si>
  <si>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</si>
  <si>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</si>
  <si>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</si>
  <si>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</si>
  <si>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</si>
  <si>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</si>
  <si>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</si>
  <si>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</si>
  <si>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</si>
  <si>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</si>
  <si>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</si>
  <si>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</si>
  <si>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</si>
  <si>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</si>
  <si>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</si>
  <si>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</si>
  <si>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</si>
  <si>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</si>
  <si>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</si>
  <si>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</si>
  <si>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</si>
  <si>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</si>
  <si>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</si>
  <si>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</si>
  <si>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</si>
  <si>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</si>
  <si>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</si>
  <si>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</si>
  <si>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</si>
  <si>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</si>
  <si>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</si>
  <si>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</si>
  <si>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</si>
  <si>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</si>
  <si>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</si>
  <si>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</si>
  <si>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</si>
  <si>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</si>
  <si>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</si>
  <si>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</si>
  <si>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</si>
  <si>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</si>
  <si>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</si>
  <si>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</si>
  <si>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</si>
  <si>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</si>
  <si>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</si>
  <si>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</si>
  <si>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</si>
  <si>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</si>
  <si>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</si>
  <si>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</si>
  <si>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</si>
  <si>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</si>
  <si>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</si>
  <si>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</si>
  <si>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</si>
  <si>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</si>
  <si>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</si>
  <si>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</si>
  <si>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</si>
  <si>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</si>
  <si>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</si>
  <si>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</si>
  <si>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</si>
  <si>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</si>
  <si>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</si>
  <si>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</si>
  <si>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</si>
  <si>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</si>
  <si>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</si>
  <si>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</si>
  <si>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</si>
  <si>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</si>
  <si>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</si>
  <si>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</si>
  <si>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</si>
  <si>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</si>
  <si>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</si>
  <si>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</si>
  <si>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</si>
  <si>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</si>
  <si>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</si>
  <si>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</si>
  <si>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</si>
  <si>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</si>
  <si>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</si>
  <si>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</si>
  <si>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</si>
  <si>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</si>
  <si>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</si>
  <si>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</si>
  <si>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</si>
  <si>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</si>
  <si>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</si>
  <si>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</si>
  <si>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</si>
  <si>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</si>
  <si>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</si>
  <si>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</si>
  <si>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</si>
  <si>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</si>
  <si>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</si>
  <si>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</si>
  <si>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</si>
  <si>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</si>
  <si>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</si>
  <si>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</si>
  <si>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</si>
  <si>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</si>
  <si>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</si>
  <si>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</si>
  <si>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</si>
  <si>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</si>
  <si>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</si>
  <si>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</si>
  <si>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</si>
  <si>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</si>
  <si>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</si>
  <si>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</si>
  <si>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</si>
  <si>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</si>
  <si>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</si>
  <si>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</si>
  <si>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</si>
  <si>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</si>
  <si>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</si>
  <si>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</si>
  <si>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</si>
  <si>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</si>
  <si>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</si>
  <si>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</si>
  <si>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</si>
  <si>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</si>
  <si>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</si>
  <si>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</si>
  <si>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0.66</t>
  </si>
  <si>
    <t>▲ 0.59</t>
  </si>
  <si>
    <t>▲ 0.45</t>
  </si>
  <si>
    <t>一般会計</t>
  </si>
  <si>
    <t>電気事業会計</t>
  </si>
  <si>
    <t>国民健康保険事業特別会計</t>
  </si>
  <si>
    <t>市町村振興資金貸付事業特別会計</t>
  </si>
  <si>
    <t>臨海工業用地造成事業特別会計</t>
  </si>
  <si>
    <t>病院事業会計</t>
  </si>
  <si>
    <t>工業用水道事業会計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</si>
  <si>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</si>
  <si>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</si>
  <si>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</si>
  <si>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</si>
  <si>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</si>
  <si>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</si>
  <si>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</si>
  <si>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</si>
  <si>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</si>
  <si>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平成28年熊本地震復興基金</t>
    <rPh sb="0" eb="2">
      <t>ヘイセイ</t>
    </rPh>
    <rPh sb="4" eb="5">
      <t>ネン</t>
    </rPh>
    <rPh sb="5" eb="7">
      <t>クマモト</t>
    </rPh>
    <rPh sb="7" eb="9">
      <t>ジシン</t>
    </rPh>
    <rPh sb="9" eb="11">
      <t>フッコウ</t>
    </rPh>
    <rPh sb="11" eb="13">
      <t>キキン</t>
    </rPh>
    <phoneticPr fontId="2"/>
  </si>
  <si>
    <t>ふるさとくまもと応援寄附基金</t>
    <rPh sb="8" eb="10">
      <t>オウエン</t>
    </rPh>
    <rPh sb="10" eb="12">
      <t>キフ</t>
    </rPh>
    <rPh sb="12" eb="1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</si>
  <si>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</si>
  <si>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</si>
  <si>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平成28年熊本地震被災文化財等復旧復興基金</t>
    <rPh sb="0" eb="2">
      <t>ヘイセイ</t>
    </rPh>
    <rPh sb="4" eb="5">
      <t>ネン</t>
    </rPh>
    <rPh sb="5" eb="7">
      <t>クマモト</t>
    </rPh>
    <rPh sb="7" eb="9">
      <t>ジシン</t>
    </rPh>
    <rPh sb="9" eb="11">
      <t>ヒサイ</t>
    </rPh>
    <rPh sb="11" eb="14">
      <t>ブンカザイ</t>
    </rPh>
    <rPh sb="14" eb="15">
      <t>トウ</t>
    </rPh>
    <rPh sb="15" eb="17">
      <t>フッキュウ</t>
    </rPh>
    <rPh sb="17" eb="19">
      <t>フッコウ</t>
    </rPh>
    <rPh sb="19" eb="21">
      <t>キキン</t>
    </rPh>
    <phoneticPr fontId="2"/>
  </si>
  <si>
    <t>熊本県立劇場</t>
    <rPh sb="0" eb="2">
      <t>クマモト</t>
    </rPh>
    <rPh sb="2" eb="4">
      <t>ケンリツ</t>
    </rPh>
    <rPh sb="4" eb="6">
      <t>ゲキジョウ</t>
    </rPh>
    <phoneticPr fontId="2"/>
  </si>
  <si>
    <t>-</t>
    <phoneticPr fontId="2"/>
  </si>
  <si>
    <t>天草エアライン</t>
    <rPh sb="0" eb="2">
      <t>アマクサ</t>
    </rPh>
    <phoneticPr fontId="2"/>
  </si>
  <si>
    <t>-</t>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</si>
  <si>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</si>
  <si>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</si>
  <si>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</si>
  <si>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</si>
  <si>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</si>
  <si>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</si>
  <si>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</si>
  <si>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</si>
  <si>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</si>
  <si>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</si>
  <si>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</si>
  <si>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</si>
  <si>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</si>
  <si>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</si>
  <si>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</si>
  <si>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</si>
  <si>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〇</t>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</si>
  <si>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</si>
  <si>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</si>
  <si>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</si>
  <si>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</si>
  <si>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</si>
  <si>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</si>
  <si>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</si>
  <si>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</si>
  <si>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</si>
  <si>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</si>
  <si>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</si>
  <si>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</si>
  <si>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有明海自動車航送船組合</t>
    <rPh sb="0" eb="6">
      <t>アリアケカイジドウシャ</t>
    </rPh>
    <rPh sb="6" eb="8">
      <t>コウソウ</t>
    </rPh>
    <rPh sb="8" eb="9">
      <t>セン</t>
    </rPh>
    <rPh sb="9" eb="11">
      <t>クミアイ</t>
    </rPh>
    <phoneticPr fontId="2"/>
  </si>
  <si>
    <t>-</t>
    <phoneticPr fontId="2"/>
  </si>
  <si>
    <t>法適用</t>
    <rPh sb="0" eb="3">
      <t>ホウテキヨウ</t>
    </rPh>
    <phoneticPr fontId="2"/>
  </si>
  <si>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</si>
  <si>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</si>
  <si>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</si>
  <si>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</si>
  <si>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</si>
  <si>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</si>
  <si>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平成28年熊本地震に伴い地方債残高は増加傾向にあるが、通常県債の減少及び熊本地震関連の県債償還は据え置き期間があるため、実質公債費比率は減少傾向にある。一方で、将来負担比率に関しては、平成28年熊本地震分の県債残高が増加したことで、一般会計等の県債残高が増となったことや、県債の償還に充当可能として算定される基金残高のうち、熊本地震復興基金などが減となったことにより、増加している。</t>
    <rPh sb="66" eb="67">
      <t>ヒ</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</si>
  <si>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</si>
  <si>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</si>
  <si>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</si>
  <si>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類似団体平均を下回る一方、有形固定資産減価償却率は平均を上回っており、老朽化資産の新たな更新が将来負担比率の増加の一因となる可能性があることから、計画的かつ効率的な更新を行うことで、引き続き健全な財政運営を行っていく。</t>
    <rPh sb="1" eb="7">
      <t>ショウライフタンヒリツ</t>
    </rPh>
    <rPh sb="8" eb="10">
      <t>ルイジ</t>
    </rPh>
    <rPh sb="10" eb="12">
      <t>ダンタイ</t>
    </rPh>
    <rPh sb="12" eb="14">
      <t>ヘイキン</t>
    </rPh>
    <rPh sb="15" eb="17">
      <t>シタマワ</t>
    </rPh>
    <rPh sb="18" eb="20">
      <t>イッポウ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</si>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</sst>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EB6B28-1A5B-4A0B-BE3D-11E3638686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77936</c:v>
                </c:pt>
                <c:pt idx="3">
                  <c:v>82531</c:v>
                </c:pt>
                <c:pt idx="4">
                  <c:v>91743</c:v>
                </c:pt>
              </c:numCache>
            </c:numRef>
          </c:val>
          <c:smooth val="0"/>
          <c:extLst>
            <c:ext xmlns:c16="http://schemas.microsoft.com/office/drawing/2014/chart" uri="{C3380CC4-5D6E-409C-BE32-E72D297353CC}">
              <c16:uniqueId val="{00000000-4F3D-4051-80E2-4050DBEDF7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68411</c:v>
                </c:pt>
                <c:pt idx="1">
                  <c:v>69412</c:v>
                </c:pt>
                <c:pt idx="2">
                  <c:v>80331</c:v>
                </c:pt>
                <c:pt idx="3">
                  <c:v>97011</c:v>
                </c:pt>
                <c:pt idx="4">
                  <c:v>89552</c:v>
                </c:pt>
              </c:numCache>
            </c:numRef>
          </c:val>
          <c:smooth val="0"/>
          <c:extLst>
            <c:ext xmlns:c16="http://schemas.microsoft.com/office/drawing/2014/chart" uri="{C3380CC4-5D6E-409C-BE32-E72D297353CC}">
              <c16:uniqueId val="{00000001-4F3D-4051-80E2-4050DBEDF73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2.94</c:v>
                </c:pt>
                <c:pt idx="1">
                  <c:v>3.68</c:v>
                </c:pt>
                <c:pt idx="2">
                  <c:v>4.66</c:v>
                </c:pt>
                <c:pt idx="3">
                  <c:v>3.49</c:v>
                </c:pt>
                <c:pt idx="4">
                  <c:v>3.03</c:v>
                </c:pt>
              </c:numCache>
            </c:numRef>
          </c:val>
          <c:extLst>
            <c:ext xmlns:c16="http://schemas.microsoft.com/office/drawing/2014/chart" uri="{C3380CC4-5D6E-409C-BE32-E72D297353CC}">
              <c16:uniqueId val="{00000000-25B3-4E64-97F4-256BF53E5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0.39</c:v>
                </c:pt>
                <c:pt idx="1">
                  <c:v>0.39</c:v>
                </c:pt>
                <c:pt idx="2">
                  <c:v>0.42</c:v>
                </c:pt>
                <c:pt idx="3">
                  <c:v>0.42</c:v>
                </c:pt>
                <c:pt idx="4">
                  <c:v>0.42</c:v>
                </c:pt>
              </c:numCache>
            </c:numRef>
          </c:val>
          <c:extLst>
            <c:ext xmlns:c16="http://schemas.microsoft.com/office/drawing/2014/chart" uri="{C3380CC4-5D6E-409C-BE32-E72D297353CC}">
              <c16:uniqueId val="{00000001-25B3-4E64-97F4-256BF53E57C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-0.66</c:v>
                </c:pt>
                <c:pt idx="1">
                  <c:v>0.71</c:v>
                </c:pt>
                <c:pt idx="2">
                  <c:v>0.78</c:v>
                </c:pt>
                <c:pt idx="3">
                  <c:v>-0.59</c:v>
                </c:pt>
                <c:pt idx="4">
                  <c:v>-0.45</c:v>
                </c:pt>
              </c:numCache>
            </c:numRef>
          </c:val>
          <c:smooth val="0"/>
          <c:extLst>
            <c:ext xmlns:c16="http://schemas.microsoft.com/office/drawing/2014/chart" uri="{C3380CC4-5D6E-409C-BE32-E72D297353CC}">
              <c16:uniqueId val="{00000002-25B3-4E64-97F4-256BF53E57C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0.36</c:v>
                </c:pt>
                <c:pt idx="2">
                  <c:v>#N/A</c:v>
                </c:pt>
                <c:pt idx="3">
                  <c:v>0.35</c:v>
                </c:pt>
                <c:pt idx="4">
                  <c:v>#N/A</c:v>
                </c:pt>
                <c:pt idx="5">
                  <c:v>0.38</c:v>
                </c:pt>
                <c:pt idx="6">
                  <c:v>#N/A</c:v>
                </c:pt>
                <c:pt idx="7">
                  <c:v>0.41</c:v>
                </c:pt>
                <c:pt idx="8">
                  <c:v>#N/A</c:v>
                </c:pt>
                <c:pt idx="9">
                  <c:v>0.39</c:v>
                </c:pt>
              </c:numCache>
            </c:numRef>
          </c:val>
          <c:extLst>
            <c:ext xmlns:c16="http://schemas.microsoft.com/office/drawing/2014/chart" uri="{C3380CC4-5D6E-409C-BE32-E72D297353CC}">
              <c16:uniqueId val="{00000000-50BC-4E3C-B100-83C8D962FB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C-4E3C-B100-83C8D962FB31}"/>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0.15</c:v>
                </c:pt>
                <c:pt idx="4">
                  <c:v>#N/A</c:v>
                </c:pt>
                <c:pt idx="5">
                  <c:v>0.14000000000000001</c:v>
                </c:pt>
                <c:pt idx="6">
                  <c:v>#N/A</c:v>
                </c:pt>
                <c:pt idx="7">
                  <c:v>0.13</c:v>
                </c:pt>
                <c:pt idx="8">
                  <c:v>#N/A</c:v>
                </c:pt>
                <c:pt idx="9">
                  <c:v>0.27</c:v>
                </c:pt>
              </c:numCache>
            </c:numRef>
          </c:val>
          <c:extLst>
            <c:ext xmlns:c16="http://schemas.microsoft.com/office/drawing/2014/chart" uri="{C3380CC4-5D6E-409C-BE32-E72D297353CC}">
              <c16:uniqueId val="{00000002-50BC-4E3C-B100-83C8D962FB31}"/>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0.23</c:v>
                </c:pt>
                <c:pt idx="2">
                  <c:v>#N/A</c:v>
                </c:pt>
                <c:pt idx="3">
                  <c:v>0.23</c:v>
                </c:pt>
                <c:pt idx="4">
                  <c:v>#N/A</c:v>
                </c:pt>
                <c:pt idx="5">
                  <c:v>0.25</c:v>
                </c:pt>
                <c:pt idx="6">
                  <c:v>#N/A</c:v>
                </c:pt>
                <c:pt idx="7">
                  <c:v>0.25</c:v>
                </c:pt>
                <c:pt idx="8">
                  <c:v>#N/A</c:v>
                </c:pt>
                <c:pt idx="9">
                  <c:v>0.3</c:v>
                </c:pt>
              </c:numCache>
            </c:numRef>
          </c:val>
          <c:extLst>
            <c:ext xmlns:c16="http://schemas.microsoft.com/office/drawing/2014/chart" uri="{C3380CC4-5D6E-409C-BE32-E72D297353CC}">
              <c16:uniqueId val="{00000003-50BC-4E3C-B100-83C8D962FB3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0.49</c:v>
                </c:pt>
                <c:pt idx="2">
                  <c:v>#N/A</c:v>
                </c:pt>
                <c:pt idx="3">
                  <c:v>0.49</c:v>
                </c:pt>
                <c:pt idx="4">
                  <c:v>#N/A</c:v>
                </c:pt>
                <c:pt idx="5">
                  <c:v>0.43</c:v>
                </c:pt>
                <c:pt idx="6">
                  <c:v>#N/A</c:v>
                </c:pt>
                <c:pt idx="7">
                  <c:v>0.39</c:v>
                </c:pt>
                <c:pt idx="8">
                  <c:v>#N/A</c:v>
                </c:pt>
                <c:pt idx="9">
                  <c:v>0.36</c:v>
                </c:pt>
              </c:numCache>
            </c:numRef>
          </c:val>
          <c:extLst>
            <c:ext xmlns:c16="http://schemas.microsoft.com/office/drawing/2014/chart" uri="{C3380CC4-5D6E-409C-BE32-E72D297353CC}">
              <c16:uniqueId val="{00000004-50BC-4E3C-B100-83C8D962FB31}"/>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0.44</c:v>
                </c:pt>
                <c:pt idx="4">
                  <c:v>#N/A</c:v>
                </c:pt>
                <c:pt idx="5">
                  <c:v>0.5</c:v>
                </c:pt>
                <c:pt idx="6">
                  <c:v>#N/A</c:v>
                </c:pt>
                <c:pt idx="7">
                  <c:v>0.47</c:v>
                </c:pt>
                <c:pt idx="8">
                  <c:v>#N/A</c:v>
                </c:pt>
                <c:pt idx="9">
                  <c:v>0.44</c:v>
                </c:pt>
              </c:numCache>
            </c:numRef>
          </c:val>
          <c:extLst>
            <c:ext xmlns:c16="http://schemas.microsoft.com/office/drawing/2014/chart" uri="{C3380CC4-5D6E-409C-BE32-E72D297353CC}">
              <c16:uniqueId val="{00000005-50BC-4E3C-B100-83C8D962FB31}"/>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0.59</c:v>
                </c:pt>
                <c:pt idx="4">
                  <c:v>#N/A</c:v>
                </c:pt>
                <c:pt idx="5">
                  <c:v>0.64</c:v>
                </c:pt>
                <c:pt idx="6">
                  <c:v>#N/A</c:v>
                </c:pt>
                <c:pt idx="7">
                  <c:v>0.51</c:v>
                </c:pt>
                <c:pt idx="8">
                  <c:v>#N/A</c:v>
                </c:pt>
                <c:pt idx="9">
                  <c:v>0.51</c:v>
                </c:pt>
              </c:numCache>
            </c:numRef>
          </c:val>
          <c:extLst>
            <c:ext xmlns:c16="http://schemas.microsoft.com/office/drawing/2014/chart" uri="{C3380CC4-5D6E-409C-BE32-E72D297353CC}">
              <c16:uniqueId val="{00000006-50BC-4E3C-B100-83C8D962FB3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0.72</c:v>
                </c:pt>
                <c:pt idx="8">
                  <c:v>#N/A</c:v>
                </c:pt>
                <c:pt idx="9">
                  <c:v>0.81</c:v>
                </c:pt>
              </c:numCache>
            </c:numRef>
          </c:val>
          <c:extLst>
            <c:ext xmlns:c16="http://schemas.microsoft.com/office/drawing/2014/chart" uri="{C3380CC4-5D6E-409C-BE32-E72D297353CC}">
              <c16:uniqueId val="{00000007-50BC-4E3C-B100-83C8D962FB31}"/>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1.18</c:v>
                </c:pt>
                <c:pt idx="4">
                  <c:v>#N/A</c:v>
                </c:pt>
                <c:pt idx="5">
                  <c:v>1.17</c:v>
                </c:pt>
                <c:pt idx="6">
                  <c:v>#N/A</c:v>
                </c:pt>
                <c:pt idx="7">
                  <c:v>1.17</c:v>
                </c:pt>
                <c:pt idx="8">
                  <c:v>#N/A</c:v>
                </c:pt>
                <c:pt idx="9">
                  <c:v>1.1499999999999999</c:v>
                </c:pt>
              </c:numCache>
            </c:numRef>
          </c:val>
          <c:extLst>
            <c:ext xmlns:c16="http://schemas.microsoft.com/office/drawing/2014/chart" uri="{C3380CC4-5D6E-409C-BE32-E72D297353CC}">
              <c16:uniqueId val="{00000008-50BC-4E3C-B100-83C8D962FB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2.3199999999999998</c:v>
                </c:pt>
                <c:pt idx="2">
                  <c:v>#N/A</c:v>
                </c:pt>
                <c:pt idx="3">
                  <c:v>3.09</c:v>
                </c:pt>
                <c:pt idx="4">
                  <c:v>#N/A</c:v>
                </c:pt>
                <c:pt idx="5">
                  <c:v>3.99</c:v>
                </c:pt>
                <c:pt idx="6">
                  <c:v>#N/A</c:v>
                </c:pt>
                <c:pt idx="7">
                  <c:v>2.94</c:v>
                </c:pt>
                <c:pt idx="8">
                  <c:v>#N/A</c:v>
                </c:pt>
                <c:pt idx="9">
                  <c:v>2.5099999999999998</c:v>
                </c:pt>
              </c:numCache>
            </c:numRef>
          </c:val>
          <c:extLst>
            <c:ext xmlns:c16="http://schemas.microsoft.com/office/drawing/2014/chart" uri="{C3380CC4-5D6E-409C-BE32-E72D297353CC}">
              <c16:uniqueId val="{00000009-50BC-4E3C-B100-83C8D962FB3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84033</c:v>
                </c:pt>
                <c:pt idx="5">
                  <c:v>85554</c:v>
                </c:pt>
                <c:pt idx="8">
                  <c:v>83659</c:v>
                </c:pt>
                <c:pt idx="11">
                  <c:v>81606</c:v>
                </c:pt>
                <c:pt idx="14">
                  <c:v>77671</c:v>
                </c:pt>
              </c:numCache>
            </c:numRef>
          </c:val>
          <c:extLst>
            <c:ext xmlns:c16="http://schemas.microsoft.com/office/drawing/2014/chart" uri="{C3380CC4-5D6E-409C-BE32-E72D297353CC}">
              <c16:uniqueId val="{00000000-C990-4B20-A223-6B8A52410E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c:v>
                </c:pt>
                <c:pt idx="3">
                  <c:v>1</c:v>
                </c:pt>
                <c:pt idx="6">
                  <c:v>0</c:v>
                </c:pt>
                <c:pt idx="9">
                  <c:v>1</c:v>
                </c:pt>
                <c:pt idx="12">
                  <c:v>1</c:v>
                </c:pt>
              </c:numCache>
            </c:numRef>
          </c:val>
          <c:extLst>
            <c:ext xmlns:c16="http://schemas.microsoft.com/office/drawing/2014/chart" uri="{C3380CC4-5D6E-409C-BE32-E72D297353CC}">
              <c16:uniqueId val="{00000001-C990-4B20-A223-6B8A52410E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1546</c:v>
                </c:pt>
                <c:pt idx="3">
                  <c:v>1398</c:v>
                </c:pt>
                <c:pt idx="6">
                  <c:v>1341</c:v>
                </c:pt>
                <c:pt idx="9">
                  <c:v>1308</c:v>
                </c:pt>
                <c:pt idx="12">
                  <c:v>723</c:v>
                </c:pt>
              </c:numCache>
            </c:numRef>
          </c:val>
          <c:extLst>
            <c:ext xmlns:c16="http://schemas.microsoft.com/office/drawing/2014/chart" uri="{C3380CC4-5D6E-409C-BE32-E72D297353CC}">
              <c16:uniqueId val="{00000002-C990-4B20-A223-6B8A52410E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90-4B20-A223-6B8A52410E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1634</c:v>
                </c:pt>
                <c:pt idx="3">
                  <c:v>1741</c:v>
                </c:pt>
                <c:pt idx="6">
                  <c:v>2011</c:v>
                </c:pt>
                <c:pt idx="9">
                  <c:v>1567</c:v>
                </c:pt>
                <c:pt idx="12">
                  <c:v>1538</c:v>
                </c:pt>
              </c:numCache>
            </c:numRef>
          </c:val>
          <c:extLst>
            <c:ext xmlns:c16="http://schemas.microsoft.com/office/drawing/2014/chart" uri="{C3380CC4-5D6E-409C-BE32-E72D297353CC}">
              <c16:uniqueId val="{00000004-C990-4B20-A223-6B8A52410E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22135</c:v>
                </c:pt>
                <c:pt idx="3">
                  <c:v>23290</c:v>
                </c:pt>
                <c:pt idx="6">
                  <c:v>22019</c:v>
                </c:pt>
                <c:pt idx="9">
                  <c:v>21387</c:v>
                </c:pt>
                <c:pt idx="12">
                  <c:v>20709</c:v>
                </c:pt>
              </c:numCache>
            </c:numRef>
          </c:val>
          <c:extLst>
            <c:ext xmlns:c16="http://schemas.microsoft.com/office/drawing/2014/chart" uri="{C3380CC4-5D6E-409C-BE32-E72D297353CC}">
              <c16:uniqueId val="{00000005-C990-4B20-A223-6B8A52410E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0-4B20-A223-6B8A52410E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101594</c:v>
                </c:pt>
                <c:pt idx="3">
                  <c:v>96916</c:v>
                </c:pt>
                <c:pt idx="6">
                  <c:v>91360</c:v>
                </c:pt>
                <c:pt idx="9">
                  <c:v>86354</c:v>
                </c:pt>
                <c:pt idx="12">
                  <c:v>81389</c:v>
                </c:pt>
              </c:numCache>
            </c:numRef>
          </c:val>
          <c:extLst>
            <c:ext xmlns:c16="http://schemas.microsoft.com/office/drawing/2014/chart" uri="{C3380CC4-5D6E-409C-BE32-E72D297353CC}">
              <c16:uniqueId val="{00000007-C990-4B20-A223-6B8A52410E4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42882</c:v>
                </c:pt>
                <c:pt idx="2">
                  <c:v>#N/A</c:v>
                </c:pt>
                <c:pt idx="3">
                  <c:v>#N/A</c:v>
                </c:pt>
                <c:pt idx="4">
                  <c:v>37792</c:v>
                </c:pt>
                <c:pt idx="5">
                  <c:v>#N/A</c:v>
                </c:pt>
                <c:pt idx="6">
                  <c:v>#N/A</c:v>
                </c:pt>
                <c:pt idx="7">
                  <c:v>33072</c:v>
                </c:pt>
                <c:pt idx="8">
                  <c:v>#N/A</c:v>
                </c:pt>
                <c:pt idx="9">
                  <c:v>#N/A</c:v>
                </c:pt>
                <c:pt idx="10">
                  <c:v>29011</c:v>
                </c:pt>
                <c:pt idx="11">
                  <c:v>#N/A</c:v>
                </c:pt>
                <c:pt idx="12">
                  <c:v>#N/A</c:v>
                </c:pt>
                <c:pt idx="13">
                  <c:v>26689</c:v>
                </c:pt>
                <c:pt idx="14">
                  <c:v>#N/A</c:v>
                </c:pt>
              </c:numCache>
            </c:numRef>
          </c:val>
          <c:smooth val="0"/>
          <c:extLst>
            <c:ext xmlns:c16="http://schemas.microsoft.com/office/drawing/2014/chart" uri="{C3380CC4-5D6E-409C-BE32-E72D297353CC}">
              <c16:uniqueId val="{00000008-C990-4B20-A223-6B8A52410E4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860130</c:v>
                </c:pt>
                <c:pt idx="5">
                  <c:v>871381</c:v>
                </c:pt>
                <c:pt idx="8">
                  <c:v>889172</c:v>
                </c:pt>
                <c:pt idx="11">
                  <c:v>911586</c:v>
                </c:pt>
                <c:pt idx="14">
                  <c:v>907080</c:v>
                </c:pt>
              </c:numCache>
            </c:numRef>
          </c:val>
          <c:extLst>
            <c:ext xmlns:c16="http://schemas.microsoft.com/office/drawing/2014/chart" uri="{C3380CC4-5D6E-409C-BE32-E72D297353CC}">
              <c16:uniqueId val="{00000000-C398-499E-9B54-DB5E32ACF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59938</c:v>
                </c:pt>
                <c:pt idx="5">
                  <c:v>72872</c:v>
                </c:pt>
                <c:pt idx="8">
                  <c:v>73820</c:v>
                </c:pt>
                <c:pt idx="11">
                  <c:v>66383</c:v>
                </c:pt>
                <c:pt idx="14">
                  <c:v>68306</c:v>
                </c:pt>
              </c:numCache>
            </c:numRef>
          </c:val>
          <c:extLst>
            <c:ext xmlns:c16="http://schemas.microsoft.com/office/drawing/2014/chart" uri="{C3380CC4-5D6E-409C-BE32-E72D297353CC}">
              <c16:uniqueId val="{00000001-C398-499E-9B54-DB5E32ACF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153081</c:v>
                </c:pt>
                <c:pt idx="5">
                  <c:v>207909</c:v>
                </c:pt>
                <c:pt idx="8">
                  <c:v>191608</c:v>
                </c:pt>
                <c:pt idx="11">
                  <c:v>177736</c:v>
                </c:pt>
                <c:pt idx="14">
                  <c:v>154714</c:v>
                </c:pt>
              </c:numCache>
            </c:numRef>
          </c:val>
          <c:extLst>
            <c:ext xmlns:c16="http://schemas.microsoft.com/office/drawing/2014/chart" uri="{C3380CC4-5D6E-409C-BE32-E72D297353CC}">
              <c16:uniqueId val="{00000002-C398-499E-9B54-DB5E32ACF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98-499E-9B54-DB5E32ACF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98-499E-9B54-DB5E32ACF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6672</c:v>
                </c:pt>
                <c:pt idx="3">
                  <c:v>6331</c:v>
                </c:pt>
                <c:pt idx="6">
                  <c:v>6057</c:v>
                </c:pt>
                <c:pt idx="9">
                  <c:v>5881</c:v>
                </c:pt>
                <c:pt idx="12">
                  <c:v>6719</c:v>
                </c:pt>
              </c:numCache>
            </c:numRef>
          </c:val>
          <c:extLst>
            <c:ext xmlns:c16="http://schemas.microsoft.com/office/drawing/2014/chart" uri="{C3380CC4-5D6E-409C-BE32-E72D297353CC}">
              <c16:uniqueId val="{00000005-C398-499E-9B54-DB5E32ACF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184033</c:v>
                </c:pt>
                <c:pt idx="3">
                  <c:v>175125</c:v>
                </c:pt>
                <c:pt idx="6">
                  <c:v>143159</c:v>
                </c:pt>
                <c:pt idx="9">
                  <c:v>144134</c:v>
                </c:pt>
                <c:pt idx="12">
                  <c:v>141433</c:v>
                </c:pt>
              </c:numCache>
            </c:numRef>
          </c:val>
          <c:extLst>
            <c:ext xmlns:c16="http://schemas.microsoft.com/office/drawing/2014/chart" uri="{C3380CC4-5D6E-409C-BE32-E72D297353CC}">
              <c16:uniqueId val="{00000006-C398-499E-9B54-DB5E32ACF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98-499E-9B54-DB5E32ACF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19167</c:v>
                </c:pt>
                <c:pt idx="3">
                  <c:v>17439</c:v>
                </c:pt>
                <c:pt idx="6">
                  <c:v>16142</c:v>
                </c:pt>
                <c:pt idx="9">
                  <c:v>15193</c:v>
                </c:pt>
                <c:pt idx="12">
                  <c:v>13972</c:v>
                </c:pt>
              </c:numCache>
            </c:numRef>
          </c:val>
          <c:extLst>
            <c:ext xmlns:c16="http://schemas.microsoft.com/office/drawing/2014/chart" uri="{C3380CC4-5D6E-409C-BE32-E72D297353CC}">
              <c16:uniqueId val="{00000008-C398-499E-9B54-DB5E32ACF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5650</c:v>
                </c:pt>
                <c:pt idx="3">
                  <c:v>4419</c:v>
                </c:pt>
                <c:pt idx="6">
                  <c:v>3260</c:v>
                </c:pt>
                <c:pt idx="9">
                  <c:v>2161</c:v>
                </c:pt>
                <c:pt idx="12">
                  <c:v>1691</c:v>
                </c:pt>
              </c:numCache>
            </c:numRef>
          </c:val>
          <c:extLst>
            <c:ext xmlns:c16="http://schemas.microsoft.com/office/drawing/2014/chart" uri="{C3380CC4-5D6E-409C-BE32-E72D297353CC}">
              <c16:uniqueId val="{00000009-C398-499E-9B54-DB5E32ACF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1560739</c:v>
                </c:pt>
                <c:pt idx="3">
                  <c:v>1593518</c:v>
                </c:pt>
                <c:pt idx="6">
                  <c:v>1623229</c:v>
                </c:pt>
                <c:pt idx="9">
                  <c:v>1659835</c:v>
                </c:pt>
                <c:pt idx="12">
                  <c:v>1679119</c:v>
                </c:pt>
              </c:numCache>
            </c:numRef>
          </c:val>
          <c:extLst>
            <c:ext xmlns:c16="http://schemas.microsoft.com/office/drawing/2014/chart" uri="{C3380CC4-5D6E-409C-BE32-E72D297353CC}">
              <c16:uniqueId val="{0000000A-C398-499E-9B54-DB5E32ACFA6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703112</c:v>
                </c:pt>
                <c:pt idx="2">
                  <c:v>#N/A</c:v>
                </c:pt>
                <c:pt idx="3">
                  <c:v>#N/A</c:v>
                </c:pt>
                <c:pt idx="4">
                  <c:v>644672</c:v>
                </c:pt>
                <c:pt idx="5">
                  <c:v>#N/A</c:v>
                </c:pt>
                <c:pt idx="6">
                  <c:v>#N/A</c:v>
                </c:pt>
                <c:pt idx="7">
                  <c:v>637247</c:v>
                </c:pt>
                <c:pt idx="8">
                  <c:v>#N/A</c:v>
                </c:pt>
                <c:pt idx="9">
                  <c:v>#N/A</c:v>
                </c:pt>
                <c:pt idx="10">
                  <c:v>671499</c:v>
                </c:pt>
                <c:pt idx="11">
                  <c:v>#N/A</c:v>
                </c:pt>
                <c:pt idx="12">
                  <c:v>#N/A</c:v>
                </c:pt>
                <c:pt idx="13">
                  <c:v>712833</c:v>
                </c:pt>
                <c:pt idx="14">
                  <c:v>#N/A</c:v>
                </c:pt>
              </c:numCache>
            </c:numRef>
          </c:val>
          <c:smooth val="0"/>
          <c:extLst>
            <c:ext xmlns:c16="http://schemas.microsoft.com/office/drawing/2014/chart" uri="{C3380CC4-5D6E-409C-BE32-E72D297353CC}">
              <c16:uniqueId val="{0000000B-C398-499E-9B54-DB5E32ACFA6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1749</c:v>
                </c:pt>
                <c:pt idx="1">
                  <c:v>1755</c:v>
                </c:pt>
                <c:pt idx="2">
                  <c:v>1762</c:v>
                </c:pt>
              </c:numCache>
            </c:numRef>
          </c:val>
          <c:extLst>
            <c:ext xmlns:c16="http://schemas.microsoft.com/office/drawing/2014/chart" uri="{C3380CC4-5D6E-409C-BE32-E72D297353CC}">
              <c16:uniqueId val="{00000000-0E8D-44D3-80FF-523D4BB88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36782</c:v>
                </c:pt>
                <c:pt idx="1">
                  <c:v>38342</c:v>
                </c:pt>
                <c:pt idx="2">
                  <c:v>29057</c:v>
                </c:pt>
              </c:numCache>
            </c:numRef>
          </c:val>
          <c:extLst>
            <c:ext xmlns:c16="http://schemas.microsoft.com/office/drawing/2014/chart" uri="{C3380CC4-5D6E-409C-BE32-E72D297353CC}">
              <c16:uniqueId val="{00000001-0E8D-44D3-80FF-523D4BB88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70777</c:v>
                </c:pt>
                <c:pt idx="1">
                  <c:v>60747</c:v>
                </c:pt>
                <c:pt idx="2">
                  <c:v>51326</c:v>
                </c:pt>
              </c:numCache>
            </c:numRef>
          </c:val>
          <c:extLst>
            <c:ext xmlns:c16="http://schemas.microsoft.com/office/drawing/2014/chart" uri="{C3380CC4-5D6E-409C-BE32-E72D297353CC}">
              <c16:uniqueId val="{00000002-0E8D-44D3-80FF-523D4BB886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{F4B53FAE-D304-4496-8FEF-EF64430DFC21}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1E-4AF8-AD36-27AFA26379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{C260AB80-91D0-4F2D-B5EB-16E4D9F67315}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1E-4AF8-AD36-27AFA26379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{4B24424D-9216-4F81-8CC4-B8BD3E1599B4}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1E-4AF8-AD36-27AFA26379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{12AEC47A-C6C2-4638-B1B1-FF1813821704}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1E-4AF8-AD36-27AFA26379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{14C520FD-3A33-4764-A970-99F6D982E0D7}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1E-4AF8-AD36-27AFA26379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{F10D4F67-7573-4395-9669-D763A30CB8DE}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1E-4AF8-AD36-27AFA2637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{DE669C3E-3016-4D59-A2EF-61F3F778C976}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1E-4AF8-AD36-27AFA2637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{AC83988D-B817-42AE-B2F7-96C337C7532F}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1E-4AF8-AD36-27AFA2637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{8D6903B3-BB65-41C5-9343-0BFEA74768FA}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1E-4AF8-AD36-27AFA26379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55.1</c:v>
                </c:pt>
                <c:pt idx="32">
                  <c:v>56.1</c:v>
                </c:pt>
              </c:numCache>
            </c:numRef>
          </c:xVal>
          <c:yVal>
            <c:numRef>
              <c:f>公会計指標分析・財政指標組合せ分析表!$BP$51:$DC$51</c:f>
              <c:numCache>
                <c:formatCode>#,##0.0;"▲ "#,##0.0</c:formatCode>
                <c:ptCount val="40"/>
                <c:pt idx="24">
                  <c:v>194.9</c:v>
                </c:pt>
                <c:pt idx="32">
                  <c:v>205.6</c:v>
                </c:pt>
              </c:numCache>
            </c:numRef>
          </c:yVal>
          <c:smooth val="0"/>
          <c:extLst>
            <c:ext xmlns:c16="http://schemas.microsoft.com/office/drawing/2014/chart" uri="{C3380CC4-5D6E-409C-BE32-E72D297353CC}">
              <c16:uniqueId val="{00000009-981E-4AF8-AD36-27AFA263790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{2FC910F6-67D2-41DC-B17F-5D9F93EF3C8B}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1E-4AF8-AD36-27AFA26379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{2F578441-B5FD-4D68-8BC9-A1053D845E94}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1E-4AF8-AD36-27AFA26379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{C138007A-3A33-4F76-9CAD-13366E56F930}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1E-4AF8-AD36-27AFA26379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{7CCDBCB3-C607-4189-AD47-2B53C42912BF}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1E-4AF8-AD36-27AFA26379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{B974676E-F905-42A3-9FE6-EC8ABE551465}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1E-4AF8-AD36-27AFA26379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{64579EF8-6F0D-4918-AC2F-98A3F5386337}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1E-4AF8-AD36-27AFA2637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{7879FE32-B997-4347-B7F5-01C62784CFF0}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1E-4AF8-AD36-27AFA2637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{7BEF101E-9A06-4756-91DA-ED6AF588A649}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1E-4AF8-AD36-27AFA2637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{507192A1-A511-4D48-AADE-D28B6F3ADE11}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1E-4AF8-AD36-27AFA2637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54.8</c:v>
                </c:pt>
                <c:pt idx="32">
                  <c:v>54.9</c:v>
                </c:pt>
              </c:numCache>
            </c:numRef>
          </c:xVal>
          <c:yVal>
            <c:numRef>
              <c:f>公会計指標分析・財政指標組合せ分析表!$BP$55:$DC$55</c:f>
              <c:numCache>
                <c:formatCode>#,##0.0;"▲ "#,##0.0</c:formatCode>
                <c:ptCount val="40"/>
                <c:pt idx="24">
                  <c:v>246.9</c:v>
                </c:pt>
                <c:pt idx="32">
                  <c:v>250.4</c:v>
                </c:pt>
              </c:numCache>
            </c:numRef>
          </c:yVal>
          <c:smooth val="0"/>
          <c:extLst>
            <c:ext xmlns:c16="http://schemas.microsoft.com/office/drawing/2014/chart" uri="{C3380CC4-5D6E-409C-BE32-E72D297353CC}">
              <c16:uniqueId val="{00000013-981E-4AF8-AD36-27AFA263790A}"/>
            </c:ext>
          </c:extLst>
        </c:ser>
        <c:dLbls>
          <c:showLegendKey val="0"/>
          <c:showVal val="1"/>
          <c:showCatName val="0"/>
          <c:showSerName val="0"/>
          <c:showPercent val="0"/>
          <c:showBubbleSize val="0"/>
        </c:dLbls>
        <c:axId val="46179840"/>
        <c:axId val="46181760"/>
      </c:scatterChart>
      <c:valAx>
        <c:axId val="46179840"/>
        <c:scaling>
          <c:orientation val="minMax"/>
          <c:max val="56.3000000000000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0"/>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{60431F1F-347A-4331-A114-7F7487ECFC2E}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4D-44F0-BA15-F63A8E0F7A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{F14017B5-C869-49FA-B5D1-8AB393195EE3}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4D-44F0-BA15-F63A8E0F7A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{791748E4-A6E9-428C-B0C7-0067A32A7F9C}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4D-44F0-BA15-F63A8E0F7A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{68D1B3E7-1BA8-4153-9ED6-4ABD56836356}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4D-44F0-BA15-F63A8E0F7A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{013A2BBA-A68C-4578-BBF8-D232CEFD37DB}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4D-44F0-BA15-F63A8E0F7AD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{27757173-7A96-4F44-8FA1-C3E438A23FF2}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4D-44F0-BA15-F63A8E0F7AD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{851AB569-8C2C-409C-B855-2DC546D60390}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4D-44F0-BA15-F63A8E0F7AD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{41A3BA14-7523-4AA8-A3F8-E67129C50CD8}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4D-44F0-BA15-F63A8E0F7AD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{7558094C-9B10-4850-B2AD-BCCD82AE1CCF}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4D-44F0-BA15-F63A8E0F7A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11.3</c:v>
                </c:pt>
                <c:pt idx="16">
                  <c:v>10.4</c:v>
                </c:pt>
                <c:pt idx="24">
                  <c:v>9.4</c:v>
                </c:pt>
                <c:pt idx="32">
                  <c:v>8.5</c:v>
                </c:pt>
              </c:numCache>
            </c:numRef>
          </c:xVal>
          <c:yVal>
            <c:numRef>
              <c:f>公会計指標分析・財政指標組合せ分析表!$BP$73:$DC$73</c:f>
              <c:numCache>
                <c:formatCode>#,##0.0;"▲ "#,##0.0</c:formatCode>
                <c:ptCount val="40"/>
                <c:pt idx="0">
                  <c:v>189</c:v>
                </c:pt>
                <c:pt idx="8">
                  <c:v>175.2</c:v>
                </c:pt>
                <c:pt idx="16">
                  <c:v>185</c:v>
                </c:pt>
                <c:pt idx="24">
                  <c:v>194.9</c:v>
                </c:pt>
                <c:pt idx="32">
                  <c:v>205.6</c:v>
                </c:pt>
              </c:numCache>
            </c:numRef>
          </c:yVal>
          <c:smooth val="0"/>
          <c:extLst>
            <c:ext xmlns:c16="http://schemas.microsoft.com/office/drawing/2014/chart" uri="{C3380CC4-5D6E-409C-BE32-E72D297353CC}">
              <c16:uniqueId val="{00000009-914D-44F0-BA15-F63A8E0F7AD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{230DD8C2-5F7B-4E41-82FE-3493BE5514B0}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4D-44F0-BA15-F63A8E0F7A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{C4334C1E-DA3A-456E-BC1A-DBC898CB9C98}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4D-44F0-BA15-F63A8E0F7A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{AE08E2FD-5F5E-4B12-A628-F31BB3C7E9CA}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4D-44F0-BA15-F63A8E0F7A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{1347B894-7AEA-4595-BAE6-E219705F364B}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4D-44F0-BA15-F63A8E0F7A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{79BC5311-DE18-4B39-98F5-13FC4EBB5FF0}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4D-44F0-BA15-F63A8E0F7AD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{FB028AF5-079D-4C42-B9C5-BEE935A972F6}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4D-44F0-BA15-F63A8E0F7AD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{C6E314B7-A8D3-4A33-BEB1-C2B83DA8AD54}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4D-44F0-BA15-F63A8E0F7AD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{9494B4CF-980B-458E-AC85-1117950B6D16}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4D-44F0-BA15-F63A8E0F7AD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{8F82DCF8-B9EB-48A7-AC8D-E4B0CAC977D2}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4D-44F0-BA15-F63A8E0F7A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15.2</c:v>
                </c:pt>
                <c:pt idx="24">
                  <c:v>14.9</c:v>
                </c:pt>
                <c:pt idx="32">
                  <c:v>14.4</c:v>
                </c:pt>
              </c:numCache>
            </c:numRef>
          </c:xVal>
          <c:yVal>
            <c:numRef>
              <c:f>公会計指標分析・財政指標組合せ分析表!$BP$77:$DC$77</c:f>
              <c:numCache>
                <c:formatCode>#,##0.0;"▲ "#,##0.0</c:formatCode>
                <c:ptCount val="40"/>
                <c:pt idx="0">
                  <c:v>169.1</c:v>
                </c:pt>
                <c:pt idx="8">
                  <c:v>174.6</c:v>
                </c:pt>
                <c:pt idx="16">
                  <c:v>245.1</c:v>
                </c:pt>
                <c:pt idx="24">
                  <c:v>246.9</c:v>
                </c:pt>
                <c:pt idx="32">
                  <c:v>250.4</c:v>
                </c:pt>
              </c:numCache>
            </c:numRef>
          </c:yVal>
          <c:smooth val="0"/>
          <c:extLst>
            <c:ext xmlns:c16="http://schemas.microsoft.com/office/drawing/2014/chart" uri="{C3380CC4-5D6E-409C-BE32-E72D297353CC}">
              <c16:uniqueId val="{00000013-914D-44F0-BA15-F63A8E0F7ADB}"/>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4"/>
          <c:min val="1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元利償還金は、通常県債残高の減少や、近年の低金利による利子支払いの減少等に伴って減少傾向にある。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債務負担行為に基づく支出額は、国営土地改良事業負担金が、対象事業費のピークを越えたことに伴い減少傾向にあることなどから、近年は減少傾向にある。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以上により、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実質公債費比率の分子は減少基調にある。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満期一括償還地方債の償還のための積立額は、同年度末に積み立てられておくべき額を上回り続けている。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一般会計等に係る地方債の現在高のうち、通常県債残高は減少傾向にある一方、臨時財政対策債の残高が増加傾向にあるとともに、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２８年度以降、熊本地震からの復旧・復興事業に係る県債残高が増加している。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臨時財政対策債は、償還財源が地方交付税により全額措置されることとなっており、また、熊本地震からの復旧・復興事業に係る県債の償還についても、通常よりも地方交付税措置が手厚く、これらは基準財政需要額算入見込額に含ま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債務負担行為に基づく支出予定額は、国営土地改良事業に係る負担金等の債務負担行為を設定した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２０年度をピークに、近年は減少傾向にある。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公営企業債等繰入見込額は、港湾整備事業等企業債残高の減少に伴い、近年は減少傾向にある。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充当可能基金は、熊本地震復興基金の残高の減等に伴い、減少となった。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以上により、将来負担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比率の分子は前年度より増となった。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財政調整のために減債基金が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熊本地震関連事業実施のため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億円の減となったこと等に</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より、基金全体として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・財政調整用基金は、現在の水準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であり、その他特定目的基金全体としては段階的に残高は減少する見込み</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年熊本地震被災文化財等復旧復興基金：熊本地震により被災した文化財保護法第２条第１項に規定する文化財及び</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これと一体をなす建造物その他の物件の復旧を支援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県事業分として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億円、市町村事業分として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を取り崩したことによる減少</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億円を積み立てる一方、事業計画変更に伴い取り崩しが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４億円を積み立てる一方、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被災文化財等の復旧のため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年度）までに基金全額を活用予定であり、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その他特定目的基金全体としての残高は減少する見込み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・運用利息の積立による増加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億円を積み立てる一方、財政調整のため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・現在の水準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維持に努める。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DC4B89-07FC-429F-8327-BBE01D3F37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5863BF-7D4C-4002-BB57-5D38BAE2E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8619E3C-3C9A-482D-AC47-10263F7C2D65}"/>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7E5DC9B-6CC6-412F-9CF6-66B416E30DC5}"/>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C85D056F-F220-4D6D-A27D-E886817988B3}"/>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C33DA5A-0968-43D2-8D74-5AE6892AC68D}"/>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3AD4B42C-97BC-44CA-B4ED-2A97C2E1205A}"/>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74B7D04-58D9-4D72-98F2-3856AAB96239}"/>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A291F726-3B60-4C3C-8FB9-AB3482296552}"/>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5F6B8A5-CF91-4BBB-ABA9-71FDF32D9E7D}"/>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140A8D5-F8EA-403E-AE15-28F8CA8E073F}"/>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E00EE09-21A0-4BC9-A4F4-81E10508032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4185595-CEB6-4564-8274-F0F67B3C201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AB61CC-3ED1-4053-9674-4B9CE117533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D272EB4-40C2-4205-BDAE-0F796E3D99A2}"/>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D20602C-1B10-435D-B88C-9D751451AAC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1A5743E-EFBB-4516-8AC4-BA9FC58F2BD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F2100E47-8FE4-4C17-B484-86E33D78478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B79B90-C7BD-4DA7-B1F7-7D9CA5941C74}"/>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713A86B-D899-4DCB-A440-1C7E7601837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845068B-05ED-4F45-B1E7-A358D2AC96A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EEBB485-69A5-4976-95D5-9AE9269672EA}"/>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E162FA6-D80F-4E6C-AC23-62F9B505A24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A0BF71D-BAC0-4BD7-944F-2764F2E24AE6}"/>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145EB42-CFD9-46F4-A061-C452C003E4E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0C4508E-4E46-4709-A232-E867946C177E}"/>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1CD65EE-0D70-430B-B95B-14854814E98A}"/>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BB3621-9057-4831-B73B-35D52E6D69F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2039515-97E9-4DE4-AB29-20F1C6C73A0A}"/>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F0AF5DDF-639E-4F19-B7DF-9C922D8518F2}"/>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A11090B4-CEF1-4DD0-A8C6-2507C80D959B}"/>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9BD6462-CACC-4492-9FFB-852204D8D514}"/>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9FBC1E85-E3F6-4FD4-8B67-27F810220D8B}"/>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769A124C-45DD-49CA-B425-BA976D0E9838}"/>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24DED2AC-A845-4261-A427-1DD2FAEAD0D1}"/>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DB96A554-DF07-4BFB-98D1-2362D9147F30}"/>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6BFDE1A-FEAF-4083-9B19-15AC4B3F16C2}"/>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2297C9E-32D7-451D-834B-0252EA1C3A82}"/>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D759505A-6705-4FE0-921E-87B750D9362D}"/>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0D2565D-A28A-4E34-BC60-2D17B6F17B29}"/>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6541DA5C-4D8E-4E3B-B765-0251BA2821F8}"/>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6FE628FD-A1E0-4750-BB05-C089CB0E8629}"/>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4C9E958-32F9-40D4-B8A1-B47C4567C54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AC2CF73-B014-4F84-B92B-8FC756E45C15}"/>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33979B2-3FCE-4DE0-AA15-A6B12902CEF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010B6780-A334-4A26-BB36-90298A46B5DA}"/>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本県の有形固定資産の減価償却率は類似団体平均を上回っており、老朽化が進んだ状況が表れている。</a:t>
          </a:r>
          <a:endParaRPr kumimoji="1" lang="en-US" altLang="ja-JP" sz="11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建築物については、令和２年度に「</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熊本県庁舎等建築物個別施設計画」を策定しており、今後は、施設の維持管理及び老朽化対策に計画的に取り組んでいく。インフラ資産については、整備が昭和３０年頃から集中的に進められ、今後、増加した施設の老朽化が一斉に進み、集中的に多額の修繕、更新等費用が必要となることが懸念されるため、長寿命化計画に基づく計画的な点検や修繕等を行っていく。</a:t>
          </a:r>
          <a:endPar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99A8890-528D-47FF-BD22-64A3078396E9}"/>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77ECA3E-E776-44DA-A46C-9D8743C83663}"/>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F0A6610-B70A-4C45-999B-3125B424C93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2026A1AE-7358-4BDB-8344-A02165C626B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B0EB1E09-8D60-4556-A388-E1A2CF3158D0}"/>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013B0BA-2529-4DDA-8DCD-8D310FA7D0BE}"/>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C37B457-FD8D-4454-8545-CC99FF4D25B8}"/>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83679179-91C7-4D73-A605-BE3566A1A4EE}"/>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FA1028D3-683A-48D3-BD1C-A74D2D2F216B}"/>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82DC7354-CE0D-4875-A5F5-099BCFA8D9C3}"/>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2B25FFE4-84B2-40CB-908D-AD14714CEC4F}"/>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9E08C6F4-5A08-4481-8B3C-609D0F2C7997}"/>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C4E3756E-0549-47D8-80C8-CDBC24D124F5}"/>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22E222B-6B3A-46DB-829A-70FBE6145E7A}"/>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672DC2D5-BFFC-4F13-BC6C-9CDF8F3C8F2C}"/>
            </a:ext>
          </a:extLst>
        </xdr:cNvPr>
        <xdr:cNvCxnSpPr/>
      </xdr:nvCxnSpPr>
      <xdr:spPr>
        <a:xfrm flipV="1">
          <a:off x="4306570" y="42879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25714EEC-00B0-4727-B455-12083812CAC0}"/>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62BD5746-5AAA-41F6-BDC8-FFE60E0BAD62}"/>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F7C9E4B8-2479-4FA8-ADC8-012A96161FA4}"/>
            </a:ext>
          </a:extLst>
        </xdr:cNvPr>
        <xdr:cNvSpPr txBox="1"/>
      </xdr:nvSpPr>
      <xdr:spPr>
        <a:xfrm>
          <a:off x="4359275" y="40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7B262DDE-77F7-4F96-B349-EB331543BD77}"/>
            </a:ext>
          </a:extLst>
        </xdr:cNvPr>
        <xdr:cNvCxnSpPr/>
      </xdr:nvCxnSpPr>
      <xdr:spPr>
        <a:xfrm>
          <a:off x="4216400" y="428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125366</xdr:rowOff>
    </xdr:from>
    <xdr:ext cx="405111" cy="259045"/>
    <xdr:sp macro="" textlink="">
      <xdr:nvSpPr>
        <xdr:cNvPr id="67" name="有形固定資産減価償却率平均値テキスト">
          <a:extLst>
            <a:ext uri="{FF2B5EF4-FFF2-40B4-BE49-F238E27FC236}">
              <a16:creationId xmlns:a16="http://schemas.microsoft.com/office/drawing/2014/main" id="{0FAFB396-031A-44AF-A0CC-C22A0618364D}"/>
            </a:ext>
          </a:extLst>
        </xdr:cNvPr>
        <xdr:cNvSpPr txBox="1"/>
      </xdr:nvSpPr>
      <xdr:spPr>
        <a:xfrm>
          <a:off x="4359275" y="4979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AE7733AB-C69A-46F8-875D-2BAB03FA258A}"/>
            </a:ext>
          </a:extLst>
        </xdr:cNvPr>
        <xdr:cNvSpPr/>
      </xdr:nvSpPr>
      <xdr:spPr>
        <a:xfrm>
          <a:off x="4254500" y="51253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1F6C8F04-A55E-45DA-BC5D-7B2287FCDDD0}"/>
            </a:ext>
          </a:extLst>
        </xdr:cNvPr>
        <xdr:cNvSpPr/>
      </xdr:nvSpPr>
      <xdr:spPr>
        <a:xfrm>
          <a:off x="3616325" y="51135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F76EAB53-3EDB-4E3A-84A7-1DFA4CA3E692}"/>
            </a:ext>
          </a:extLst>
        </xdr:cNvPr>
        <xdr:cNvSpPr/>
      </xdr:nvSpPr>
      <xdr:spPr>
        <a:xfrm>
          <a:off x="29305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135763</xdr:rowOff>
    </xdr:from>
    <xdr:to>
      <xdr:col>11</xdr:col>
      <xdr:colOff>187325</xdr:colOff>
      <xdr:row>31</xdr:row>
      <xdr:rowOff>65913</xdr:rowOff>
    </xdr:to>
    <xdr:sp macro="" textlink="">
      <xdr:nvSpPr>
        <xdr:cNvPr id="71" name="フローチャート: 判断 70">
          <a:extLst>
            <a:ext uri="{FF2B5EF4-FFF2-40B4-BE49-F238E27FC236}">
              <a16:creationId xmlns:a16="http://schemas.microsoft.com/office/drawing/2014/main" id="{A41750B2-293E-4F90-9DB6-CC5E47396C3B}"/>
            </a:ext>
          </a:extLst>
        </xdr:cNvPr>
        <xdr:cNvSpPr/>
      </xdr:nvSpPr>
      <xdr:spPr>
        <a:xfrm>
          <a:off x="2244725" y="4993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2" name="フローチャート: 判断 71">
          <a:extLst>
            <a:ext uri="{FF2B5EF4-FFF2-40B4-BE49-F238E27FC236}">
              <a16:creationId xmlns:a16="http://schemas.microsoft.com/office/drawing/2014/main" id="{0CC7F9D5-AC55-4091-955B-94B64CC75D5C}"/>
            </a:ext>
          </a:extLst>
        </xdr:cNvPr>
        <xdr:cNvSpPr/>
      </xdr:nvSpPr>
      <xdr:spPr>
        <a:xfrm>
          <a:off x="1558925" y="46034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7D367B99-BE23-4CAD-B875-F42097EFA770}"/>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C22341D-ECF6-42B4-A6B8-4114510C368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788013A-8479-4D3F-9B06-69656D7C2B5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9C0C166-E235-4B5D-97CD-8E4FC0FBA7B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8092A76-BB69-4E99-9FF3-2FA6E6E14C8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78" name="楕円 77">
          <a:extLst>
            <a:ext uri="{FF2B5EF4-FFF2-40B4-BE49-F238E27FC236}">
              <a16:creationId xmlns:a16="http://schemas.microsoft.com/office/drawing/2014/main" id="{B563C904-43B9-4510-B01E-6AD55C37C3E7}"/>
            </a:ext>
          </a:extLst>
        </xdr:cNvPr>
        <xdr:cNvSpPr/>
      </xdr:nvSpPr>
      <xdr:spPr>
        <a:xfrm>
          <a:off x="4254500" y="52130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79" name="有形固定資産減価償却率該当値テキスト">
          <a:extLst>
            <a:ext uri="{FF2B5EF4-FFF2-40B4-BE49-F238E27FC236}">
              <a16:creationId xmlns:a16="http://schemas.microsoft.com/office/drawing/2014/main" id="{0991F5B4-7A57-4B4E-BA96-8D77E5951BD6}"/>
            </a:ext>
          </a:extLst>
        </xdr:cNvPr>
        <xdr:cNvSpPr txBox="1"/>
      </xdr:nvSpPr>
      <xdr:spPr>
        <a:xfrm>
          <a:off x="4359275" y="5191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119761</xdr:rowOff>
    </xdr:from>
    <xdr:to>
      <xdr:col>19</xdr:col>
      <xdr:colOff>187325</xdr:colOff>
      <xdr:row>32</xdr:row>
      <xdr:rowOff>49911</xdr:rowOff>
    </xdr:to>
    <xdr:sp macro="" textlink="">
      <xdr:nvSpPr>
        <xdr:cNvPr id="80" name="楕円 79">
          <a:extLst>
            <a:ext uri="{FF2B5EF4-FFF2-40B4-BE49-F238E27FC236}">
              <a16:creationId xmlns:a16="http://schemas.microsoft.com/office/drawing/2014/main" id="{88E06E80-6695-4504-AEB5-21337FA54A5A}"/>
            </a:ext>
          </a:extLst>
        </xdr:cNvPr>
        <xdr:cNvSpPr/>
      </xdr:nvSpPr>
      <xdr:spPr>
        <a:xfrm>
          <a:off x="3616325" y="51426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85471</xdr:rowOff>
    </xdr:to>
    <xdr:cxnSp macro="">
      <xdr:nvCxnSpPr>
        <xdr:cNvPr id="81" name="直線コネクタ 80">
          <a:extLst>
            <a:ext uri="{FF2B5EF4-FFF2-40B4-BE49-F238E27FC236}">
              <a16:creationId xmlns:a16="http://schemas.microsoft.com/office/drawing/2014/main" id="{8A7E3616-0CA3-4572-9F55-A3577A21CE1E}"/>
            </a:ext>
          </a:extLst>
        </xdr:cNvPr>
        <xdr:cNvCxnSpPr/>
      </xdr:nvCxnSpPr>
      <xdr:spPr>
        <a:xfrm>
          <a:off x="3673475" y="5180711"/>
          <a:ext cx="62865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40530</xdr:rowOff>
    </xdr:from>
    <xdr:ext cx="405111" cy="259045"/>
    <xdr:sp macro="" textlink="">
      <xdr:nvSpPr>
        <xdr:cNvPr id="82" name="n_1aveValue有形固定資産減価償却率">
          <a:extLst>
            <a:ext uri="{FF2B5EF4-FFF2-40B4-BE49-F238E27FC236}">
              <a16:creationId xmlns:a16="http://schemas.microsoft.com/office/drawing/2014/main" id="{B02F415F-0B15-45D0-AE3E-DB4C78B300EE}"/>
            </a:ext>
          </a:extLst>
        </xdr:cNvPr>
        <xdr:cNvSpPr txBox="1"/>
      </xdr:nvSpPr>
      <xdr:spPr>
        <a:xfrm>
          <a:off x="3474094" y="489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91076</xdr:rowOff>
    </xdr:from>
    <xdr:ext cx="405111" cy="259045"/>
    <xdr:sp macro="" textlink="">
      <xdr:nvSpPr>
        <xdr:cNvPr id="83" name="n_2aveValue有形固定資産減価償却率">
          <a:extLst>
            <a:ext uri="{FF2B5EF4-FFF2-40B4-BE49-F238E27FC236}">
              <a16:creationId xmlns:a16="http://schemas.microsoft.com/office/drawing/2014/main" id="{FC5095C3-D388-49BD-B27F-0F4CAFEDB33A}"/>
            </a:ext>
          </a:extLst>
        </xdr:cNvPr>
        <xdr:cNvSpPr txBox="1"/>
      </xdr:nvSpPr>
      <xdr:spPr>
        <a:xfrm>
          <a:off x="2797819"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82440</xdr:rowOff>
    </xdr:from>
    <xdr:ext cx="405111" cy="259045"/>
    <xdr:sp macro="" textlink="">
      <xdr:nvSpPr>
        <xdr:cNvPr id="84" name="n_3aveValue有形固定資産減価償却率">
          <a:extLst>
            <a:ext uri="{FF2B5EF4-FFF2-40B4-BE49-F238E27FC236}">
              <a16:creationId xmlns:a16="http://schemas.microsoft.com/office/drawing/2014/main" id="{6B3C2182-E411-4A68-946D-DDAA330116F6}"/>
            </a:ext>
          </a:extLst>
        </xdr:cNvPr>
        <xdr:cNvSpPr txBox="1"/>
      </xdr:nvSpPr>
      <xdr:spPr>
        <a:xfrm>
          <a:off x="2112019" y="4781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85" name="n_4aveValue有形固定資産減価償却率">
          <a:extLst>
            <a:ext uri="{FF2B5EF4-FFF2-40B4-BE49-F238E27FC236}">
              <a16:creationId xmlns:a16="http://schemas.microsoft.com/office/drawing/2014/main" id="{A8955002-4E1D-4305-BC87-C99612DF9DE0}"/>
            </a:ext>
          </a:extLst>
        </xdr:cNvPr>
        <xdr:cNvSpPr txBox="1"/>
      </xdr:nvSpPr>
      <xdr:spPr>
        <a:xfrm>
          <a:off x="1426219" y="439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41038</xdr:rowOff>
    </xdr:from>
    <xdr:ext cx="405111" cy="259045"/>
    <xdr:sp macro="" textlink="">
      <xdr:nvSpPr>
        <xdr:cNvPr id="86" name="n_1mainValue有形固定資産減価償却率">
          <a:extLst>
            <a:ext uri="{FF2B5EF4-FFF2-40B4-BE49-F238E27FC236}">
              <a16:creationId xmlns:a16="http://schemas.microsoft.com/office/drawing/2014/main" id="{5EF46AB5-4174-4CA8-B17E-DA1318E48D5E}"/>
            </a:ext>
          </a:extLst>
        </xdr:cNvPr>
        <xdr:cNvSpPr txBox="1"/>
      </xdr:nvSpPr>
      <xdr:spPr>
        <a:xfrm>
          <a:off x="3474094" y="52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D7560183-E598-4CE4-9010-2E5B821D0372}"/>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47028762-5905-49AD-9DF9-6988B9CFB5BB}"/>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a:extLst>
            <a:ext uri="{FF2B5EF4-FFF2-40B4-BE49-F238E27FC236}">
              <a16:creationId xmlns:a16="http://schemas.microsoft.com/office/drawing/2014/main" id="{832AA573-29C7-4C94-A133-1E9ABC731AEA}"/>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53488FC0-C13C-4A12-A380-00C0823B5912}"/>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DE0C5207-B38E-4489-A011-4B5EAB4FB46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a:extLst>
            <a:ext uri="{FF2B5EF4-FFF2-40B4-BE49-F238E27FC236}">
              <a16:creationId xmlns:a16="http://schemas.microsoft.com/office/drawing/2014/main" id="{AAEA255F-489A-49E0-B6BB-6522A24A55D0}"/>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a:extLst>
            <a:ext uri="{FF2B5EF4-FFF2-40B4-BE49-F238E27FC236}">
              <a16:creationId xmlns:a16="http://schemas.microsoft.com/office/drawing/2014/main" id="{B2D9BEEA-B0E2-40CE-9F82-D2EA670501B7}"/>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BEA20BF0-5B22-427A-914A-6080E692D8A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96C9DF4D-38CD-4B86-9412-AAA7F35803EE}"/>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D119FC6A-ED63-4493-A497-A556C849E65B}"/>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a:extLst>
            <a:ext uri="{FF2B5EF4-FFF2-40B4-BE49-F238E27FC236}">
              <a16:creationId xmlns:a16="http://schemas.microsoft.com/office/drawing/2014/main" id="{267630BF-EC58-4E27-8E9F-4C7A35058C4F}"/>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本県の債務償還比率は類似団体平均を上回っている。平成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分の県債残高が増加したことで、一般会計等の県債残高が増となったことや、県債の償還に充当可能として算定される基金残高のうち、熊本地震復興基金などが減となったことにより、将来負担額が大きくなったためと考えられ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80B72B1C-CF15-4FBC-BFD5-C54423976463}"/>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6E1186A8-A431-4F05-84E5-E232A430B2A3}"/>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a:extLst>
            <a:ext uri="{FF2B5EF4-FFF2-40B4-BE49-F238E27FC236}">
              <a16:creationId xmlns:a16="http://schemas.microsoft.com/office/drawing/2014/main" id="{E4D332F4-CFFF-441B-8695-F6425E650CE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33B286E-69D4-42DA-B386-91ECE483BE70}"/>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2" name="テキスト ボックス 101">
          <a:extLst>
            <a:ext uri="{FF2B5EF4-FFF2-40B4-BE49-F238E27FC236}">
              <a16:creationId xmlns:a16="http://schemas.microsoft.com/office/drawing/2014/main" id="{21EE44DD-1495-4AC6-9984-2FAD985F4634}"/>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852FDC62-5494-43C7-8B04-028204E361A0}"/>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4" name="テキスト ボックス 103">
          <a:extLst>
            <a:ext uri="{FF2B5EF4-FFF2-40B4-BE49-F238E27FC236}">
              <a16:creationId xmlns:a16="http://schemas.microsoft.com/office/drawing/2014/main" id="{0A16DF19-6BFD-4C7D-836A-F7F599C12ED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C097C212-AA81-42E0-942B-FA46A4FEE0EA}"/>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6" name="テキスト ボックス 105">
          <a:extLst>
            <a:ext uri="{FF2B5EF4-FFF2-40B4-BE49-F238E27FC236}">
              <a16:creationId xmlns:a16="http://schemas.microsoft.com/office/drawing/2014/main" id="{9F336D04-36DC-4503-8CEE-BDAD377615E3}"/>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D047A509-176E-4446-95CB-7C5FF9A46763}"/>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8" name="テキスト ボックス 107">
          <a:extLst>
            <a:ext uri="{FF2B5EF4-FFF2-40B4-BE49-F238E27FC236}">
              <a16:creationId xmlns:a16="http://schemas.microsoft.com/office/drawing/2014/main" id="{712C9705-52C7-4A0E-8634-5B491CA8B50C}"/>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D131F86B-DA51-46A1-A85E-46DCC005AEE2}"/>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a:extLst>
            <a:ext uri="{FF2B5EF4-FFF2-40B4-BE49-F238E27FC236}">
              <a16:creationId xmlns:a16="http://schemas.microsoft.com/office/drawing/2014/main" id="{9CC62F47-12B3-4BCE-AC1F-C2D6C91BC8E6}"/>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BF042BAE-917A-45CD-8A77-1132EB6B370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2" name="テキスト ボックス 111">
          <a:extLst>
            <a:ext uri="{FF2B5EF4-FFF2-40B4-BE49-F238E27FC236}">
              <a16:creationId xmlns:a16="http://schemas.microsoft.com/office/drawing/2014/main" id="{24AEEA40-7FE3-4F2D-B311-4023286D6AEC}"/>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491E1AD1-FF0A-49AC-BE6D-C6AA2814D76B}"/>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4" name="直線コネクタ 113">
          <a:extLst>
            <a:ext uri="{FF2B5EF4-FFF2-40B4-BE49-F238E27FC236}">
              <a16:creationId xmlns:a16="http://schemas.microsoft.com/office/drawing/2014/main" id="{D0A4C2D6-3D02-48DE-AF65-90441DBF0983}"/>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5" name="債務償還比率最小値テキスト">
          <a:extLst>
            <a:ext uri="{FF2B5EF4-FFF2-40B4-BE49-F238E27FC236}">
              <a16:creationId xmlns:a16="http://schemas.microsoft.com/office/drawing/2014/main" id="{44F45FD9-7D1C-4133-A8F2-E8CF3134A0DA}"/>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16" name="直線コネクタ 115">
          <a:extLst>
            <a:ext uri="{FF2B5EF4-FFF2-40B4-BE49-F238E27FC236}">
              <a16:creationId xmlns:a16="http://schemas.microsoft.com/office/drawing/2014/main" id="{E9DA4A09-B0B1-462C-AC49-14A8C3D955B2}"/>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17" name="債務償還比率最大値テキスト">
          <a:extLst>
            <a:ext uri="{FF2B5EF4-FFF2-40B4-BE49-F238E27FC236}">
              <a16:creationId xmlns:a16="http://schemas.microsoft.com/office/drawing/2014/main" id="{6E117FD0-3B37-4C98-9E06-724A42A87E6F}"/>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18" name="直線コネクタ 117">
          <a:extLst>
            <a:ext uri="{FF2B5EF4-FFF2-40B4-BE49-F238E27FC236}">
              <a16:creationId xmlns:a16="http://schemas.microsoft.com/office/drawing/2014/main" id="{980D462D-B41D-48E7-9519-081E06C97C00}"/>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108983</xdr:rowOff>
    </xdr:from>
    <xdr:ext cx="560923" cy="259045"/>
    <xdr:sp macro="" textlink="">
      <xdr:nvSpPr>
        <xdr:cNvPr id="119" name="債務償還比率平均値テキスト">
          <a:extLst>
            <a:ext uri="{FF2B5EF4-FFF2-40B4-BE49-F238E27FC236}">
              <a16:creationId xmlns:a16="http://schemas.microsoft.com/office/drawing/2014/main" id="{8572EE0C-69BA-4B46-B6BD-2463D2D043E2}"/>
            </a:ext>
          </a:extLst>
        </xdr:cNvPr>
        <xdr:cNvSpPr txBox="1"/>
      </xdr:nvSpPr>
      <xdr:spPr>
        <a:xfrm>
          <a:off x="13379450" y="480163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0" name="フローチャート: 判断 119">
          <a:extLst>
            <a:ext uri="{FF2B5EF4-FFF2-40B4-BE49-F238E27FC236}">
              <a16:creationId xmlns:a16="http://schemas.microsoft.com/office/drawing/2014/main" id="{3FB04C6C-1C88-40C1-B16B-4FAF0F92DEC9}"/>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1" name="フローチャート: 判断 120">
          <a:extLst>
            <a:ext uri="{FF2B5EF4-FFF2-40B4-BE49-F238E27FC236}">
              <a16:creationId xmlns:a16="http://schemas.microsoft.com/office/drawing/2014/main" id="{979C5EA3-88BF-4EF0-A600-03C70FBD977A}"/>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2" name="フローチャート: 判断 121">
          <a:extLst>
            <a:ext uri="{FF2B5EF4-FFF2-40B4-BE49-F238E27FC236}">
              <a16:creationId xmlns:a16="http://schemas.microsoft.com/office/drawing/2014/main" id="{D8C4BE78-258F-47E0-995C-51CEC36279DA}"/>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165957</xdr:rowOff>
    </xdr:from>
    <xdr:to>
      <xdr:col>64</xdr:col>
      <xdr:colOff>123825</xdr:colOff>
      <xdr:row>28</xdr:row>
      <xdr:rowOff>96107</xdr:rowOff>
    </xdr:to>
    <xdr:sp macro="" textlink="">
      <xdr:nvSpPr>
        <xdr:cNvPr id="123" name="フローチャート: 判断 122">
          <a:extLst>
            <a:ext uri="{FF2B5EF4-FFF2-40B4-BE49-F238E27FC236}">
              <a16:creationId xmlns:a16="http://schemas.microsoft.com/office/drawing/2014/main" id="{B2605D68-4553-4BBA-B77C-7047E5FF2BEA}"/>
            </a:ext>
          </a:extLst>
        </xdr:cNvPr>
        <xdr:cNvSpPr/>
      </xdr:nvSpPr>
      <xdr:spPr>
        <a:xfrm>
          <a:off x="11274425" y="45347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95790</xdr:rowOff>
    </xdr:from>
    <xdr:to>
      <xdr:col>60</xdr:col>
      <xdr:colOff>123825</xdr:colOff>
      <xdr:row>28</xdr:row>
      <xdr:rowOff>25940</xdr:rowOff>
    </xdr:to>
    <xdr:sp macro="" textlink="">
      <xdr:nvSpPr>
        <xdr:cNvPr id="124" name="フローチャート: 判断 123">
          <a:extLst>
            <a:ext uri="{FF2B5EF4-FFF2-40B4-BE49-F238E27FC236}">
              <a16:creationId xmlns:a16="http://schemas.microsoft.com/office/drawing/2014/main" id="{7BA69DD1-CFC2-4240-BF46-1DF45C19C69B}"/>
            </a:ext>
          </a:extLst>
        </xdr:cNvPr>
        <xdr:cNvSpPr/>
      </xdr:nvSpPr>
      <xdr:spPr>
        <a:xfrm>
          <a:off x="10588625" y="4467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33C2D45-DC47-4C73-A905-057F57CD3104}"/>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ACBC847-495F-4684-B93A-3B7C8AECF9C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21BD4E7-C4A4-4DB3-BBE8-C25C5FA8689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9CE88AC-3FA6-48A4-A41A-F23C6F7112D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A59C2B1-364E-48F8-9F40-2C3FD571533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17388</xdr:rowOff>
    </xdr:from>
    <xdr:to>
      <xdr:col>76</xdr:col>
      <xdr:colOff>73025</xdr:colOff>
      <xdr:row>31</xdr:row>
      <xdr:rowOff>118988</xdr:rowOff>
    </xdr:to>
    <xdr:sp macro="" textlink="">
      <xdr:nvSpPr>
        <xdr:cNvPr id="130" name="楕円 129">
          <a:extLst>
            <a:ext uri="{FF2B5EF4-FFF2-40B4-BE49-F238E27FC236}">
              <a16:creationId xmlns:a16="http://schemas.microsoft.com/office/drawing/2014/main" id="{A3A66903-032D-48B6-BD61-782ECDD2C588}"/>
            </a:ext>
          </a:extLst>
        </xdr:cNvPr>
        <xdr:cNvSpPr/>
      </xdr:nvSpPr>
      <xdr:spPr>
        <a:xfrm>
          <a:off x="13293725" y="503706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167265</xdr:rowOff>
    </xdr:from>
    <xdr:ext cx="560923" cy="259045"/>
    <xdr:sp macro="" textlink="">
      <xdr:nvSpPr>
        <xdr:cNvPr id="131" name="債務償還比率該当値テキスト">
          <a:extLst>
            <a:ext uri="{FF2B5EF4-FFF2-40B4-BE49-F238E27FC236}">
              <a16:creationId xmlns:a16="http://schemas.microsoft.com/office/drawing/2014/main" id="{FFDEA2DA-9172-4680-9FB4-B61F0A015493}"/>
            </a:ext>
          </a:extLst>
        </xdr:cNvPr>
        <xdr:cNvSpPr txBox="1"/>
      </xdr:nvSpPr>
      <xdr:spPr>
        <a:xfrm>
          <a:off x="13379450" y="50218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163280</xdr:rowOff>
    </xdr:from>
    <xdr:to>
      <xdr:col>72</xdr:col>
      <xdr:colOff>123825</xdr:colOff>
      <xdr:row>30</xdr:row>
      <xdr:rowOff>93430</xdr:rowOff>
    </xdr:to>
    <xdr:sp macro="" textlink="">
      <xdr:nvSpPr>
        <xdr:cNvPr id="132" name="楕円 131">
          <a:extLst>
            <a:ext uri="{FF2B5EF4-FFF2-40B4-BE49-F238E27FC236}">
              <a16:creationId xmlns:a16="http://schemas.microsoft.com/office/drawing/2014/main" id="{ABB9268B-3491-4B90-B81E-2AE5C25EFACE}"/>
            </a:ext>
          </a:extLst>
        </xdr:cNvPr>
        <xdr:cNvSpPr/>
      </xdr:nvSpPr>
      <xdr:spPr>
        <a:xfrm>
          <a:off x="12646025" y="4855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42630</xdr:rowOff>
    </xdr:from>
    <xdr:to>
      <xdr:col>76</xdr:col>
      <xdr:colOff>22225</xdr:colOff>
      <xdr:row>31</xdr:row>
      <xdr:rowOff>68188</xdr:rowOff>
    </xdr:to>
    <xdr:cxnSp macro="">
      <xdr:nvCxnSpPr>
        <xdr:cNvPr id="133" name="直線コネクタ 132">
          <a:extLst>
            <a:ext uri="{FF2B5EF4-FFF2-40B4-BE49-F238E27FC236}">
              <a16:creationId xmlns:a16="http://schemas.microsoft.com/office/drawing/2014/main" id="{A13E1ECE-A630-4E0D-B824-0451140D0AD8}"/>
            </a:ext>
          </a:extLst>
        </xdr:cNvPr>
        <xdr:cNvCxnSpPr/>
      </xdr:nvCxnSpPr>
      <xdr:spPr>
        <a:xfrm>
          <a:off x="12693650" y="4903555"/>
          <a:ext cx="638175" cy="1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162190</xdr:rowOff>
    </xdr:from>
    <xdr:to>
      <xdr:col>68</xdr:col>
      <xdr:colOff>123825</xdr:colOff>
      <xdr:row>29</xdr:row>
      <xdr:rowOff>92340</xdr:rowOff>
    </xdr:to>
    <xdr:sp macro="" textlink="">
      <xdr:nvSpPr>
        <xdr:cNvPr id="134" name="楕円 133">
          <a:extLst>
            <a:ext uri="{FF2B5EF4-FFF2-40B4-BE49-F238E27FC236}">
              <a16:creationId xmlns:a16="http://schemas.microsoft.com/office/drawing/2014/main" id="{EBC7669F-BA97-4CB8-8E52-38865A5D895B}"/>
            </a:ext>
          </a:extLst>
        </xdr:cNvPr>
        <xdr:cNvSpPr/>
      </xdr:nvSpPr>
      <xdr:spPr>
        <a:xfrm>
          <a:off x="11960225" y="46929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41540</xdr:rowOff>
    </xdr:from>
    <xdr:to>
      <xdr:col>72</xdr:col>
      <xdr:colOff>73025</xdr:colOff>
      <xdr:row>30</xdr:row>
      <xdr:rowOff>42630</xdr:rowOff>
    </xdr:to>
    <xdr:cxnSp macro="">
      <xdr:nvCxnSpPr>
        <xdr:cNvPr id="135" name="直線コネクタ 134">
          <a:extLst>
            <a:ext uri="{FF2B5EF4-FFF2-40B4-BE49-F238E27FC236}">
              <a16:creationId xmlns:a16="http://schemas.microsoft.com/office/drawing/2014/main" id="{B2442E94-EE3E-474F-9217-58C32A0A6794}"/>
            </a:ext>
          </a:extLst>
        </xdr:cNvPr>
        <xdr:cNvCxnSpPr/>
      </xdr:nvCxnSpPr>
      <xdr:spPr>
        <a:xfrm>
          <a:off x="12007850" y="4740540"/>
          <a:ext cx="685800" cy="1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42735</xdr:rowOff>
    </xdr:from>
    <xdr:to>
      <xdr:col>64</xdr:col>
      <xdr:colOff>123825</xdr:colOff>
      <xdr:row>29</xdr:row>
      <xdr:rowOff>144335</xdr:rowOff>
    </xdr:to>
    <xdr:sp macro="" textlink="">
      <xdr:nvSpPr>
        <xdr:cNvPr id="136" name="楕円 135">
          <a:extLst>
            <a:ext uri="{FF2B5EF4-FFF2-40B4-BE49-F238E27FC236}">
              <a16:creationId xmlns:a16="http://schemas.microsoft.com/office/drawing/2014/main" id="{52B81080-DA29-4337-8019-BF43F13C3936}"/>
            </a:ext>
          </a:extLst>
        </xdr:cNvPr>
        <xdr:cNvSpPr/>
      </xdr:nvSpPr>
      <xdr:spPr>
        <a:xfrm>
          <a:off x="11274425" y="47417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41540</xdr:rowOff>
    </xdr:from>
    <xdr:to>
      <xdr:col>68</xdr:col>
      <xdr:colOff>73025</xdr:colOff>
      <xdr:row>29</xdr:row>
      <xdr:rowOff>93535</xdr:rowOff>
    </xdr:to>
    <xdr:cxnSp macro="">
      <xdr:nvCxnSpPr>
        <xdr:cNvPr id="137" name="直線コネクタ 136">
          <a:extLst>
            <a:ext uri="{FF2B5EF4-FFF2-40B4-BE49-F238E27FC236}">
              <a16:creationId xmlns:a16="http://schemas.microsoft.com/office/drawing/2014/main" id="{530ECCB5-40FB-4CF4-8ADF-B387C1A39F08}"/>
            </a:ext>
          </a:extLst>
        </xdr:cNvPr>
        <xdr:cNvCxnSpPr/>
      </xdr:nvCxnSpPr>
      <xdr:spPr>
        <a:xfrm flipV="1">
          <a:off x="11322050" y="4740540"/>
          <a:ext cx="6858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25464</xdr:rowOff>
    </xdr:from>
    <xdr:to>
      <xdr:col>60</xdr:col>
      <xdr:colOff>123825</xdr:colOff>
      <xdr:row>29</xdr:row>
      <xdr:rowOff>127064</xdr:rowOff>
    </xdr:to>
    <xdr:sp macro="" textlink="">
      <xdr:nvSpPr>
        <xdr:cNvPr id="138" name="楕円 137">
          <a:extLst>
            <a:ext uri="{FF2B5EF4-FFF2-40B4-BE49-F238E27FC236}">
              <a16:creationId xmlns:a16="http://schemas.microsoft.com/office/drawing/2014/main" id="{03FECEF2-DD95-4988-8FBE-D23D329FD3A3}"/>
            </a:ext>
          </a:extLst>
        </xdr:cNvPr>
        <xdr:cNvSpPr/>
      </xdr:nvSpPr>
      <xdr:spPr>
        <a:xfrm>
          <a:off x="10588625" y="47244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76264</xdr:rowOff>
    </xdr:from>
    <xdr:to>
      <xdr:col>64</xdr:col>
      <xdr:colOff>73025</xdr:colOff>
      <xdr:row>29</xdr:row>
      <xdr:rowOff>93535</xdr:rowOff>
    </xdr:to>
    <xdr:cxnSp macro="">
      <xdr:nvCxnSpPr>
        <xdr:cNvPr id="139" name="直線コネクタ 138">
          <a:extLst>
            <a:ext uri="{FF2B5EF4-FFF2-40B4-BE49-F238E27FC236}">
              <a16:creationId xmlns:a16="http://schemas.microsoft.com/office/drawing/2014/main" id="{8A04362C-9F55-471E-9397-05FA2A69DEA4}"/>
            </a:ext>
          </a:extLst>
        </xdr:cNvPr>
        <xdr:cNvCxnSpPr/>
      </xdr:nvCxnSpPr>
      <xdr:spPr>
        <a:xfrm>
          <a:off x="10636250" y="4772089"/>
          <a:ext cx="6858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0" name="n_1aveValue債務償還比率">
          <a:extLst>
            <a:ext uri="{FF2B5EF4-FFF2-40B4-BE49-F238E27FC236}">
              <a16:creationId xmlns:a16="http://schemas.microsoft.com/office/drawing/2014/main" id="{24B335A5-82C8-4D55-9AAB-20EE9D0AE064}"/>
            </a:ext>
          </a:extLst>
        </xdr:cNvPr>
        <xdr:cNvSpPr txBox="1"/>
      </xdr:nvSpPr>
      <xdr:spPr>
        <a:xfrm>
          <a:off x="12441763" y="4959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102908</xdr:rowOff>
    </xdr:from>
    <xdr:ext cx="560923" cy="259045"/>
    <xdr:sp macro="" textlink="">
      <xdr:nvSpPr>
        <xdr:cNvPr id="141" name="n_2aveValue債務償還比率">
          <a:extLst>
            <a:ext uri="{FF2B5EF4-FFF2-40B4-BE49-F238E27FC236}">
              <a16:creationId xmlns:a16="http://schemas.microsoft.com/office/drawing/2014/main" id="{5AF0F9C9-5AF5-416E-B70D-A5DEB18FEE2F}"/>
            </a:ext>
          </a:extLst>
        </xdr:cNvPr>
        <xdr:cNvSpPr txBox="1"/>
      </xdr:nvSpPr>
      <xdr:spPr>
        <a:xfrm>
          <a:off x="11765488" y="496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112634</xdr:rowOff>
    </xdr:from>
    <xdr:ext cx="560923" cy="259045"/>
    <xdr:sp macro="" textlink="">
      <xdr:nvSpPr>
        <xdr:cNvPr id="142" name="n_3aveValue債務償還比率">
          <a:extLst>
            <a:ext uri="{FF2B5EF4-FFF2-40B4-BE49-F238E27FC236}">
              <a16:creationId xmlns:a16="http://schemas.microsoft.com/office/drawing/2014/main" id="{697C0434-68B0-40BA-920C-5F906EC9EE4B}"/>
            </a:ext>
          </a:extLst>
        </xdr:cNvPr>
        <xdr:cNvSpPr txBox="1"/>
      </xdr:nvSpPr>
      <xdr:spPr>
        <a:xfrm>
          <a:off x="11079688" y="43226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42467</xdr:rowOff>
    </xdr:from>
    <xdr:ext cx="560923" cy="259045"/>
    <xdr:sp macro="" textlink="">
      <xdr:nvSpPr>
        <xdr:cNvPr id="143" name="n_4aveValue債務償還比率">
          <a:extLst>
            <a:ext uri="{FF2B5EF4-FFF2-40B4-BE49-F238E27FC236}">
              <a16:creationId xmlns:a16="http://schemas.microsoft.com/office/drawing/2014/main" id="{9DD56BFC-B941-4361-B00A-7B6C24874123}"/>
            </a:ext>
          </a:extLst>
        </xdr:cNvPr>
        <xdr:cNvSpPr txBox="1"/>
      </xdr:nvSpPr>
      <xdr:spPr>
        <a:xfrm>
          <a:off x="10393888" y="42556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109957</xdr:rowOff>
    </xdr:from>
    <xdr:ext cx="560923" cy="259045"/>
    <xdr:sp macro="" textlink="">
      <xdr:nvSpPr>
        <xdr:cNvPr id="144" name="n_1mainValue債務償還比率">
          <a:extLst>
            <a:ext uri="{FF2B5EF4-FFF2-40B4-BE49-F238E27FC236}">
              <a16:creationId xmlns:a16="http://schemas.microsoft.com/office/drawing/2014/main" id="{C5722E85-24D2-4A0E-BF93-F3D80489C16E}"/>
            </a:ext>
          </a:extLst>
        </xdr:cNvPr>
        <xdr:cNvSpPr txBox="1"/>
      </xdr:nvSpPr>
      <xdr:spPr>
        <a:xfrm>
          <a:off x="12441763" y="46406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108867</xdr:rowOff>
    </xdr:from>
    <xdr:ext cx="560923" cy="259045"/>
    <xdr:sp macro="" textlink="">
      <xdr:nvSpPr>
        <xdr:cNvPr id="145" name="n_2mainValue債務償還比率">
          <a:extLst>
            <a:ext uri="{FF2B5EF4-FFF2-40B4-BE49-F238E27FC236}">
              <a16:creationId xmlns:a16="http://schemas.microsoft.com/office/drawing/2014/main" id="{D734AD01-E31A-4145-BF71-E682E0005A6E}"/>
            </a:ext>
          </a:extLst>
        </xdr:cNvPr>
        <xdr:cNvSpPr txBox="1"/>
      </xdr:nvSpPr>
      <xdr:spPr>
        <a:xfrm>
          <a:off x="11765488" y="4477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135462</xdr:rowOff>
    </xdr:from>
    <xdr:ext cx="560923" cy="259045"/>
    <xdr:sp macro="" textlink="">
      <xdr:nvSpPr>
        <xdr:cNvPr id="146" name="n_3mainValue債務償還比率">
          <a:extLst>
            <a:ext uri="{FF2B5EF4-FFF2-40B4-BE49-F238E27FC236}">
              <a16:creationId xmlns:a16="http://schemas.microsoft.com/office/drawing/2014/main" id="{7DB91AC9-7339-456D-8CFC-CDA4F24861C3}"/>
            </a:ext>
          </a:extLst>
        </xdr:cNvPr>
        <xdr:cNvSpPr txBox="1"/>
      </xdr:nvSpPr>
      <xdr:spPr>
        <a:xfrm>
          <a:off x="11079688" y="48312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118191</xdr:rowOff>
    </xdr:from>
    <xdr:ext cx="560923" cy="259045"/>
    <xdr:sp macro="" textlink="">
      <xdr:nvSpPr>
        <xdr:cNvPr id="147" name="n_4mainValue債務償還比率">
          <a:extLst>
            <a:ext uri="{FF2B5EF4-FFF2-40B4-BE49-F238E27FC236}">
              <a16:creationId xmlns:a16="http://schemas.microsoft.com/office/drawing/2014/main" id="{7A42674F-7294-4832-A231-5E4295AC4A38}"/>
            </a:ext>
          </a:extLst>
        </xdr:cNvPr>
        <xdr:cNvSpPr txBox="1"/>
      </xdr:nvSpPr>
      <xdr:spPr>
        <a:xfrm>
          <a:off x="10393888" y="4817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FF70284B-D01B-456E-9FDD-DDAA5D226204}"/>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C0AF429A-7B27-4FE0-B0CF-A90B5B38941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EEFBC4F3-EFAA-4B75-9A77-6F4AE4176BD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438018C3-449C-417A-ADBD-78A73F2F657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30E69EB9-2BDC-43D3-B963-E1BFA650630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4B48BC34-89FD-4C3F-B530-81114D70CFC5}"/>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299C47-1654-4BC5-8DB2-007A0F788D5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355123-8E65-441D-9497-B9707EBAF68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0674D9-A266-481D-BE17-9635DC1551BA}"/>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300374-60FE-483F-93A2-B9E6CC50662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961A0A-8CDF-4286-B210-593CA4BAAE9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6475B1-B8F6-41E4-91D3-66A089060A3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1F2FC5-955D-429E-9E30-FCD6E702745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91979C-A4CC-48F5-8F80-010A4796B09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50415E-501F-4C5B-96F2-E14C332FE4F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E91A6C-B14B-4332-883C-FB3EC593D21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62FFF7-2F17-4267-B753-82566CA52E7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A99665-1FC4-4B49-B069-52324F6E558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FE2103-56A1-4AEE-B493-210CC0DD9FA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607A9C-ECAB-4DE7-974A-6B614221CC1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E4DCAC-3E91-4105-A127-48D7C126E9B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7D4DBA-574F-4BEE-89F0-89793C2B3D9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60A04B-0B35-4303-80DF-A01607E66D8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540D9-FAD9-4637-8E17-AFEE383832B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1A4A3B-2E0E-4BFE-B5B3-147F1159845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6C1700-4BAD-4758-B936-10399B3E8B3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B961A9-DC38-4FA9-8013-6CCEFF2B807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6209DF-3543-4947-A4FA-2F0A5717DBD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8F021A-5CC4-43B5-9A95-7F58E30A844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E0CB9D-5519-4287-811D-53A493205CB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2168B6-847E-4378-BE8A-9C6BA8DC80F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D1484C-7A05-43F8-8E88-79BBB083E81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87CB94-E1E8-4956-A0A0-16C0791C253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B9D2DCC-DA69-4338-AD08-92C075578BBC}"/>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98FA3CDF-2DD7-4453-A7DC-E6E64380C46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C9ADFD9A-08BE-4B8C-9654-B4614D4CE61B}"/>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AFD7573-F598-458B-B286-52FC4C9C9BF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A7F95F6-9D9B-4547-A652-06436697215E}"/>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AA95321-FC08-4F78-B3D8-C9C9D5AC32C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3EB2A5A-2D97-4FE5-8B94-851B12A0933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75F0F5F-12A0-4F3C-81B8-47C0F59DD824}"/>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622BB75-243F-4EEE-A27B-F50E0046498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0459595-28FB-4BD2-8D5A-06856CB54D1C}"/>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709C2068-E79A-4587-8961-118C1E9C3A0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452AF9-BC2D-44F0-A7E2-8737C550E6B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D8A716C-3750-4B91-8C71-671E96B5BEC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CE9CE2-90BE-4171-9C29-FDC47ED71BD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1B545B1-A5E7-4B09-B0EC-CB97EACDF7D0}"/>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66DE3A-F544-4FE7-93C8-D4943F3BCEBF}"/>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A98A30F-A804-4009-875B-93F3D349F11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3A9C607-CC7B-4673-A7CC-3964C790FA4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394D09C-A334-4136-8437-F8E6ABCACF73}"/>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3FB768-39F4-45DC-9B97-75CD45EE6636}"/>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39A841B-7AD6-4393-8ECD-A4D0D0121BC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93D156-4441-4DAC-88A9-879C79CA2334}"/>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71BD92C-49CC-4F20-8E72-DE3405C29B5E}"/>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0D98EF-1CE0-4E8B-819A-A010EB2B1C33}"/>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51F7965-79AB-4BFF-A629-BC1B1412EA33}"/>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1FAD26-9570-48D7-B068-D75BE80EFC7B}"/>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D3833AC-15A5-48ED-8826-8A319651391E}"/>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C2C1B82-3D13-4A34-8917-C4887444F9C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2A900F59-639C-4A56-A71D-921E0EFCD33E}"/>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DE700154-5022-43D9-BE3E-4CC9CC741238}"/>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46133B15-9081-414F-B781-C7E52C2F92F3}"/>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6099022-67A5-455E-B178-7F730B6E768A}"/>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BF41F47C-43D3-435E-AEDB-B0927D73EC12}"/>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C89FADCA-68D4-4BF2-9D6D-ABA663787352}"/>
            </a:ext>
          </a:extLst>
        </xdr:cNvPr>
        <xdr:cNvSpPr txBox="1"/>
      </xdr:nvSpPr>
      <xdr:spPr>
        <a:xfrm>
          <a:off x="42291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121EBA30-D1CD-4475-A160-D2F98958B7D4}"/>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A4861387-60A8-46EC-986F-B69EEDE472DC}"/>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467EEB05-D6A3-4F90-99E8-48E14DB42B07}"/>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BCDDEB2E-5F2D-4A51-8635-1B953C811E5D}"/>
            </a:ext>
          </a:extLst>
        </xdr:cNvPr>
        <xdr:cNvSpPr/>
      </xdr:nvSpPr>
      <xdr:spPr>
        <a:xfrm>
          <a:off x="1781175" y="6028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7" name="フローチャート: 判断 66">
          <a:extLst>
            <a:ext uri="{FF2B5EF4-FFF2-40B4-BE49-F238E27FC236}">
              <a16:creationId xmlns:a16="http://schemas.microsoft.com/office/drawing/2014/main" id="{2288F368-DDFB-443D-80D9-A69DC82DBF35}"/>
            </a:ext>
          </a:extLst>
        </xdr:cNvPr>
        <xdr:cNvSpPr/>
      </xdr:nvSpPr>
      <xdr:spPr>
        <a:xfrm>
          <a:off x="981075" y="5735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00BDBB-11FD-4C1F-AB27-EBE43BB9280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D59531-DEEA-4D33-9DC6-26A8C3FAC4E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5221E6-5471-4F38-93AE-331D1277197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A28DBCC-95E2-4B2C-80FE-ECA16B147AE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C7972A-7EF3-46A4-9A93-7F4ED0CA504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21590</xdr:rowOff>
    </xdr:from>
    <xdr:to>
      <xdr:col>24</xdr:col>
      <xdr:colOff>114300</xdr:colOff>
      <xdr:row>34</xdr:row>
      <xdr:rowOff>123190</xdr:rowOff>
    </xdr:to>
    <xdr:sp macro="" textlink="">
      <xdr:nvSpPr>
        <xdr:cNvPr id="73" name="楕円 72">
          <a:extLst>
            <a:ext uri="{FF2B5EF4-FFF2-40B4-BE49-F238E27FC236}">
              <a16:creationId xmlns:a16="http://schemas.microsoft.com/office/drawing/2014/main" id="{C009849A-CA94-48ED-919E-C5E1A5624F09}"/>
            </a:ext>
          </a:extLst>
        </xdr:cNvPr>
        <xdr:cNvSpPr/>
      </xdr:nvSpPr>
      <xdr:spPr>
        <a:xfrm>
          <a:off x="4124325" y="55270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405111" cy="259045"/>
    <xdr:sp macro="" textlink="">
      <xdr:nvSpPr>
        <xdr:cNvPr id="74" name="【道路】&#10;有形固定資産減価償却率該当値テキスト">
          <a:extLst>
            <a:ext uri="{FF2B5EF4-FFF2-40B4-BE49-F238E27FC236}">
              <a16:creationId xmlns:a16="http://schemas.microsoft.com/office/drawing/2014/main" id="{57FEFD7B-FEAA-4E6E-8EDA-612CE629627F}"/>
            </a:ext>
          </a:extLst>
        </xdr:cNvPr>
        <xdr:cNvSpPr txBox="1"/>
      </xdr:nvSpPr>
      <xdr:spPr>
        <a:xfrm>
          <a:off x="42291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67310</xdr:rowOff>
    </xdr:from>
    <xdr:to>
      <xdr:col>20</xdr:col>
      <xdr:colOff>38100</xdr:colOff>
      <xdr:row>34</xdr:row>
      <xdr:rowOff>168910</xdr:rowOff>
    </xdr:to>
    <xdr:sp macro="" textlink="">
      <xdr:nvSpPr>
        <xdr:cNvPr id="75" name="楕円 74">
          <a:extLst>
            <a:ext uri="{FF2B5EF4-FFF2-40B4-BE49-F238E27FC236}">
              <a16:creationId xmlns:a16="http://schemas.microsoft.com/office/drawing/2014/main" id="{85EE293F-E539-4261-8287-C43295A086BA}"/>
            </a:ext>
          </a:extLst>
        </xdr:cNvPr>
        <xdr:cNvSpPr/>
      </xdr:nvSpPr>
      <xdr:spPr>
        <a:xfrm>
          <a:off x="3381375" y="5569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72390</xdr:rowOff>
    </xdr:from>
    <xdr:to>
      <xdr:col>24</xdr:col>
      <xdr:colOff>63500</xdr:colOff>
      <xdr:row>34</xdr:row>
      <xdr:rowOff>118110</xdr:rowOff>
    </xdr:to>
    <xdr:cxnSp macro="">
      <xdr:nvCxnSpPr>
        <xdr:cNvPr id="76" name="直線コネクタ 75">
          <a:extLst>
            <a:ext uri="{FF2B5EF4-FFF2-40B4-BE49-F238E27FC236}">
              <a16:creationId xmlns:a16="http://schemas.microsoft.com/office/drawing/2014/main" id="{8EF735AC-4ED2-435A-AAAA-BE0D8B1961E5}"/>
            </a:ext>
          </a:extLst>
        </xdr:cNvPr>
        <xdr:cNvCxnSpPr/>
      </xdr:nvCxnSpPr>
      <xdr:spPr>
        <a:xfrm flipV="1">
          <a:off x="3429000" y="5574665"/>
          <a:ext cx="75247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77" name="n_1aveValue【道路】&#10;有形固定資産減価償却率">
          <a:extLst>
            <a:ext uri="{FF2B5EF4-FFF2-40B4-BE49-F238E27FC236}">
              <a16:creationId xmlns:a16="http://schemas.microsoft.com/office/drawing/2014/main" id="{BFFCDA3A-6D46-4653-A5C2-E03B7495DE37}"/>
            </a:ext>
          </a:extLst>
        </xdr:cNvPr>
        <xdr:cNvSpPr txBox="1"/>
      </xdr:nvSpPr>
      <xdr:spPr>
        <a:xfrm>
          <a:off x="32391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8" name="n_2aveValue【道路】&#10;有形固定資産減価償却率">
          <a:extLst>
            <a:ext uri="{FF2B5EF4-FFF2-40B4-BE49-F238E27FC236}">
              <a16:creationId xmlns:a16="http://schemas.microsoft.com/office/drawing/2014/main" id="{8B47CDE9-8D96-4B29-A053-144FA700CB76}"/>
            </a:ext>
          </a:extLst>
        </xdr:cNvPr>
        <xdr:cNvSpPr txBox="1"/>
      </xdr:nvSpPr>
      <xdr:spPr>
        <a:xfrm>
          <a:off x="2439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9" name="n_3aveValue【道路】&#10;有形固定資産減価償却率">
          <a:extLst>
            <a:ext uri="{FF2B5EF4-FFF2-40B4-BE49-F238E27FC236}">
              <a16:creationId xmlns:a16="http://schemas.microsoft.com/office/drawing/2014/main" id="{C4B6483A-3431-486B-B205-81055ABDA0C7}"/>
            </a:ext>
          </a:extLst>
        </xdr:cNvPr>
        <xdr:cNvSpPr txBox="1"/>
      </xdr:nvSpPr>
      <xdr:spPr>
        <a:xfrm>
          <a:off x="1648469"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0" name="n_4aveValue【道路】&#10;有形固定資産減価償却率">
          <a:extLst>
            <a:ext uri="{FF2B5EF4-FFF2-40B4-BE49-F238E27FC236}">
              <a16:creationId xmlns:a16="http://schemas.microsoft.com/office/drawing/2014/main" id="{9D70C299-AD3B-426E-B256-8AE93E1DD29E}"/>
            </a:ext>
          </a:extLst>
        </xdr:cNvPr>
        <xdr:cNvSpPr txBox="1"/>
      </xdr:nvSpPr>
      <xdr:spPr>
        <a:xfrm>
          <a:off x="848369"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13987</xdr:rowOff>
    </xdr:from>
    <xdr:ext cx="405111" cy="259045"/>
    <xdr:sp macro="" textlink="">
      <xdr:nvSpPr>
        <xdr:cNvPr id="81" name="n_1mainValue【道路】&#10;有形固定資産減価償却率">
          <a:extLst>
            <a:ext uri="{FF2B5EF4-FFF2-40B4-BE49-F238E27FC236}">
              <a16:creationId xmlns:a16="http://schemas.microsoft.com/office/drawing/2014/main" id="{4DC6EE3D-C8AC-4CCE-9BD3-925370168E9B}"/>
            </a:ext>
          </a:extLst>
        </xdr:cNvPr>
        <xdr:cNvSpPr txBox="1"/>
      </xdr:nvSpPr>
      <xdr:spPr>
        <a:xfrm>
          <a:off x="3239144"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AFAFB126-CF31-44D3-8D31-67ECF63D587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7D68BF50-578F-409D-9CA1-8D46E079395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95CA58A8-35F0-4E2B-837F-24EFC85E909B}"/>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BF4D90F7-669B-4D91-8FE5-5F6AFD67BC1A}"/>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A6C97ADB-D4EF-42C6-AF7C-D77E436C023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7223065-1ADD-433F-9FE2-02E6E95BDB8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a:extLst>
            <a:ext uri="{FF2B5EF4-FFF2-40B4-BE49-F238E27FC236}">
              <a16:creationId xmlns:a16="http://schemas.microsoft.com/office/drawing/2014/main" id="{FA9F563E-BF0B-4125-8F8C-FE673D55B16A}"/>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171F607-C004-450A-A9CD-CE3B67008265}"/>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886E9B4-4850-4A43-B51D-71ECF582AEB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6E779211-B55D-41FB-894A-0E613C682095}"/>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E7FA20AD-D7AE-4BEE-8C92-782B41D68929}"/>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901E5F7-1980-4159-926E-3B2BBB0FD45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9FE139E-AC67-4F8E-AC71-7FF5E7F6909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577F1251-E469-42FE-BFC5-3AAC7F7EBF59}"/>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86F937F3-3343-448D-81B5-D346BD8FE42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CDE46532-0BDC-4BC7-AB82-68517C216952}"/>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1B1649B-A755-4F74-A092-E9A6F2D357D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B993E673-F1A1-4C8A-A3F5-4121738B9EBB}"/>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96B8DCF-C197-4994-A873-7FE610DA475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313A92E1-6BB6-44DC-913B-36112A2A1682}"/>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BF8BAD5-9C2E-42C9-AFD6-F532AD1EB44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3" name="直線コネクタ 102">
          <a:extLst>
            <a:ext uri="{FF2B5EF4-FFF2-40B4-BE49-F238E27FC236}">
              <a16:creationId xmlns:a16="http://schemas.microsoft.com/office/drawing/2014/main" id="{89E617DF-0D39-4C51-B53D-B1D79DAAAB59}"/>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4" name="【道路】&#10;一人当たり延長最小値テキスト">
          <a:extLst>
            <a:ext uri="{FF2B5EF4-FFF2-40B4-BE49-F238E27FC236}">
              <a16:creationId xmlns:a16="http://schemas.microsoft.com/office/drawing/2014/main" id="{459698AD-3128-4AE3-82A3-B6C4B147ACCB}"/>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5" name="直線コネクタ 104">
          <a:extLst>
            <a:ext uri="{FF2B5EF4-FFF2-40B4-BE49-F238E27FC236}">
              <a16:creationId xmlns:a16="http://schemas.microsoft.com/office/drawing/2014/main" id="{21D80630-36FF-4DDA-BB36-AD55A8446A89}"/>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06" name="【道路】&#10;一人当たり延長最大値テキスト">
          <a:extLst>
            <a:ext uri="{FF2B5EF4-FFF2-40B4-BE49-F238E27FC236}">
              <a16:creationId xmlns:a16="http://schemas.microsoft.com/office/drawing/2014/main" id="{380A9279-2E5C-4B3E-BF4E-A494A699639B}"/>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07" name="直線コネクタ 106">
          <a:extLst>
            <a:ext uri="{FF2B5EF4-FFF2-40B4-BE49-F238E27FC236}">
              <a16:creationId xmlns:a16="http://schemas.microsoft.com/office/drawing/2014/main" id="{F1CADCBC-3316-47EA-A5C3-A006D4EAB640}"/>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08" name="【道路】&#10;一人当たり延長平均値テキスト">
          <a:extLst>
            <a:ext uri="{FF2B5EF4-FFF2-40B4-BE49-F238E27FC236}">
              <a16:creationId xmlns:a16="http://schemas.microsoft.com/office/drawing/2014/main" id="{598ADB9D-D143-48AB-B722-5EA1F46BECE1}"/>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09" name="フローチャート: 判断 108">
          <a:extLst>
            <a:ext uri="{FF2B5EF4-FFF2-40B4-BE49-F238E27FC236}">
              <a16:creationId xmlns:a16="http://schemas.microsoft.com/office/drawing/2014/main" id="{2EB6C7F8-51E5-431A-82A0-68A56628CA47}"/>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0" name="フローチャート: 判断 109">
          <a:extLst>
            <a:ext uri="{FF2B5EF4-FFF2-40B4-BE49-F238E27FC236}">
              <a16:creationId xmlns:a16="http://schemas.microsoft.com/office/drawing/2014/main" id="{B8BBA5A8-2598-4A87-8AD6-162DF4B02363}"/>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1" name="フローチャート: 判断 110">
          <a:extLst>
            <a:ext uri="{FF2B5EF4-FFF2-40B4-BE49-F238E27FC236}">
              <a16:creationId xmlns:a16="http://schemas.microsoft.com/office/drawing/2014/main" id="{48AA14B2-0089-474C-99D3-2212263250E7}"/>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161036</xdr:rowOff>
    </xdr:from>
    <xdr:to>
      <xdr:col>41</xdr:col>
      <xdr:colOff>101600</xdr:colOff>
      <xdr:row>41</xdr:row>
      <xdr:rowOff>91186</xdr:rowOff>
    </xdr:to>
    <xdr:sp macro="" textlink="">
      <xdr:nvSpPr>
        <xdr:cNvPr id="112" name="フローチャート: 判断 111">
          <a:extLst>
            <a:ext uri="{FF2B5EF4-FFF2-40B4-BE49-F238E27FC236}">
              <a16:creationId xmlns:a16="http://schemas.microsoft.com/office/drawing/2014/main" id="{CDF89B9C-7193-4537-9D6D-2304DC1B9F63}"/>
            </a:ext>
          </a:extLst>
        </xdr:cNvPr>
        <xdr:cNvSpPr/>
      </xdr:nvSpPr>
      <xdr:spPr>
        <a:xfrm>
          <a:off x="7029450" y="664121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22733</xdr:rowOff>
    </xdr:from>
    <xdr:to>
      <xdr:col>36</xdr:col>
      <xdr:colOff>165100</xdr:colOff>
      <xdr:row>41</xdr:row>
      <xdr:rowOff>124333</xdr:rowOff>
    </xdr:to>
    <xdr:sp macro="" textlink="">
      <xdr:nvSpPr>
        <xdr:cNvPr id="113" name="フローチャート: 判断 112">
          <a:extLst>
            <a:ext uri="{FF2B5EF4-FFF2-40B4-BE49-F238E27FC236}">
              <a16:creationId xmlns:a16="http://schemas.microsoft.com/office/drawing/2014/main" id="{D61B7BA5-43A1-40D3-808B-BC54BAB48EDF}"/>
            </a:ext>
          </a:extLst>
        </xdr:cNvPr>
        <xdr:cNvSpPr/>
      </xdr:nvSpPr>
      <xdr:spPr>
        <a:xfrm>
          <a:off x="6238875" y="66648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F847F0B-3AF6-456A-AB4F-7B96D003E86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9033586-86A8-48A2-9FD5-D047A6E5B2C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6D315EA-5310-4535-9098-1BDAE33963A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880F84A-06B9-46F5-B174-128E9B8694D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B4E2B87-E388-4938-8C6B-AEBFD36B2B6D}"/>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89560</xdr:rowOff>
    </xdr:from>
    <xdr:to>
      <xdr:col>55</xdr:col>
      <xdr:colOff>50800</xdr:colOff>
      <xdr:row>42</xdr:row>
      <xdr:rowOff>19710</xdr:rowOff>
    </xdr:to>
    <xdr:sp macro="" textlink="">
      <xdr:nvSpPr>
        <xdr:cNvPr id="119" name="楕円 118">
          <a:extLst>
            <a:ext uri="{FF2B5EF4-FFF2-40B4-BE49-F238E27FC236}">
              <a16:creationId xmlns:a16="http://schemas.microsoft.com/office/drawing/2014/main" id="{A798A075-6CC9-444E-865C-6FD9F74F51CA}"/>
            </a:ext>
          </a:extLst>
        </xdr:cNvPr>
        <xdr:cNvSpPr/>
      </xdr:nvSpPr>
      <xdr:spPr>
        <a:xfrm>
          <a:off x="9401175" y="672531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4487</xdr:rowOff>
    </xdr:from>
    <xdr:ext cx="469744" cy="259045"/>
    <xdr:sp macro="" textlink="">
      <xdr:nvSpPr>
        <xdr:cNvPr id="120" name="【道路】&#10;一人当たり延長該当値テキスト">
          <a:extLst>
            <a:ext uri="{FF2B5EF4-FFF2-40B4-BE49-F238E27FC236}">
              <a16:creationId xmlns:a16="http://schemas.microsoft.com/office/drawing/2014/main" id="{A01C456F-59F2-4A84-89CE-5D023A21AE80}"/>
            </a:ext>
          </a:extLst>
        </xdr:cNvPr>
        <xdr:cNvSpPr txBox="1"/>
      </xdr:nvSpPr>
      <xdr:spPr>
        <a:xfrm>
          <a:off x="9477375" y="66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90322</xdr:rowOff>
    </xdr:from>
    <xdr:to>
      <xdr:col>50</xdr:col>
      <xdr:colOff>165100</xdr:colOff>
      <xdr:row>42</xdr:row>
      <xdr:rowOff>20472</xdr:rowOff>
    </xdr:to>
    <xdr:sp macro="" textlink="">
      <xdr:nvSpPr>
        <xdr:cNvPr id="121" name="楕円 120">
          <a:extLst>
            <a:ext uri="{FF2B5EF4-FFF2-40B4-BE49-F238E27FC236}">
              <a16:creationId xmlns:a16="http://schemas.microsoft.com/office/drawing/2014/main" id="{7E7B6877-3E64-445F-944E-88DA6A268ADE}"/>
            </a:ext>
          </a:extLst>
        </xdr:cNvPr>
        <xdr:cNvSpPr/>
      </xdr:nvSpPr>
      <xdr:spPr>
        <a:xfrm>
          <a:off x="8639175" y="6726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140360</xdr:rowOff>
    </xdr:from>
    <xdr:to>
      <xdr:col>55</xdr:col>
      <xdr:colOff>0</xdr:colOff>
      <xdr:row>41</xdr:row>
      <xdr:rowOff>141122</xdr:rowOff>
    </xdr:to>
    <xdr:cxnSp macro="">
      <xdr:nvCxnSpPr>
        <xdr:cNvPr id="122" name="直線コネクタ 121">
          <a:extLst>
            <a:ext uri="{FF2B5EF4-FFF2-40B4-BE49-F238E27FC236}">
              <a16:creationId xmlns:a16="http://schemas.microsoft.com/office/drawing/2014/main" id="{16067185-ACC4-416B-AE42-C6BBB10933C3}"/>
            </a:ext>
          </a:extLst>
        </xdr:cNvPr>
        <xdr:cNvCxnSpPr/>
      </xdr:nvCxnSpPr>
      <xdr:spPr>
        <a:xfrm flipV="1">
          <a:off x="8686800" y="6782460"/>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23" name="n_1aveValue【道路】&#10;一人当たり延長">
          <a:extLst>
            <a:ext uri="{FF2B5EF4-FFF2-40B4-BE49-F238E27FC236}">
              <a16:creationId xmlns:a16="http://schemas.microsoft.com/office/drawing/2014/main" id="{F4A6099E-4C45-4F00-B22F-0EE30D8D4270}"/>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24" name="n_2aveValue【道路】&#10;一人当たり延長">
          <a:extLst>
            <a:ext uri="{FF2B5EF4-FFF2-40B4-BE49-F238E27FC236}">
              <a16:creationId xmlns:a16="http://schemas.microsoft.com/office/drawing/2014/main" id="{607A0D51-6054-4A3A-8DAD-6194B4967707}"/>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107713</xdr:rowOff>
    </xdr:from>
    <xdr:ext cx="469744" cy="259045"/>
    <xdr:sp macro="" textlink="">
      <xdr:nvSpPr>
        <xdr:cNvPr id="125" name="n_3aveValue【道路】&#10;一人当たり延長">
          <a:extLst>
            <a:ext uri="{FF2B5EF4-FFF2-40B4-BE49-F238E27FC236}">
              <a16:creationId xmlns:a16="http://schemas.microsoft.com/office/drawing/2014/main" id="{43DB7616-D329-471D-8D4F-45CB3CAD5DCA}"/>
            </a:ext>
          </a:extLst>
        </xdr:cNvPr>
        <xdr:cNvSpPr txBox="1"/>
      </xdr:nvSpPr>
      <xdr:spPr>
        <a:xfrm>
          <a:off x="6867602" y="64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140860</xdr:rowOff>
    </xdr:from>
    <xdr:ext cx="469744" cy="259045"/>
    <xdr:sp macro="" textlink="">
      <xdr:nvSpPr>
        <xdr:cNvPr id="126" name="n_4aveValue【道路】&#10;一人当たり延長">
          <a:extLst>
            <a:ext uri="{FF2B5EF4-FFF2-40B4-BE49-F238E27FC236}">
              <a16:creationId xmlns:a16="http://schemas.microsoft.com/office/drawing/2014/main" id="{74FCE2BF-C5A1-424F-BF47-8B5FF2424098}"/>
            </a:ext>
          </a:extLst>
        </xdr:cNvPr>
        <xdr:cNvSpPr txBox="1"/>
      </xdr:nvSpPr>
      <xdr:spPr>
        <a:xfrm>
          <a:off x="6067502" y="64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11599</xdr:rowOff>
    </xdr:from>
    <xdr:ext cx="469744" cy="259045"/>
    <xdr:sp macro="" textlink="">
      <xdr:nvSpPr>
        <xdr:cNvPr id="127" name="n_1mainValue【道路】&#10;一人当たり延長">
          <a:extLst>
            <a:ext uri="{FF2B5EF4-FFF2-40B4-BE49-F238E27FC236}">
              <a16:creationId xmlns:a16="http://schemas.microsoft.com/office/drawing/2014/main" id="{0DE4088D-6758-41FD-8D92-58B1040EF901}"/>
            </a:ext>
          </a:extLst>
        </xdr:cNvPr>
        <xdr:cNvSpPr txBox="1"/>
      </xdr:nvSpPr>
      <xdr:spPr>
        <a:xfrm>
          <a:off x="8458277" y="68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7D4D9B3B-4ED8-422C-8A97-2376C551D44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9" name="正方形/長方形 128">
          <a:extLst>
            <a:ext uri="{FF2B5EF4-FFF2-40B4-BE49-F238E27FC236}">
              <a16:creationId xmlns:a16="http://schemas.microsoft.com/office/drawing/2014/main" id="{825F4590-BEFD-43EA-B5A9-25FA8ABEA35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0" name="正方形/長方形 129">
          <a:extLst>
            <a:ext uri="{FF2B5EF4-FFF2-40B4-BE49-F238E27FC236}">
              <a16:creationId xmlns:a16="http://schemas.microsoft.com/office/drawing/2014/main" id="{D7DA903A-294A-43B2-B1EA-501E7AB64045}"/>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1" name="正方形/長方形 130">
          <a:extLst>
            <a:ext uri="{FF2B5EF4-FFF2-40B4-BE49-F238E27FC236}">
              <a16:creationId xmlns:a16="http://schemas.microsoft.com/office/drawing/2014/main" id="{B73FD593-A672-4641-8ADE-6BEB35A15B5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2" name="正方形/長方形 131">
          <a:extLst>
            <a:ext uri="{FF2B5EF4-FFF2-40B4-BE49-F238E27FC236}">
              <a16:creationId xmlns:a16="http://schemas.microsoft.com/office/drawing/2014/main" id="{B21B3A48-6C7C-443D-B3DF-76BF1FE90B0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9DC31AF5-147C-4B89-BDF2-B6EBDC4694F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26880BF9-E228-4B3C-B43E-360F58C763C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A693DCE7-0476-4D17-A453-D07F59A02BE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a:extLst>
            <a:ext uri="{FF2B5EF4-FFF2-40B4-BE49-F238E27FC236}">
              <a16:creationId xmlns:a16="http://schemas.microsoft.com/office/drawing/2014/main" id="{A4298AA5-D08B-4411-ACEF-022DB56F1A8B}"/>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6EEF3090-CDC3-4B0E-BBA2-5825669DFCF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EA1CE9C7-7A78-4F30-BD66-6C61E1B5090E}"/>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338C5C52-54B4-4B46-A6D6-57DFFBCE457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30BCA4C-09AC-4135-ADBC-E91D1BC1D2D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FDDE4C1E-9014-4B18-AF30-B9FD4078353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DDE03E91-78B7-44C4-9CA1-5ED81BAE2CC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68EAB0EC-7886-455B-8608-0AD38B881C8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2C36FED8-D206-4693-9F7A-1F984DD20A1F}"/>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CC418CD5-25D0-4D62-BA9C-E073EC72122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a:extLst>
            <a:ext uri="{FF2B5EF4-FFF2-40B4-BE49-F238E27FC236}">
              <a16:creationId xmlns:a16="http://schemas.microsoft.com/office/drawing/2014/main" id="{78D9896C-D435-4E92-99DB-787F6DAB9054}"/>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674C89B7-D7AB-4A7B-8301-02ADC8CE519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a:extLst>
            <a:ext uri="{FF2B5EF4-FFF2-40B4-BE49-F238E27FC236}">
              <a16:creationId xmlns:a16="http://schemas.microsoft.com/office/drawing/2014/main" id="{F16940ED-2210-46A6-A7E0-A572BCCFB1E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801E6D61-53F3-4E64-AFC6-F7C998077BD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0" name="直線コネクタ 149">
          <a:extLst>
            <a:ext uri="{FF2B5EF4-FFF2-40B4-BE49-F238E27FC236}">
              <a16:creationId xmlns:a16="http://schemas.microsoft.com/office/drawing/2014/main" id="{786E67B1-7615-4078-8062-F19533F7C115}"/>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5B67072C-6E84-4C5E-AD83-154B58669CD0}"/>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a:extLst>
            <a:ext uri="{FF2B5EF4-FFF2-40B4-BE49-F238E27FC236}">
              <a16:creationId xmlns:a16="http://schemas.microsoft.com/office/drawing/2014/main" id="{772BC196-77CA-4552-BDEA-88250842B621}"/>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E17BDB53-EE14-43E2-B071-A1CAD4BF84E1}"/>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54" name="直線コネクタ 153">
          <a:extLst>
            <a:ext uri="{FF2B5EF4-FFF2-40B4-BE49-F238E27FC236}">
              <a16:creationId xmlns:a16="http://schemas.microsoft.com/office/drawing/2014/main" id="{9CACD96E-9332-4E4C-AD74-D422CDE89361}"/>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113047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FF7048B9-7E5F-4BDC-B039-385B816BDBF7}"/>
            </a:ext>
          </a:extLst>
        </xdr:cNvPr>
        <xdr:cNvSpPr txBox="1"/>
      </xdr:nvSpPr>
      <xdr:spPr>
        <a:xfrm>
          <a:off x="4229100" y="966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56" name="フローチャート: 判断 155">
          <a:extLst>
            <a:ext uri="{FF2B5EF4-FFF2-40B4-BE49-F238E27FC236}">
              <a16:creationId xmlns:a16="http://schemas.microsoft.com/office/drawing/2014/main" id="{004C94ED-0018-4358-ADE7-460750DE6559}"/>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57" name="フローチャート: 判断 156">
          <a:extLst>
            <a:ext uri="{FF2B5EF4-FFF2-40B4-BE49-F238E27FC236}">
              <a16:creationId xmlns:a16="http://schemas.microsoft.com/office/drawing/2014/main" id="{F0A7FD83-44AD-4BCA-B24C-95517E782B74}"/>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8" name="フローチャート: 判断 157">
          <a:extLst>
            <a:ext uri="{FF2B5EF4-FFF2-40B4-BE49-F238E27FC236}">
              <a16:creationId xmlns:a16="http://schemas.microsoft.com/office/drawing/2014/main" id="{7A0891EC-5D49-49C2-9DC7-247962AC4B37}"/>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59" name="フローチャート: 判断 158">
          <a:extLst>
            <a:ext uri="{FF2B5EF4-FFF2-40B4-BE49-F238E27FC236}">
              <a16:creationId xmlns:a16="http://schemas.microsoft.com/office/drawing/2014/main" id="{63525255-35C4-4A2C-8FE5-0E82DF47272C}"/>
            </a:ext>
          </a:extLst>
        </xdr:cNvPr>
        <xdr:cNvSpPr/>
      </xdr:nvSpPr>
      <xdr:spPr>
        <a:xfrm>
          <a:off x="1781175" y="96558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151130</xdr:rowOff>
    </xdr:from>
    <xdr:to>
      <xdr:col>6</xdr:col>
      <xdr:colOff>38100</xdr:colOff>
      <xdr:row>58</xdr:row>
      <xdr:rowOff>81280</xdr:rowOff>
    </xdr:to>
    <xdr:sp macro="" textlink="">
      <xdr:nvSpPr>
        <xdr:cNvPr id="160" name="フローチャート: 判断 159">
          <a:extLst>
            <a:ext uri="{FF2B5EF4-FFF2-40B4-BE49-F238E27FC236}">
              <a16:creationId xmlns:a16="http://schemas.microsoft.com/office/drawing/2014/main" id="{1C00830C-8B29-465A-BF42-8545B6D681A2}"/>
            </a:ext>
          </a:extLst>
        </xdr:cNvPr>
        <xdr:cNvSpPr/>
      </xdr:nvSpPr>
      <xdr:spPr>
        <a:xfrm>
          <a:off x="981075" y="9380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E7CAB15-4C95-4A30-8935-CA5D28E9A21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FA5B649-7CEA-4387-B13E-DE5CAF851C44}"/>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4D3E1A1-733E-4F9F-B73D-D0CE008A211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B3346CA-0E4A-4DEA-8A80-86A21B2C217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FDC117A-A0DB-4F8C-A397-DF994E5EADD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66" name="楕円 165">
          <a:extLst>
            <a:ext uri="{FF2B5EF4-FFF2-40B4-BE49-F238E27FC236}">
              <a16:creationId xmlns:a16="http://schemas.microsoft.com/office/drawing/2014/main" id="{FAF35EAB-08E6-4050-A8E5-6BDBEE5AC79F}"/>
            </a:ext>
          </a:extLst>
        </xdr:cNvPr>
        <xdr:cNvSpPr/>
      </xdr:nvSpPr>
      <xdr:spPr>
        <a:xfrm>
          <a:off x="4124325" y="101942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69867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A51856DC-3019-43E3-B382-4E9CE3D293BD}"/>
            </a:ext>
          </a:extLst>
        </xdr:cNvPr>
        <xdr:cNvSpPr txBox="1"/>
      </xdr:nvSpPr>
      <xdr:spPr>
        <a:xfrm>
          <a:off x="4229100"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68" name="楕円 167">
          <a:extLst>
            <a:ext uri="{FF2B5EF4-FFF2-40B4-BE49-F238E27FC236}">
              <a16:creationId xmlns:a16="http://schemas.microsoft.com/office/drawing/2014/main" id="{756BDA0D-3508-4DD6-90AF-1E659660EA8A}"/>
            </a:ext>
          </a:extLst>
        </xdr:cNvPr>
        <xdr:cNvSpPr/>
      </xdr:nvSpPr>
      <xdr:spPr>
        <a:xfrm>
          <a:off x="3381375" y="10194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34290</xdr:rowOff>
    </xdr:to>
    <xdr:cxnSp macro="">
      <xdr:nvCxnSpPr>
        <xdr:cNvPr id="169" name="直線コネクタ 168">
          <a:extLst>
            <a:ext uri="{FF2B5EF4-FFF2-40B4-BE49-F238E27FC236}">
              <a16:creationId xmlns:a16="http://schemas.microsoft.com/office/drawing/2014/main" id="{0EBD0621-6F6D-40BF-8F76-E0D1D4597C48}"/>
            </a:ext>
          </a:extLst>
        </xdr:cNvPr>
        <xdr:cNvCxnSpPr/>
      </xdr:nvCxnSpPr>
      <xdr:spPr>
        <a:xfrm>
          <a:off x="3429000" y="1023239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25417</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33BDA100-D946-47C4-83EC-B92C901FE5A4}"/>
            </a:ext>
          </a:extLst>
        </xdr:cNvPr>
        <xdr:cNvSpPr txBox="1"/>
      </xdr:nvSpPr>
      <xdr:spPr>
        <a:xfrm>
          <a:off x="3239144"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6FB3C6BD-1BA1-4870-9232-50A07203A8E4}"/>
            </a:ext>
          </a:extLst>
        </xdr:cNvPr>
        <xdr:cNvSpPr txBox="1"/>
      </xdr:nvSpPr>
      <xdr:spPr>
        <a:xfrm>
          <a:off x="2439044"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172" name="n_3aveValue【橋りょう・トンネル】&#10;有形固定資産減価償却率">
          <a:extLst>
            <a:ext uri="{FF2B5EF4-FFF2-40B4-BE49-F238E27FC236}">
              <a16:creationId xmlns:a16="http://schemas.microsoft.com/office/drawing/2014/main" id="{458C79BA-4BD4-417D-BE6D-8AB719BCFB32}"/>
            </a:ext>
          </a:extLst>
        </xdr:cNvPr>
        <xdr:cNvSpPr txBox="1"/>
      </xdr:nvSpPr>
      <xdr:spPr>
        <a:xfrm>
          <a:off x="1648469"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173" name="n_4aveValue【橋りょう・トンネル】&#10;有形固定資産減価償却率">
          <a:extLst>
            <a:ext uri="{FF2B5EF4-FFF2-40B4-BE49-F238E27FC236}">
              <a16:creationId xmlns:a16="http://schemas.microsoft.com/office/drawing/2014/main" id="{B7BB4A38-DE23-48A0-8538-BEBD77BB6253}"/>
            </a:ext>
          </a:extLst>
        </xdr:cNvPr>
        <xdr:cNvSpPr txBox="1"/>
      </xdr:nvSpPr>
      <xdr:spPr>
        <a:xfrm>
          <a:off x="848369"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74475BD-55A5-40AA-BB70-5AAE5FF318C4}"/>
            </a:ext>
          </a:extLst>
        </xdr:cNvPr>
        <xdr:cNvSpPr txBox="1"/>
      </xdr:nvSpPr>
      <xdr:spPr>
        <a:xfrm>
          <a:off x="32391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6A493301-8921-4249-A24C-A0D9349CE0D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a:extLst>
            <a:ext uri="{FF2B5EF4-FFF2-40B4-BE49-F238E27FC236}">
              <a16:creationId xmlns:a16="http://schemas.microsoft.com/office/drawing/2014/main" id="{28F9F279-23A3-4015-B1DE-DD7546819BEA}"/>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a:extLst>
            <a:ext uri="{FF2B5EF4-FFF2-40B4-BE49-F238E27FC236}">
              <a16:creationId xmlns:a16="http://schemas.microsoft.com/office/drawing/2014/main" id="{996A7811-A8E5-4717-8A44-A8878FEAA4A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a:extLst>
            <a:ext uri="{FF2B5EF4-FFF2-40B4-BE49-F238E27FC236}">
              <a16:creationId xmlns:a16="http://schemas.microsoft.com/office/drawing/2014/main" id="{092CFCC9-2784-4721-84C9-8127A7C0BEF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a:extLst>
            <a:ext uri="{FF2B5EF4-FFF2-40B4-BE49-F238E27FC236}">
              <a16:creationId xmlns:a16="http://schemas.microsoft.com/office/drawing/2014/main" id="{833E081C-E78F-43C3-A978-7B737FE10750}"/>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1F4EBD3B-761F-48CB-BFED-17B6E2FA19F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C68EA91D-ACC5-4025-A2EE-7578A845930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2F1E6C41-F796-4E07-A47B-29B9117A149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3DE899D6-9633-4566-BC78-A226614D434C}"/>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4" name="テキスト ボックス 183">
          <a:extLst>
            <a:ext uri="{FF2B5EF4-FFF2-40B4-BE49-F238E27FC236}">
              <a16:creationId xmlns:a16="http://schemas.microsoft.com/office/drawing/2014/main" id="{01470B8C-55D9-4320-930F-94DDC5AFA113}"/>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1ADC263D-2946-4BC1-AA5F-4A147010B4BB}"/>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6" name="テキスト ボックス 185">
          <a:extLst>
            <a:ext uri="{FF2B5EF4-FFF2-40B4-BE49-F238E27FC236}">
              <a16:creationId xmlns:a16="http://schemas.microsoft.com/office/drawing/2014/main" id="{330AA3D6-E03F-48E1-A004-4ED94F905F2F}"/>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3ECB837D-54ED-46DA-8B97-1DF8BBBA9B8C}"/>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8" name="テキスト ボックス 187">
          <a:extLst>
            <a:ext uri="{FF2B5EF4-FFF2-40B4-BE49-F238E27FC236}">
              <a16:creationId xmlns:a16="http://schemas.microsoft.com/office/drawing/2014/main" id="{62F9E912-CEEF-4764-B7B2-7782972B1FE6}"/>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3508E12D-FB05-4BC1-9D85-73528AB09FE6}"/>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0" name="テキスト ボックス 189">
          <a:extLst>
            <a:ext uri="{FF2B5EF4-FFF2-40B4-BE49-F238E27FC236}">
              <a16:creationId xmlns:a16="http://schemas.microsoft.com/office/drawing/2014/main" id="{3C92074F-31E0-40FB-AEEA-174111670756}"/>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A846C2D8-1848-4E93-9A86-46BF838C4896}"/>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2" name="テキスト ボックス 191">
          <a:extLst>
            <a:ext uri="{FF2B5EF4-FFF2-40B4-BE49-F238E27FC236}">
              <a16:creationId xmlns:a16="http://schemas.microsoft.com/office/drawing/2014/main" id="{8D79271F-43D0-4142-BD87-10E3B905864E}"/>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509E3C12-0793-45A0-8940-DB574DD82DBD}"/>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4" name="テキスト ボックス 193">
          <a:extLst>
            <a:ext uri="{FF2B5EF4-FFF2-40B4-BE49-F238E27FC236}">
              <a16:creationId xmlns:a16="http://schemas.microsoft.com/office/drawing/2014/main" id="{DF79978A-23A2-442A-9AA1-E62E35A99B54}"/>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1AB3ACE2-1B36-416F-98FB-4FACA75882A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C62CC6BA-7A8B-498B-8E77-D4EE875893E0}"/>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BB9A520-6BBB-473F-B6A9-E491A53FB2F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198" name="直線コネクタ 197">
          <a:extLst>
            <a:ext uri="{FF2B5EF4-FFF2-40B4-BE49-F238E27FC236}">
              <a16:creationId xmlns:a16="http://schemas.microsoft.com/office/drawing/2014/main" id="{CA31F92A-31ED-4423-AA30-1153FAFC76DA}"/>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199" name="【橋りょう・トンネル】&#10;一人当たり有形固定資産（償却資産）額最小値テキスト">
          <a:extLst>
            <a:ext uri="{FF2B5EF4-FFF2-40B4-BE49-F238E27FC236}">
              <a16:creationId xmlns:a16="http://schemas.microsoft.com/office/drawing/2014/main" id="{17C0E7C2-6619-4944-AA61-96D7209E5106}"/>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00" name="直線コネクタ 199">
          <a:extLst>
            <a:ext uri="{FF2B5EF4-FFF2-40B4-BE49-F238E27FC236}">
              <a16:creationId xmlns:a16="http://schemas.microsoft.com/office/drawing/2014/main" id="{BD614289-7F2C-4BBB-B424-DBB341EF73EA}"/>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E694723D-A98C-48B3-97E7-F3B80B791526}"/>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02" name="直線コネクタ 201">
          <a:extLst>
            <a:ext uri="{FF2B5EF4-FFF2-40B4-BE49-F238E27FC236}">
              <a16:creationId xmlns:a16="http://schemas.microsoft.com/office/drawing/2014/main" id="{80F8E23D-C0F2-4392-8ECF-C33E7052F51C}"/>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23959</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A9F08E64-2B40-498A-9106-EAD479B91FF3}"/>
            </a:ext>
          </a:extLst>
        </xdr:cNvPr>
        <xdr:cNvSpPr txBox="1"/>
      </xdr:nvSpPr>
      <xdr:spPr>
        <a:xfrm>
          <a:off x="9477375" y="9418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04" name="フローチャート: 判断 203">
          <a:extLst>
            <a:ext uri="{FF2B5EF4-FFF2-40B4-BE49-F238E27FC236}">
              <a16:creationId xmlns:a16="http://schemas.microsoft.com/office/drawing/2014/main" id="{C55B82FB-9A1A-466B-9849-ABCA01E45F7A}"/>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05" name="フローチャート: 判断 204">
          <a:extLst>
            <a:ext uri="{FF2B5EF4-FFF2-40B4-BE49-F238E27FC236}">
              <a16:creationId xmlns:a16="http://schemas.microsoft.com/office/drawing/2014/main" id="{B418C399-3B6A-4FA1-B3CD-1C0EB16BE269}"/>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06" name="フローチャート: 判断 205">
          <a:extLst>
            <a:ext uri="{FF2B5EF4-FFF2-40B4-BE49-F238E27FC236}">
              <a16:creationId xmlns:a16="http://schemas.microsoft.com/office/drawing/2014/main" id="{EA0A1813-7514-4463-BFE0-5B5C8753E6A7}"/>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148872</xdr:rowOff>
    </xdr:from>
    <xdr:to>
      <xdr:col>41</xdr:col>
      <xdr:colOff>101600</xdr:colOff>
      <xdr:row>60</xdr:row>
      <xdr:rowOff>79022</xdr:rowOff>
    </xdr:to>
    <xdr:sp macro="" textlink="">
      <xdr:nvSpPr>
        <xdr:cNvPr id="207" name="フローチャート: 判断 206">
          <a:extLst>
            <a:ext uri="{FF2B5EF4-FFF2-40B4-BE49-F238E27FC236}">
              <a16:creationId xmlns:a16="http://schemas.microsoft.com/office/drawing/2014/main" id="{CF2DC1F8-8155-40BD-A41B-7723159CE3B4}"/>
            </a:ext>
          </a:extLst>
        </xdr:cNvPr>
        <xdr:cNvSpPr/>
      </xdr:nvSpPr>
      <xdr:spPr>
        <a:xfrm>
          <a:off x="7029450" y="96992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51622</xdr:rowOff>
    </xdr:from>
    <xdr:to>
      <xdr:col>36</xdr:col>
      <xdr:colOff>165100</xdr:colOff>
      <xdr:row>59</xdr:row>
      <xdr:rowOff>153222</xdr:rowOff>
    </xdr:to>
    <xdr:sp macro="" textlink="">
      <xdr:nvSpPr>
        <xdr:cNvPr id="208" name="フローチャート: 判断 207">
          <a:extLst>
            <a:ext uri="{FF2B5EF4-FFF2-40B4-BE49-F238E27FC236}">
              <a16:creationId xmlns:a16="http://schemas.microsoft.com/office/drawing/2014/main" id="{EE248162-9F69-43F1-A8A7-78EF1B97AA42}"/>
            </a:ext>
          </a:extLst>
        </xdr:cNvPr>
        <xdr:cNvSpPr/>
      </xdr:nvSpPr>
      <xdr:spPr>
        <a:xfrm>
          <a:off x="6238875" y="960202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A8C3D7B-D7D9-4C92-B80B-CF4FEE57A32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4C3F4356-D5A1-4420-A2A8-91C85474E18C}"/>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65CFAD9-48C1-45E9-88BB-6AC49FDB322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55A110B-B6A2-43AE-A4BD-B43F2A876D3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0F3FE29-4A07-4E6C-BD9E-A85349774E7B}"/>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157569</xdr:rowOff>
    </xdr:from>
    <xdr:to>
      <xdr:col>55</xdr:col>
      <xdr:colOff>50800</xdr:colOff>
      <xdr:row>62</xdr:row>
      <xdr:rowOff>87719</xdr:rowOff>
    </xdr:to>
    <xdr:sp macro="" textlink="">
      <xdr:nvSpPr>
        <xdr:cNvPr id="214" name="楕円 213">
          <a:extLst>
            <a:ext uri="{FF2B5EF4-FFF2-40B4-BE49-F238E27FC236}">
              <a16:creationId xmlns:a16="http://schemas.microsoft.com/office/drawing/2014/main" id="{FCC9A164-B64A-4373-8CEE-264F904CE5D1}"/>
            </a:ext>
          </a:extLst>
        </xdr:cNvPr>
        <xdr:cNvSpPr/>
      </xdr:nvSpPr>
      <xdr:spPr>
        <a:xfrm>
          <a:off x="9401175" y="1003816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135996</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E0B37FD5-298C-481C-9956-5E72DD415838}"/>
            </a:ext>
          </a:extLst>
        </xdr:cNvPr>
        <xdr:cNvSpPr txBox="1"/>
      </xdr:nvSpPr>
      <xdr:spPr>
        <a:xfrm>
          <a:off x="9477375" y="1001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161020</xdr:rowOff>
    </xdr:from>
    <xdr:to>
      <xdr:col>50</xdr:col>
      <xdr:colOff>165100</xdr:colOff>
      <xdr:row>62</xdr:row>
      <xdr:rowOff>91170</xdr:rowOff>
    </xdr:to>
    <xdr:sp macro="" textlink="">
      <xdr:nvSpPr>
        <xdr:cNvPr id="216" name="楕円 215">
          <a:extLst>
            <a:ext uri="{FF2B5EF4-FFF2-40B4-BE49-F238E27FC236}">
              <a16:creationId xmlns:a16="http://schemas.microsoft.com/office/drawing/2014/main" id="{B9D30C67-00B3-40C1-9576-604A2FA09D8E}"/>
            </a:ext>
          </a:extLst>
        </xdr:cNvPr>
        <xdr:cNvSpPr/>
      </xdr:nvSpPr>
      <xdr:spPr>
        <a:xfrm>
          <a:off x="8639175" y="100416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36919</xdr:rowOff>
    </xdr:from>
    <xdr:to>
      <xdr:col>55</xdr:col>
      <xdr:colOff>0</xdr:colOff>
      <xdr:row>62</xdr:row>
      <xdr:rowOff>40370</xdr:rowOff>
    </xdr:to>
    <xdr:cxnSp macro="">
      <xdr:nvCxnSpPr>
        <xdr:cNvPr id="217" name="直線コネクタ 216">
          <a:extLst>
            <a:ext uri="{FF2B5EF4-FFF2-40B4-BE49-F238E27FC236}">
              <a16:creationId xmlns:a16="http://schemas.microsoft.com/office/drawing/2014/main" id="{8AE04D56-CF23-4F4A-A030-B1CD4CE0B440}"/>
            </a:ext>
          </a:extLst>
        </xdr:cNvPr>
        <xdr:cNvCxnSpPr/>
      </xdr:nvCxnSpPr>
      <xdr:spPr>
        <a:xfrm flipV="1">
          <a:off x="8686800" y="10076269"/>
          <a:ext cx="74295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F22B4ABA-6132-4E44-999B-2AEE9601F082}"/>
            </a:ext>
          </a:extLst>
        </xdr:cNvPr>
        <xdr:cNvSpPr txBox="1"/>
      </xdr:nvSpPr>
      <xdr:spPr>
        <a:xfrm>
          <a:off x="8399995" y="93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BBBAA517-98F9-46DC-B997-B563C5F8EDF1}"/>
            </a:ext>
          </a:extLst>
        </xdr:cNvPr>
        <xdr:cNvSpPr txBox="1"/>
      </xdr:nvSpPr>
      <xdr:spPr>
        <a:xfrm>
          <a:off x="7609420" y="93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95549</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169A4078-BD54-4FAE-B03A-E45B7D40CFC4}"/>
            </a:ext>
          </a:extLst>
        </xdr:cNvPr>
        <xdr:cNvSpPr txBox="1"/>
      </xdr:nvSpPr>
      <xdr:spPr>
        <a:xfrm>
          <a:off x="6818845" y="948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169749</xdr:rowOff>
    </xdr:from>
    <xdr:ext cx="599010" cy="259045"/>
    <xdr:sp macro="" textlink="">
      <xdr:nvSpPr>
        <xdr:cNvPr id="221" name="n_4aveValue【橋りょう・トンネル】&#10;一人当たり有形固定資産（償却資産）額">
          <a:extLst>
            <a:ext uri="{FF2B5EF4-FFF2-40B4-BE49-F238E27FC236}">
              <a16:creationId xmlns:a16="http://schemas.microsoft.com/office/drawing/2014/main" id="{0C79EA8D-54DA-464C-8604-78D6135A813E}"/>
            </a:ext>
          </a:extLst>
        </xdr:cNvPr>
        <xdr:cNvSpPr txBox="1"/>
      </xdr:nvSpPr>
      <xdr:spPr>
        <a:xfrm>
          <a:off x="6009220" y="93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82297</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CFA7420F-B5D6-49A8-8CAE-9F7EFE2A4433}"/>
            </a:ext>
          </a:extLst>
        </xdr:cNvPr>
        <xdr:cNvSpPr txBox="1"/>
      </xdr:nvSpPr>
      <xdr:spPr>
        <a:xfrm>
          <a:off x="8399995" y="101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2F11EA33-B99F-4BE8-B915-15FCC5CECA4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4" name="正方形/長方形 223">
          <a:extLst>
            <a:ext uri="{FF2B5EF4-FFF2-40B4-BE49-F238E27FC236}">
              <a16:creationId xmlns:a16="http://schemas.microsoft.com/office/drawing/2014/main" id="{85CE537D-6874-4C66-B853-619A1A290B1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5" name="正方形/長方形 224">
          <a:extLst>
            <a:ext uri="{FF2B5EF4-FFF2-40B4-BE49-F238E27FC236}">
              <a16:creationId xmlns:a16="http://schemas.microsoft.com/office/drawing/2014/main" id="{8AF769F0-C77F-49CC-BB7C-331C339A3607}"/>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6" name="正方形/長方形 225">
          <a:extLst>
            <a:ext uri="{FF2B5EF4-FFF2-40B4-BE49-F238E27FC236}">
              <a16:creationId xmlns:a16="http://schemas.microsoft.com/office/drawing/2014/main" id="{CEA8BAE4-3340-492A-9F2B-09CD8533061B}"/>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7" name="正方形/長方形 226">
          <a:extLst>
            <a:ext uri="{FF2B5EF4-FFF2-40B4-BE49-F238E27FC236}">
              <a16:creationId xmlns:a16="http://schemas.microsoft.com/office/drawing/2014/main" id="{895D1482-2012-45F9-84C9-1314F92F7C96}"/>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94C68F13-D43E-479D-B3CD-1CDCE68A19F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24180F63-CBFA-4D46-BA10-7D4A12EFE57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ECB724DA-8A7D-496B-B7A1-ED2A9E2B68F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a:extLst>
            <a:ext uri="{FF2B5EF4-FFF2-40B4-BE49-F238E27FC236}">
              <a16:creationId xmlns:a16="http://schemas.microsoft.com/office/drawing/2014/main" id="{373B4502-B1C5-4F43-8C7C-9D7CB0FACBB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2" name="直線コネクタ 231">
          <a:extLst>
            <a:ext uri="{FF2B5EF4-FFF2-40B4-BE49-F238E27FC236}">
              <a16:creationId xmlns:a16="http://schemas.microsoft.com/office/drawing/2014/main" id="{EB76E727-E784-4521-9093-C58FBE834305}"/>
            </a:ext>
          </a:extLst>
        </xdr:cNvPr>
        <xdr:cNvCxnSpPr/>
      </xdr:nvCxnSpPr>
      <xdr:spPr>
        <a:xfrm>
          <a:off x="685800" y="13858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3" name="テキスト ボックス 232">
          <a:extLst>
            <a:ext uri="{FF2B5EF4-FFF2-40B4-BE49-F238E27FC236}">
              <a16:creationId xmlns:a16="http://schemas.microsoft.com/office/drawing/2014/main" id="{F2C54B20-078F-41C1-9110-762DBFD9B8FF}"/>
            </a:ext>
          </a:extLst>
        </xdr:cNvPr>
        <xdr:cNvSpPr txBox="1"/>
      </xdr:nvSpPr>
      <xdr:spPr>
        <a:xfrm>
          <a:off x="339891"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BAFF720A-A69A-4C11-90D0-D280B2369CDE}"/>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A8115A0C-36BF-440F-857F-8F689544B8A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6" name="直線コネクタ 235">
          <a:extLst>
            <a:ext uri="{FF2B5EF4-FFF2-40B4-BE49-F238E27FC236}">
              <a16:creationId xmlns:a16="http://schemas.microsoft.com/office/drawing/2014/main" id="{3EC6AA3F-A3F3-421D-99C6-AA9E9F4A9C7B}"/>
            </a:ext>
          </a:extLst>
        </xdr:cNvPr>
        <xdr:cNvCxnSpPr/>
      </xdr:nvCxnSpPr>
      <xdr:spPr>
        <a:xfrm>
          <a:off x="685800" y="12782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7" name="テキスト ボックス 236">
          <a:extLst>
            <a:ext uri="{FF2B5EF4-FFF2-40B4-BE49-F238E27FC236}">
              <a16:creationId xmlns:a16="http://schemas.microsoft.com/office/drawing/2014/main" id="{BDE4AAFD-FCCD-4CDB-89BB-1FFE8217EF47}"/>
            </a:ext>
          </a:extLst>
        </xdr:cNvPr>
        <xdr:cNvSpPr txBox="1"/>
      </xdr:nvSpPr>
      <xdr:spPr>
        <a:xfrm>
          <a:off x="339891"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F3779678-DF67-4ABF-B91B-01A38DF891A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9" name="テキスト ボックス 238">
          <a:extLst>
            <a:ext uri="{FF2B5EF4-FFF2-40B4-BE49-F238E27FC236}">
              <a16:creationId xmlns:a16="http://schemas.microsoft.com/office/drawing/2014/main" id="{AB08CE39-C14F-49DE-947A-297BA710D88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5B5884D2-6E04-4D23-B516-A92C1AB73CE6}"/>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41" name="直線コネクタ 240">
          <a:extLst>
            <a:ext uri="{FF2B5EF4-FFF2-40B4-BE49-F238E27FC236}">
              <a16:creationId xmlns:a16="http://schemas.microsoft.com/office/drawing/2014/main" id="{D0AE2BF6-FD29-4A2A-A12A-F02ADF24BA86}"/>
            </a:ext>
          </a:extLst>
        </xdr:cNvPr>
        <xdr:cNvCxnSpPr/>
      </xdr:nvCxnSpPr>
      <xdr:spPr>
        <a:xfrm flipV="1">
          <a:off x="4179570" y="12642214"/>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58B4E72D-038E-46A7-91B4-5A2ADD5F51D8}"/>
            </a:ext>
          </a:extLst>
        </xdr:cNvPr>
        <xdr:cNvSpPr txBox="1"/>
      </xdr:nvSpPr>
      <xdr:spPr>
        <a:xfrm>
          <a:off x="42291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3" name="直線コネクタ 242">
          <a:extLst>
            <a:ext uri="{FF2B5EF4-FFF2-40B4-BE49-F238E27FC236}">
              <a16:creationId xmlns:a16="http://schemas.microsoft.com/office/drawing/2014/main" id="{06A03FA9-AAD9-4110-AD8F-F21D0C0C06E0}"/>
            </a:ext>
          </a:extLst>
        </xdr:cNvPr>
        <xdr:cNvCxnSpPr/>
      </xdr:nvCxnSpPr>
      <xdr:spPr>
        <a:xfrm>
          <a:off x="4105275" y="13931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206B8B2F-59A9-485A-8D2A-D0D658B92E9B}"/>
            </a:ext>
          </a:extLst>
        </xdr:cNvPr>
        <xdr:cNvSpPr txBox="1"/>
      </xdr:nvSpPr>
      <xdr:spPr>
        <a:xfrm>
          <a:off x="4229100" y="1243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5" name="直線コネクタ 244">
          <a:extLst>
            <a:ext uri="{FF2B5EF4-FFF2-40B4-BE49-F238E27FC236}">
              <a16:creationId xmlns:a16="http://schemas.microsoft.com/office/drawing/2014/main" id="{12ECD0F2-49B0-4EEE-9F3F-8A6ACA1C1832}"/>
            </a:ext>
          </a:extLst>
        </xdr:cNvPr>
        <xdr:cNvCxnSpPr/>
      </xdr:nvCxnSpPr>
      <xdr:spPr>
        <a:xfrm>
          <a:off x="41052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170197</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3D351E94-3556-4784-BEF4-65EDC5FA5650}"/>
            </a:ext>
          </a:extLst>
        </xdr:cNvPr>
        <xdr:cNvSpPr txBox="1"/>
      </xdr:nvSpPr>
      <xdr:spPr>
        <a:xfrm>
          <a:off x="4229100" y="1279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47" name="フローチャート: 判断 246">
          <a:extLst>
            <a:ext uri="{FF2B5EF4-FFF2-40B4-BE49-F238E27FC236}">
              <a16:creationId xmlns:a16="http://schemas.microsoft.com/office/drawing/2014/main" id="{E5308646-8BA4-4926-97BC-3A653E010E39}"/>
            </a:ext>
          </a:extLst>
        </xdr:cNvPr>
        <xdr:cNvSpPr/>
      </xdr:nvSpPr>
      <xdr:spPr>
        <a:xfrm>
          <a:off x="4124325" y="129362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48" name="フローチャート: 判断 247">
          <a:extLst>
            <a:ext uri="{FF2B5EF4-FFF2-40B4-BE49-F238E27FC236}">
              <a16:creationId xmlns:a16="http://schemas.microsoft.com/office/drawing/2014/main" id="{9BD83994-3DA3-4278-8509-FB7D078EFE08}"/>
            </a:ext>
          </a:extLst>
        </xdr:cNvPr>
        <xdr:cNvSpPr/>
      </xdr:nvSpPr>
      <xdr:spPr>
        <a:xfrm>
          <a:off x="3381375" y="1292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49" name="フローチャート: 判断 248">
          <a:extLst>
            <a:ext uri="{FF2B5EF4-FFF2-40B4-BE49-F238E27FC236}">
              <a16:creationId xmlns:a16="http://schemas.microsoft.com/office/drawing/2014/main" id="{E9CEF259-C834-468D-853C-0FB911E34A99}"/>
            </a:ext>
          </a:extLst>
        </xdr:cNvPr>
        <xdr:cNvSpPr/>
      </xdr:nvSpPr>
      <xdr:spPr>
        <a:xfrm>
          <a:off x="2571750" y="1276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90170</xdr:rowOff>
    </xdr:from>
    <xdr:to>
      <xdr:col>10</xdr:col>
      <xdr:colOff>165100</xdr:colOff>
      <xdr:row>79</xdr:row>
      <xdr:rowOff>20320</xdr:rowOff>
    </xdr:to>
    <xdr:sp macro="" textlink="">
      <xdr:nvSpPr>
        <xdr:cNvPr id="250" name="フローチャート: 判断 249">
          <a:extLst>
            <a:ext uri="{FF2B5EF4-FFF2-40B4-BE49-F238E27FC236}">
              <a16:creationId xmlns:a16="http://schemas.microsoft.com/office/drawing/2014/main" id="{E104B719-B6EC-4446-9996-3F55E798C8CC}"/>
            </a:ext>
          </a:extLst>
        </xdr:cNvPr>
        <xdr:cNvSpPr/>
      </xdr:nvSpPr>
      <xdr:spPr>
        <a:xfrm>
          <a:off x="1781175" y="127171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15875</xdr:rowOff>
    </xdr:from>
    <xdr:to>
      <xdr:col>6</xdr:col>
      <xdr:colOff>38100</xdr:colOff>
      <xdr:row>78</xdr:row>
      <xdr:rowOff>117475</xdr:rowOff>
    </xdr:to>
    <xdr:sp macro="" textlink="">
      <xdr:nvSpPr>
        <xdr:cNvPr id="251" name="フローチャート: 判断 250">
          <a:extLst>
            <a:ext uri="{FF2B5EF4-FFF2-40B4-BE49-F238E27FC236}">
              <a16:creationId xmlns:a16="http://schemas.microsoft.com/office/drawing/2014/main" id="{70212380-4396-45DB-AFD7-5B8F6FF88BC8}"/>
            </a:ext>
          </a:extLst>
        </xdr:cNvPr>
        <xdr:cNvSpPr/>
      </xdr:nvSpPr>
      <xdr:spPr>
        <a:xfrm>
          <a:off x="981075" y="126460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426CCBC-AA6D-48E1-A705-CA7E500227D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71C5C60-96F8-4CB2-94B6-BF6957E5000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06E7BDA-1EB0-4E67-A9AF-AB47080AADB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06CB35A-2564-475B-8C5A-E7C86ECE83A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740C58A-399D-4115-AFFB-FC99E7813DF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57" name="楕円 256">
          <a:extLst>
            <a:ext uri="{FF2B5EF4-FFF2-40B4-BE49-F238E27FC236}">
              <a16:creationId xmlns:a16="http://schemas.microsoft.com/office/drawing/2014/main" id="{2D830628-82F7-443B-B8B4-B612BFB7FBC1}"/>
            </a:ext>
          </a:extLst>
        </xdr:cNvPr>
        <xdr:cNvSpPr/>
      </xdr:nvSpPr>
      <xdr:spPr>
        <a:xfrm>
          <a:off x="4124325" y="13763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137177</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611DD9E2-6712-4C72-993E-5A687A3AFF26}"/>
            </a:ext>
          </a:extLst>
        </xdr:cNvPr>
        <xdr:cNvSpPr txBox="1"/>
      </xdr:nvSpPr>
      <xdr:spPr>
        <a:xfrm>
          <a:off x="4229100"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59" name="楕円 258">
          <a:extLst>
            <a:ext uri="{FF2B5EF4-FFF2-40B4-BE49-F238E27FC236}">
              <a16:creationId xmlns:a16="http://schemas.microsoft.com/office/drawing/2014/main" id="{1E341B48-DCC8-40E9-B1DB-38C7CAA17D0D}"/>
            </a:ext>
          </a:extLst>
        </xdr:cNvPr>
        <xdr:cNvSpPr/>
      </xdr:nvSpPr>
      <xdr:spPr>
        <a:xfrm>
          <a:off x="3381375" y="13657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85</xdr:row>
      <xdr:rowOff>38100</xdr:rowOff>
    </xdr:to>
    <xdr:cxnSp macro="">
      <xdr:nvCxnSpPr>
        <xdr:cNvPr id="260" name="直線コネクタ 259">
          <a:extLst>
            <a:ext uri="{FF2B5EF4-FFF2-40B4-BE49-F238E27FC236}">
              <a16:creationId xmlns:a16="http://schemas.microsoft.com/office/drawing/2014/main" id="{4EE284BE-C678-40AC-8F9E-21C3D678035C}"/>
            </a:ext>
          </a:extLst>
        </xdr:cNvPr>
        <xdr:cNvCxnSpPr/>
      </xdr:nvCxnSpPr>
      <xdr:spPr>
        <a:xfrm>
          <a:off x="3429000" y="13705205"/>
          <a:ext cx="752475"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61" name="n_1aveValue【公営住宅】&#10;有形固定資産減価償却率">
          <a:extLst>
            <a:ext uri="{FF2B5EF4-FFF2-40B4-BE49-F238E27FC236}">
              <a16:creationId xmlns:a16="http://schemas.microsoft.com/office/drawing/2014/main" id="{5D9AA348-5F73-4110-8640-BEEB7C4770CF}"/>
            </a:ext>
          </a:extLst>
        </xdr:cNvPr>
        <xdr:cNvSpPr txBox="1"/>
      </xdr:nvSpPr>
      <xdr:spPr>
        <a:xfrm>
          <a:off x="3239144" y="1270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62" name="n_2aveValue【公営住宅】&#10;有形固定資産減価償却率">
          <a:extLst>
            <a:ext uri="{FF2B5EF4-FFF2-40B4-BE49-F238E27FC236}">
              <a16:creationId xmlns:a16="http://schemas.microsoft.com/office/drawing/2014/main" id="{5CB5732C-F0C5-4D40-8D70-C54F66348609}"/>
            </a:ext>
          </a:extLst>
        </xdr:cNvPr>
        <xdr:cNvSpPr txBox="1"/>
      </xdr:nvSpPr>
      <xdr:spPr>
        <a:xfrm>
          <a:off x="2439044" y="1254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263" name="n_3aveValue【公営住宅】&#10;有形固定資産減価償却率">
          <a:extLst>
            <a:ext uri="{FF2B5EF4-FFF2-40B4-BE49-F238E27FC236}">
              <a16:creationId xmlns:a16="http://schemas.microsoft.com/office/drawing/2014/main" id="{31B9B6B4-3C4C-4304-8E32-54AEE16B76C3}"/>
            </a:ext>
          </a:extLst>
        </xdr:cNvPr>
        <xdr:cNvSpPr txBox="1"/>
      </xdr:nvSpPr>
      <xdr:spPr>
        <a:xfrm>
          <a:off x="1648469"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134002</xdr:rowOff>
    </xdr:from>
    <xdr:ext cx="405111" cy="259045"/>
    <xdr:sp macro="" textlink="">
      <xdr:nvSpPr>
        <xdr:cNvPr id="264" name="n_4aveValue【公営住宅】&#10;有形固定資産減価償却率">
          <a:extLst>
            <a:ext uri="{FF2B5EF4-FFF2-40B4-BE49-F238E27FC236}">
              <a16:creationId xmlns:a16="http://schemas.microsoft.com/office/drawing/2014/main" id="{7831A1F8-4390-40F3-A635-B9CC0EB8AA14}"/>
            </a:ext>
          </a:extLst>
        </xdr:cNvPr>
        <xdr:cNvSpPr txBox="1"/>
      </xdr:nvSpPr>
      <xdr:spPr>
        <a:xfrm>
          <a:off x="848369" y="1244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265" name="n_1mainValue【公営住宅】&#10;有形固定資産減価償却率">
          <a:extLst>
            <a:ext uri="{FF2B5EF4-FFF2-40B4-BE49-F238E27FC236}">
              <a16:creationId xmlns:a16="http://schemas.microsoft.com/office/drawing/2014/main" id="{D832AF65-5864-4A12-AA0C-0B6F0D1972DB}"/>
            </a:ext>
          </a:extLst>
        </xdr:cNvPr>
        <xdr:cNvSpPr txBox="1"/>
      </xdr:nvSpPr>
      <xdr:spPr>
        <a:xfrm>
          <a:off x="32391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2DF016EB-1879-4289-9BE5-D6D5E4227A3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7" name="正方形/長方形 266">
          <a:extLst>
            <a:ext uri="{FF2B5EF4-FFF2-40B4-BE49-F238E27FC236}">
              <a16:creationId xmlns:a16="http://schemas.microsoft.com/office/drawing/2014/main" id="{D840D88A-AF48-49EA-A31B-F6B68D01655A}"/>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8" name="正方形/長方形 267">
          <a:extLst>
            <a:ext uri="{FF2B5EF4-FFF2-40B4-BE49-F238E27FC236}">
              <a16:creationId xmlns:a16="http://schemas.microsoft.com/office/drawing/2014/main" id="{6CD4EB55-0247-4D54-9BB3-57C3FCFFD607}"/>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9" name="正方形/長方形 268">
          <a:extLst>
            <a:ext uri="{FF2B5EF4-FFF2-40B4-BE49-F238E27FC236}">
              <a16:creationId xmlns:a16="http://schemas.microsoft.com/office/drawing/2014/main" id="{9F85C986-33A2-4EA0-8215-19EF04D4046E}"/>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0" name="正方形/長方形 269">
          <a:extLst>
            <a:ext uri="{FF2B5EF4-FFF2-40B4-BE49-F238E27FC236}">
              <a16:creationId xmlns:a16="http://schemas.microsoft.com/office/drawing/2014/main" id="{BA506F3B-CED9-4A74-A8D7-4F848BD55C1F}"/>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AA288B6E-D16A-468E-BA05-52954D24C6C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724EB6BA-6944-4E73-9FFC-62D2EB9D978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F9CACC0C-3F20-4665-B77A-39CB094764D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29CD634-5147-4DE7-9400-9B16C2893E60}"/>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CC240060-4135-423C-9FB6-57E6686590F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3F85802C-75F9-42F3-A185-1F608F22CE8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4923749C-4CC4-4C94-9C73-7B66015B506A}"/>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a16="http://schemas.microsoft.com/office/drawing/2014/main" id="{123946D0-43AD-4D64-B7FA-54598999AA0F}"/>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9A8387A0-3698-4A14-8A86-B6E1FD5993FA}"/>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a16="http://schemas.microsoft.com/office/drawing/2014/main" id="{84408AFE-DE48-440D-BFDF-2B17A4953F4A}"/>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04B5CACE-C8BF-4747-B2DE-4D1680A7EC88}"/>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a16="http://schemas.microsoft.com/office/drawing/2014/main" id="{76926B24-5206-4483-9797-BACB4A75956C}"/>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7F96F5C7-E2E4-41F1-B5B5-129BF49CE8E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6703C371-C643-4961-B10D-59203A487A2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42EC62BA-704D-4812-A858-5E5E04F417B7}"/>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286" name="直線コネクタ 285">
          <a:extLst>
            <a:ext uri="{FF2B5EF4-FFF2-40B4-BE49-F238E27FC236}">
              <a16:creationId xmlns:a16="http://schemas.microsoft.com/office/drawing/2014/main" id="{0B3D762C-9FBC-4AD6-A975-2F46840EAF96}"/>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287" name="【公営住宅】&#10;一人当たり面積最小値テキスト">
          <a:extLst>
            <a:ext uri="{FF2B5EF4-FFF2-40B4-BE49-F238E27FC236}">
              <a16:creationId xmlns:a16="http://schemas.microsoft.com/office/drawing/2014/main" id="{FC66BA45-CC8D-4315-9019-1A164A158054}"/>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88" name="直線コネクタ 287">
          <a:extLst>
            <a:ext uri="{FF2B5EF4-FFF2-40B4-BE49-F238E27FC236}">
              <a16:creationId xmlns:a16="http://schemas.microsoft.com/office/drawing/2014/main" id="{D93C1701-67BF-4A3E-AD8C-21882C9A6C53}"/>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289" name="【公営住宅】&#10;一人当たり面積最大値テキスト">
          <a:extLst>
            <a:ext uri="{FF2B5EF4-FFF2-40B4-BE49-F238E27FC236}">
              <a16:creationId xmlns:a16="http://schemas.microsoft.com/office/drawing/2014/main" id="{9DEC02D6-588D-4DAD-B075-97F2F5FB637B}"/>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290" name="直線コネクタ 289">
          <a:extLst>
            <a:ext uri="{FF2B5EF4-FFF2-40B4-BE49-F238E27FC236}">
              <a16:creationId xmlns:a16="http://schemas.microsoft.com/office/drawing/2014/main" id="{A397540C-8F5D-4D6E-ACA0-F48A8D8E6004}"/>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110762</xdr:rowOff>
    </xdr:from>
    <xdr:ext cx="469744" cy="259045"/>
    <xdr:sp macro="" textlink="">
      <xdr:nvSpPr>
        <xdr:cNvPr id="291" name="【公営住宅】&#10;一人当たり面積平均値テキスト">
          <a:extLst>
            <a:ext uri="{FF2B5EF4-FFF2-40B4-BE49-F238E27FC236}">
              <a16:creationId xmlns:a16="http://schemas.microsoft.com/office/drawing/2014/main" id="{D77BABEC-DF6E-499E-AA39-509BBD8978D4}"/>
            </a:ext>
          </a:extLst>
        </xdr:cNvPr>
        <xdr:cNvSpPr txBox="1"/>
      </xdr:nvSpPr>
      <xdr:spPr>
        <a:xfrm>
          <a:off x="9477375" y="1338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292" name="フローチャート: 判断 291">
          <a:extLst>
            <a:ext uri="{FF2B5EF4-FFF2-40B4-BE49-F238E27FC236}">
              <a16:creationId xmlns:a16="http://schemas.microsoft.com/office/drawing/2014/main" id="{CD4F46D0-E9CD-45C9-B328-080026DD61A9}"/>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293" name="フローチャート: 判断 292">
          <a:extLst>
            <a:ext uri="{FF2B5EF4-FFF2-40B4-BE49-F238E27FC236}">
              <a16:creationId xmlns:a16="http://schemas.microsoft.com/office/drawing/2014/main" id="{27B62499-E553-4F5B-ACBC-E31A5577D30C}"/>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294" name="フローチャート: 判断 293">
          <a:extLst>
            <a:ext uri="{FF2B5EF4-FFF2-40B4-BE49-F238E27FC236}">
              <a16:creationId xmlns:a16="http://schemas.microsoft.com/office/drawing/2014/main" id="{6BB10883-B5DB-462D-ADB3-D374733D8076}"/>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156463</xdr:rowOff>
    </xdr:from>
    <xdr:to>
      <xdr:col>41</xdr:col>
      <xdr:colOff>101600</xdr:colOff>
      <xdr:row>82</xdr:row>
      <xdr:rowOff>86613</xdr:rowOff>
    </xdr:to>
    <xdr:sp macro="" textlink="">
      <xdr:nvSpPr>
        <xdr:cNvPr id="295" name="フローチャート: 判断 294">
          <a:extLst>
            <a:ext uri="{FF2B5EF4-FFF2-40B4-BE49-F238E27FC236}">
              <a16:creationId xmlns:a16="http://schemas.microsoft.com/office/drawing/2014/main" id="{61D0F3EC-B0E2-4DDB-A9AB-BB645D029FC3}"/>
            </a:ext>
          </a:extLst>
        </xdr:cNvPr>
        <xdr:cNvSpPr/>
      </xdr:nvSpPr>
      <xdr:spPr>
        <a:xfrm>
          <a:off x="7029450" y="132755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49022</xdr:rowOff>
    </xdr:from>
    <xdr:to>
      <xdr:col>36</xdr:col>
      <xdr:colOff>165100</xdr:colOff>
      <xdr:row>80</xdr:row>
      <xdr:rowOff>150622</xdr:rowOff>
    </xdr:to>
    <xdr:sp macro="" textlink="">
      <xdr:nvSpPr>
        <xdr:cNvPr id="296" name="フローチャート: 判断 295">
          <a:extLst>
            <a:ext uri="{FF2B5EF4-FFF2-40B4-BE49-F238E27FC236}">
              <a16:creationId xmlns:a16="http://schemas.microsoft.com/office/drawing/2014/main" id="{7894F12F-10AE-4E43-80BA-EDCD2BED1757}"/>
            </a:ext>
          </a:extLst>
        </xdr:cNvPr>
        <xdr:cNvSpPr/>
      </xdr:nvSpPr>
      <xdr:spPr>
        <a:xfrm>
          <a:off x="6238875" y="129998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B872B8E-0697-47CA-918D-9196535F1FF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52C6296-7043-4D29-95C6-ECD186A4734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9FCBDCD-774A-4CD9-9C60-98750391256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0BC957-D46D-47A9-92C2-89DC2AE39204}"/>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9049A7-0621-4B3E-A339-8A813C3962B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02" name="楕円 301">
          <a:extLst>
            <a:ext uri="{FF2B5EF4-FFF2-40B4-BE49-F238E27FC236}">
              <a16:creationId xmlns:a16="http://schemas.microsoft.com/office/drawing/2014/main" id="{89DB8B5E-6229-4A4C-9A0F-6742C6028EBF}"/>
            </a:ext>
          </a:extLst>
        </xdr:cNvPr>
        <xdr:cNvSpPr/>
      </xdr:nvSpPr>
      <xdr:spPr>
        <a:xfrm>
          <a:off x="9401175" y="1369872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75455</xdr:rowOff>
    </xdr:from>
    <xdr:ext cx="469744" cy="259045"/>
    <xdr:sp macro="" textlink="">
      <xdr:nvSpPr>
        <xdr:cNvPr id="303" name="【公営住宅】&#10;一人当たり面積該当値テキスト">
          <a:extLst>
            <a:ext uri="{FF2B5EF4-FFF2-40B4-BE49-F238E27FC236}">
              <a16:creationId xmlns:a16="http://schemas.microsoft.com/office/drawing/2014/main" id="{C0A894F7-6436-410F-BC07-B10CA817784E}"/>
            </a:ext>
          </a:extLst>
        </xdr:cNvPr>
        <xdr:cNvSpPr txBox="1"/>
      </xdr:nvSpPr>
      <xdr:spPr>
        <a:xfrm>
          <a:off x="9477375" y="1367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04" name="楕円 303">
          <a:extLst>
            <a:ext uri="{FF2B5EF4-FFF2-40B4-BE49-F238E27FC236}">
              <a16:creationId xmlns:a16="http://schemas.microsoft.com/office/drawing/2014/main" id="{45728143-2B2F-4219-B213-074BC1DE399C}"/>
            </a:ext>
          </a:extLst>
        </xdr:cNvPr>
        <xdr:cNvSpPr/>
      </xdr:nvSpPr>
      <xdr:spPr>
        <a:xfrm>
          <a:off x="86391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152400</xdr:rowOff>
    </xdr:to>
    <xdr:cxnSp macro="">
      <xdr:nvCxnSpPr>
        <xdr:cNvPr id="305" name="直線コネクタ 304">
          <a:extLst>
            <a:ext uri="{FF2B5EF4-FFF2-40B4-BE49-F238E27FC236}">
              <a16:creationId xmlns:a16="http://schemas.microsoft.com/office/drawing/2014/main" id="{D1E94F13-8AA7-414D-A406-A4135ED3D1BA}"/>
            </a:ext>
          </a:extLst>
        </xdr:cNvPr>
        <xdr:cNvCxnSpPr/>
      </xdr:nvCxnSpPr>
      <xdr:spPr>
        <a:xfrm flipV="1">
          <a:off x="8686800" y="13746353"/>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06" name="n_1aveValue【公営住宅】&#10;一人当たり面積">
          <a:extLst>
            <a:ext uri="{FF2B5EF4-FFF2-40B4-BE49-F238E27FC236}">
              <a16:creationId xmlns:a16="http://schemas.microsoft.com/office/drawing/2014/main" id="{46DA82A1-9C18-457E-9A93-1FF156A40C89}"/>
            </a:ext>
          </a:extLst>
        </xdr:cNvPr>
        <xdr:cNvSpPr txBox="1"/>
      </xdr:nvSpPr>
      <xdr:spPr>
        <a:xfrm>
          <a:off x="8458277"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07" name="n_2aveValue【公営住宅】&#10;一人当たり面積">
          <a:extLst>
            <a:ext uri="{FF2B5EF4-FFF2-40B4-BE49-F238E27FC236}">
              <a16:creationId xmlns:a16="http://schemas.microsoft.com/office/drawing/2014/main" id="{FD9EFA77-D43E-40A1-8B00-9046A5C01411}"/>
            </a:ext>
          </a:extLst>
        </xdr:cNvPr>
        <xdr:cNvSpPr txBox="1"/>
      </xdr:nvSpPr>
      <xdr:spPr>
        <a:xfrm>
          <a:off x="7677227" y="133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103140</xdr:rowOff>
    </xdr:from>
    <xdr:ext cx="469744" cy="259045"/>
    <xdr:sp macro="" textlink="">
      <xdr:nvSpPr>
        <xdr:cNvPr id="308" name="n_3aveValue【公営住宅】&#10;一人当たり面積">
          <a:extLst>
            <a:ext uri="{FF2B5EF4-FFF2-40B4-BE49-F238E27FC236}">
              <a16:creationId xmlns:a16="http://schemas.microsoft.com/office/drawing/2014/main" id="{BBF1CBE4-5269-4F97-B452-4DDDB0BE7E10}"/>
            </a:ext>
          </a:extLst>
        </xdr:cNvPr>
        <xdr:cNvSpPr txBox="1"/>
      </xdr:nvSpPr>
      <xdr:spPr>
        <a:xfrm>
          <a:off x="6867602" y="13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167149</xdr:rowOff>
    </xdr:from>
    <xdr:ext cx="469744" cy="259045"/>
    <xdr:sp macro="" textlink="">
      <xdr:nvSpPr>
        <xdr:cNvPr id="309" name="n_4aveValue【公営住宅】&#10;一人当たり面積">
          <a:extLst>
            <a:ext uri="{FF2B5EF4-FFF2-40B4-BE49-F238E27FC236}">
              <a16:creationId xmlns:a16="http://schemas.microsoft.com/office/drawing/2014/main" id="{F74E8FFF-400E-4C9E-A903-A9E064646589}"/>
            </a:ext>
          </a:extLst>
        </xdr:cNvPr>
        <xdr:cNvSpPr txBox="1"/>
      </xdr:nvSpPr>
      <xdr:spPr>
        <a:xfrm>
          <a:off x="6067502" y="127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10" name="n_1mainValue【公営住宅】&#10;一人当たり面積">
          <a:extLst>
            <a:ext uri="{FF2B5EF4-FFF2-40B4-BE49-F238E27FC236}">
              <a16:creationId xmlns:a16="http://schemas.microsoft.com/office/drawing/2014/main" id="{8233CBD1-4912-48A7-A6E3-F5049673CC44}"/>
            </a:ext>
          </a:extLst>
        </xdr:cNvPr>
        <xdr:cNvSpPr txBox="1"/>
      </xdr:nvSpPr>
      <xdr:spPr>
        <a:xfrm>
          <a:off x="845827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09B829F5-C291-4ABF-9293-4E4FD0E1231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2" name="正方形/長方形 311">
          <a:extLst>
            <a:ext uri="{FF2B5EF4-FFF2-40B4-BE49-F238E27FC236}">
              <a16:creationId xmlns:a16="http://schemas.microsoft.com/office/drawing/2014/main" id="{5C78702C-1996-42E1-AA55-009834654682}"/>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3" name="正方形/長方形 312">
          <a:extLst>
            <a:ext uri="{FF2B5EF4-FFF2-40B4-BE49-F238E27FC236}">
              <a16:creationId xmlns:a16="http://schemas.microsoft.com/office/drawing/2014/main" id="{6A45E75B-79BF-486D-B413-A4487283F3E4}"/>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4" name="正方形/長方形 313">
          <a:extLst>
            <a:ext uri="{FF2B5EF4-FFF2-40B4-BE49-F238E27FC236}">
              <a16:creationId xmlns:a16="http://schemas.microsoft.com/office/drawing/2014/main" id="{1C27A1D1-93F5-42C0-AF47-8F0EEDF16C7D}"/>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5" name="正方形/長方形 314">
          <a:extLst>
            <a:ext uri="{FF2B5EF4-FFF2-40B4-BE49-F238E27FC236}">
              <a16:creationId xmlns:a16="http://schemas.microsoft.com/office/drawing/2014/main" id="{CFB8488E-8005-45FF-8F19-0CD875A9810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390467DC-0AB8-4059-84F6-30983F593F9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D529C1B2-2CBC-4FD5-A8E0-21CE2EBA9FAE}"/>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B3412ED9-A5F6-4399-83C1-F7CBC65652D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9" name="テキスト ボックス 318">
          <a:extLst>
            <a:ext uri="{FF2B5EF4-FFF2-40B4-BE49-F238E27FC236}">
              <a16:creationId xmlns:a16="http://schemas.microsoft.com/office/drawing/2014/main" id="{CD1C1755-6EE2-45D0-AE85-B3CA81456113}"/>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a:extLst>
            <a:ext uri="{FF2B5EF4-FFF2-40B4-BE49-F238E27FC236}">
              <a16:creationId xmlns:a16="http://schemas.microsoft.com/office/drawing/2014/main" id="{D3CEEA3B-FCA4-4569-A692-F36027D62007}"/>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1" name="テキスト ボックス 320">
          <a:extLst>
            <a:ext uri="{FF2B5EF4-FFF2-40B4-BE49-F238E27FC236}">
              <a16:creationId xmlns:a16="http://schemas.microsoft.com/office/drawing/2014/main" id="{5923ED09-349C-4F58-A713-E7E729C7855C}"/>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a:extLst>
            <a:ext uri="{FF2B5EF4-FFF2-40B4-BE49-F238E27FC236}">
              <a16:creationId xmlns:a16="http://schemas.microsoft.com/office/drawing/2014/main" id="{C209E5AD-260D-428F-8BD4-556A8290D081}"/>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a:extLst>
            <a:ext uri="{FF2B5EF4-FFF2-40B4-BE49-F238E27FC236}">
              <a16:creationId xmlns:a16="http://schemas.microsoft.com/office/drawing/2014/main" id="{5837A383-D793-4EF1-B0A1-21776438DC49}"/>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a:extLst>
            <a:ext uri="{FF2B5EF4-FFF2-40B4-BE49-F238E27FC236}">
              <a16:creationId xmlns:a16="http://schemas.microsoft.com/office/drawing/2014/main" id="{A3EFE6E3-6D3D-4206-B4B4-E0231C1BA773}"/>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a:extLst>
            <a:ext uri="{FF2B5EF4-FFF2-40B4-BE49-F238E27FC236}">
              <a16:creationId xmlns:a16="http://schemas.microsoft.com/office/drawing/2014/main" id="{87653889-A187-498A-9327-D6F95F2D5778}"/>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a:extLst>
            <a:ext uri="{FF2B5EF4-FFF2-40B4-BE49-F238E27FC236}">
              <a16:creationId xmlns:a16="http://schemas.microsoft.com/office/drawing/2014/main" id="{3552E383-4A48-4881-952C-B17415F7DFAF}"/>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a:extLst>
            <a:ext uri="{FF2B5EF4-FFF2-40B4-BE49-F238E27FC236}">
              <a16:creationId xmlns:a16="http://schemas.microsoft.com/office/drawing/2014/main" id="{92AF035C-E77E-4050-9F19-247DE009C551}"/>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a:extLst>
            <a:ext uri="{FF2B5EF4-FFF2-40B4-BE49-F238E27FC236}">
              <a16:creationId xmlns:a16="http://schemas.microsoft.com/office/drawing/2014/main" id="{CA5D200F-2691-4CA3-92F5-9A99A29DCB4E}"/>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a:extLst>
            <a:ext uri="{FF2B5EF4-FFF2-40B4-BE49-F238E27FC236}">
              <a16:creationId xmlns:a16="http://schemas.microsoft.com/office/drawing/2014/main" id="{1D269A53-9E8D-4776-ADC1-8AEC19C98C16}"/>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a:extLst>
            <a:ext uri="{FF2B5EF4-FFF2-40B4-BE49-F238E27FC236}">
              <a16:creationId xmlns:a16="http://schemas.microsoft.com/office/drawing/2014/main" id="{543BC057-4549-40D1-90A6-8E68D17E8D7B}"/>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1" name="テキスト ボックス 330">
          <a:extLst>
            <a:ext uri="{FF2B5EF4-FFF2-40B4-BE49-F238E27FC236}">
              <a16:creationId xmlns:a16="http://schemas.microsoft.com/office/drawing/2014/main" id="{32F5F36A-E0B8-45E9-8C54-8EABB3D1FF48}"/>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C659C201-9A22-4BF7-A014-303241C93AAB}"/>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3" name="テキスト ボックス 332">
          <a:extLst>
            <a:ext uri="{FF2B5EF4-FFF2-40B4-BE49-F238E27FC236}">
              <a16:creationId xmlns:a16="http://schemas.microsoft.com/office/drawing/2014/main" id="{B44A0AD4-7BFD-44ED-9E08-570435F52A38}"/>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港湾・漁港】&#10;有形固定資産減価償却率グラフ枠">
          <a:extLst>
            <a:ext uri="{FF2B5EF4-FFF2-40B4-BE49-F238E27FC236}">
              <a16:creationId xmlns:a16="http://schemas.microsoft.com/office/drawing/2014/main" id="{074586A5-72A2-4C82-A69F-2873B5FF8844}"/>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69669</xdr:rowOff>
    </xdr:from>
    <xdr:to>
      <xdr:col>24</xdr:col>
      <xdr:colOff>62865</xdr:colOff>
      <xdr:row>106</xdr:row>
      <xdr:rowOff>112123</xdr:rowOff>
    </xdr:to>
    <xdr:cxnSp macro="">
      <xdr:nvCxnSpPr>
        <xdr:cNvPr id="335" name="直線コネクタ 334">
          <a:extLst>
            <a:ext uri="{FF2B5EF4-FFF2-40B4-BE49-F238E27FC236}">
              <a16:creationId xmlns:a16="http://schemas.microsoft.com/office/drawing/2014/main" id="{1F6911C5-F528-4D67-988D-B9B402EE8D4B}"/>
            </a:ext>
          </a:extLst>
        </xdr:cNvPr>
        <xdr:cNvCxnSpPr/>
      </xdr:nvCxnSpPr>
      <xdr:spPr>
        <a:xfrm flipV="1">
          <a:off x="4179570" y="16258994"/>
          <a:ext cx="1270" cy="101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115950</xdr:rowOff>
    </xdr:from>
    <xdr:ext cx="405111" cy="259045"/>
    <xdr:sp macro="" textlink="">
      <xdr:nvSpPr>
        <xdr:cNvPr id="336" name="【港湾・漁港】&#10;有形固定資産減価償却率最小値テキスト">
          <a:extLst>
            <a:ext uri="{FF2B5EF4-FFF2-40B4-BE49-F238E27FC236}">
              <a16:creationId xmlns:a16="http://schemas.microsoft.com/office/drawing/2014/main" id="{BB2ABB5C-6ECE-42F0-BB56-E133548625E9}"/>
            </a:ext>
          </a:extLst>
        </xdr:cNvPr>
        <xdr:cNvSpPr txBox="1"/>
      </xdr:nvSpPr>
      <xdr:spPr>
        <a:xfrm>
          <a:off x="4229100" y="1728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112123</xdr:rowOff>
    </xdr:from>
    <xdr:to>
      <xdr:col>24</xdr:col>
      <xdr:colOff>152400</xdr:colOff>
      <xdr:row>106</xdr:row>
      <xdr:rowOff>112123</xdr:rowOff>
    </xdr:to>
    <xdr:cxnSp macro="">
      <xdr:nvCxnSpPr>
        <xdr:cNvPr id="337" name="直線コネクタ 336">
          <a:extLst>
            <a:ext uri="{FF2B5EF4-FFF2-40B4-BE49-F238E27FC236}">
              <a16:creationId xmlns:a16="http://schemas.microsoft.com/office/drawing/2014/main" id="{E216D7B4-CAE5-4D98-A186-65B349926B99}"/>
            </a:ext>
          </a:extLst>
        </xdr:cNvPr>
        <xdr:cNvCxnSpPr/>
      </xdr:nvCxnSpPr>
      <xdr:spPr>
        <a:xfrm>
          <a:off x="4105275" y="172761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16346</xdr:rowOff>
    </xdr:from>
    <xdr:ext cx="405111" cy="259045"/>
    <xdr:sp macro="" textlink="">
      <xdr:nvSpPr>
        <xdr:cNvPr id="338" name="【港湾・漁港】&#10;有形固定資産減価償却率最大値テキスト">
          <a:extLst>
            <a:ext uri="{FF2B5EF4-FFF2-40B4-BE49-F238E27FC236}">
              <a16:creationId xmlns:a16="http://schemas.microsoft.com/office/drawing/2014/main" id="{2220A196-1D8C-4040-A6A8-2529195BA90F}"/>
            </a:ext>
          </a:extLst>
        </xdr:cNvPr>
        <xdr:cNvSpPr txBox="1"/>
      </xdr:nvSpPr>
      <xdr:spPr>
        <a:xfrm>
          <a:off x="4229100" y="1604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339" name="直線コネクタ 338">
          <a:extLst>
            <a:ext uri="{FF2B5EF4-FFF2-40B4-BE49-F238E27FC236}">
              <a16:creationId xmlns:a16="http://schemas.microsoft.com/office/drawing/2014/main" id="{05D58912-BEFB-4174-BA21-C68A55BE1329}"/>
            </a:ext>
          </a:extLst>
        </xdr:cNvPr>
        <xdr:cNvCxnSpPr/>
      </xdr:nvCxnSpPr>
      <xdr:spPr>
        <a:xfrm>
          <a:off x="4105275" y="162589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4190</xdr:rowOff>
    </xdr:from>
    <xdr:ext cx="405111" cy="259045"/>
    <xdr:sp macro="" textlink="">
      <xdr:nvSpPr>
        <xdr:cNvPr id="340" name="【港湾・漁港】&#10;有形固定資産減価償却率平均値テキスト">
          <a:extLst>
            <a:ext uri="{FF2B5EF4-FFF2-40B4-BE49-F238E27FC236}">
              <a16:creationId xmlns:a16="http://schemas.microsoft.com/office/drawing/2014/main" id="{6392F977-9A44-4A80-AD92-13E53B590576}"/>
            </a:ext>
          </a:extLst>
        </xdr:cNvPr>
        <xdr:cNvSpPr txBox="1"/>
      </xdr:nvSpPr>
      <xdr:spPr>
        <a:xfrm>
          <a:off x="4229100" y="16523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341" name="フローチャート: 判断 340">
          <a:extLst>
            <a:ext uri="{FF2B5EF4-FFF2-40B4-BE49-F238E27FC236}">
              <a16:creationId xmlns:a16="http://schemas.microsoft.com/office/drawing/2014/main" id="{5C9E6531-3878-40D7-932C-7C2733EDAD79}"/>
            </a:ext>
          </a:extLst>
        </xdr:cNvPr>
        <xdr:cNvSpPr/>
      </xdr:nvSpPr>
      <xdr:spPr>
        <a:xfrm>
          <a:off x="4124325" y="166691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41729</xdr:rowOff>
    </xdr:from>
    <xdr:to>
      <xdr:col>20</xdr:col>
      <xdr:colOff>38100</xdr:colOff>
      <xdr:row>102</xdr:row>
      <xdr:rowOff>143329</xdr:rowOff>
    </xdr:to>
    <xdr:sp macro="" textlink="">
      <xdr:nvSpPr>
        <xdr:cNvPr id="342" name="フローチャート: 判断 341">
          <a:extLst>
            <a:ext uri="{FF2B5EF4-FFF2-40B4-BE49-F238E27FC236}">
              <a16:creationId xmlns:a16="http://schemas.microsoft.com/office/drawing/2014/main" id="{273056FC-70C3-400E-B090-F09B97E5307C}"/>
            </a:ext>
          </a:extLst>
        </xdr:cNvPr>
        <xdr:cNvSpPr/>
      </xdr:nvSpPr>
      <xdr:spPr>
        <a:xfrm>
          <a:off x="3381375" y="1656125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49893</xdr:rowOff>
    </xdr:from>
    <xdr:to>
      <xdr:col>15</xdr:col>
      <xdr:colOff>101600</xdr:colOff>
      <xdr:row>101</xdr:row>
      <xdr:rowOff>151493</xdr:rowOff>
    </xdr:to>
    <xdr:sp macro="" textlink="">
      <xdr:nvSpPr>
        <xdr:cNvPr id="343" name="フローチャート: 判断 342">
          <a:extLst>
            <a:ext uri="{FF2B5EF4-FFF2-40B4-BE49-F238E27FC236}">
              <a16:creationId xmlns:a16="http://schemas.microsoft.com/office/drawing/2014/main" id="{CCE98ED3-5500-420A-B30A-08DC3C848F69}"/>
            </a:ext>
          </a:extLst>
        </xdr:cNvPr>
        <xdr:cNvSpPr/>
      </xdr:nvSpPr>
      <xdr:spPr>
        <a:xfrm>
          <a:off x="2571750" y="164011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120106</xdr:rowOff>
    </xdr:from>
    <xdr:to>
      <xdr:col>10</xdr:col>
      <xdr:colOff>165100</xdr:colOff>
      <xdr:row>103</xdr:row>
      <xdr:rowOff>50256</xdr:rowOff>
    </xdr:to>
    <xdr:sp macro="" textlink="">
      <xdr:nvSpPr>
        <xdr:cNvPr id="344" name="フローチャート: 判断 343">
          <a:extLst>
            <a:ext uri="{FF2B5EF4-FFF2-40B4-BE49-F238E27FC236}">
              <a16:creationId xmlns:a16="http://schemas.microsoft.com/office/drawing/2014/main" id="{4F5E03AF-788A-45DC-9B8C-472EA183C492}"/>
            </a:ext>
          </a:extLst>
        </xdr:cNvPr>
        <xdr:cNvSpPr/>
      </xdr:nvSpPr>
      <xdr:spPr>
        <a:xfrm>
          <a:off x="1781175" y="1663963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3376C53C-8845-4339-A9A0-C98A73BE935A}"/>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F5B2D09F-4D96-494E-8D21-6BF6C11952A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D07613FD-552C-44D4-803C-9DD7FB59122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80EEAF4D-5D3F-445C-8C21-1F44A26C2F9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CA3BAB92-E85A-4504-837F-E6B700D2F55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350" name="楕円 349">
          <a:extLst>
            <a:ext uri="{FF2B5EF4-FFF2-40B4-BE49-F238E27FC236}">
              <a16:creationId xmlns:a16="http://schemas.microsoft.com/office/drawing/2014/main" id="{134D3551-0D27-4D7D-B247-0E4C58A9384C}"/>
            </a:ext>
          </a:extLst>
        </xdr:cNvPr>
        <xdr:cNvSpPr/>
      </xdr:nvSpPr>
      <xdr:spPr>
        <a:xfrm>
          <a:off x="4124325" y="172285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147700</xdr:rowOff>
    </xdr:from>
    <xdr:ext cx="405111" cy="259045"/>
    <xdr:sp macro="" textlink="">
      <xdr:nvSpPr>
        <xdr:cNvPr id="351" name="【港湾・漁港】&#10;有形固定資産減価償却率該当値テキスト">
          <a:extLst>
            <a:ext uri="{FF2B5EF4-FFF2-40B4-BE49-F238E27FC236}">
              <a16:creationId xmlns:a16="http://schemas.microsoft.com/office/drawing/2014/main" id="{AE421206-AE84-4491-ACC6-72BBB191A350}"/>
            </a:ext>
          </a:extLst>
        </xdr:cNvPr>
        <xdr:cNvSpPr txBox="1"/>
      </xdr:nvSpPr>
      <xdr:spPr>
        <a:xfrm>
          <a:off x="4229100" y="1714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111942</xdr:rowOff>
    </xdr:from>
    <xdr:to>
      <xdr:col>20</xdr:col>
      <xdr:colOff>38100</xdr:colOff>
      <xdr:row>108</xdr:row>
      <xdr:rowOff>42092</xdr:rowOff>
    </xdr:to>
    <xdr:sp macro="" textlink="">
      <xdr:nvSpPr>
        <xdr:cNvPr id="352" name="楕円 351">
          <a:extLst>
            <a:ext uri="{FF2B5EF4-FFF2-40B4-BE49-F238E27FC236}">
              <a16:creationId xmlns:a16="http://schemas.microsoft.com/office/drawing/2014/main" id="{6B61694D-30C7-4B41-8CEA-13645C24C0F6}"/>
            </a:ext>
          </a:extLst>
        </xdr:cNvPr>
        <xdr:cNvSpPr/>
      </xdr:nvSpPr>
      <xdr:spPr>
        <a:xfrm>
          <a:off x="3381375" y="174379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112123</xdr:rowOff>
    </xdr:from>
    <xdr:to>
      <xdr:col>24</xdr:col>
      <xdr:colOff>63500</xdr:colOff>
      <xdr:row>107</xdr:row>
      <xdr:rowOff>162742</xdr:rowOff>
    </xdr:to>
    <xdr:cxnSp macro="">
      <xdr:nvCxnSpPr>
        <xdr:cNvPr id="353" name="直線コネクタ 352">
          <a:extLst>
            <a:ext uri="{FF2B5EF4-FFF2-40B4-BE49-F238E27FC236}">
              <a16:creationId xmlns:a16="http://schemas.microsoft.com/office/drawing/2014/main" id="{C32DF8AD-B260-40D9-9DB1-676F7335952C}"/>
            </a:ext>
          </a:extLst>
        </xdr:cNvPr>
        <xdr:cNvCxnSpPr/>
      </xdr:nvCxnSpPr>
      <xdr:spPr>
        <a:xfrm flipV="1">
          <a:off x="3429000" y="17276173"/>
          <a:ext cx="752475" cy="20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159856</xdr:rowOff>
    </xdr:from>
    <xdr:ext cx="405111" cy="259045"/>
    <xdr:sp macro="" textlink="">
      <xdr:nvSpPr>
        <xdr:cNvPr id="354" name="n_1aveValue【港湾・漁港】&#10;有形固定資産減価償却率">
          <a:extLst>
            <a:ext uri="{FF2B5EF4-FFF2-40B4-BE49-F238E27FC236}">
              <a16:creationId xmlns:a16="http://schemas.microsoft.com/office/drawing/2014/main" id="{1D26D5E3-C247-47AB-92AA-7198DF19E96C}"/>
            </a:ext>
          </a:extLst>
        </xdr:cNvPr>
        <xdr:cNvSpPr txBox="1"/>
      </xdr:nvSpPr>
      <xdr:spPr>
        <a:xfrm>
          <a:off x="3239144" y="1635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168020</xdr:rowOff>
    </xdr:from>
    <xdr:ext cx="405111" cy="259045"/>
    <xdr:sp macro="" textlink="">
      <xdr:nvSpPr>
        <xdr:cNvPr id="355" name="n_2aveValue【港湾・漁港】&#10;有形固定資産減価償却率">
          <a:extLst>
            <a:ext uri="{FF2B5EF4-FFF2-40B4-BE49-F238E27FC236}">
              <a16:creationId xmlns:a16="http://schemas.microsoft.com/office/drawing/2014/main" id="{44EF38C2-E563-4378-9517-911C1FADE4C4}"/>
            </a:ext>
          </a:extLst>
        </xdr:cNvPr>
        <xdr:cNvSpPr txBox="1"/>
      </xdr:nvSpPr>
      <xdr:spPr>
        <a:xfrm>
          <a:off x="2439044" y="1619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66783</xdr:rowOff>
    </xdr:from>
    <xdr:ext cx="405111" cy="259045"/>
    <xdr:sp macro="" textlink="">
      <xdr:nvSpPr>
        <xdr:cNvPr id="356" name="n_3aveValue【港湾・漁港】&#10;有形固定資産減価償却率">
          <a:extLst>
            <a:ext uri="{FF2B5EF4-FFF2-40B4-BE49-F238E27FC236}">
              <a16:creationId xmlns:a16="http://schemas.microsoft.com/office/drawing/2014/main" id="{2328C920-1A30-4B71-8F57-6C83A5B0E4AC}"/>
            </a:ext>
          </a:extLst>
        </xdr:cNvPr>
        <xdr:cNvSpPr txBox="1"/>
      </xdr:nvSpPr>
      <xdr:spPr>
        <a:xfrm>
          <a:off x="1648469" y="1641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33219</xdr:rowOff>
    </xdr:from>
    <xdr:ext cx="405111" cy="259045"/>
    <xdr:sp macro="" textlink="">
      <xdr:nvSpPr>
        <xdr:cNvPr id="357" name="n_1mainValue【港湾・漁港】&#10;有形固定資産減価償却率">
          <a:extLst>
            <a:ext uri="{FF2B5EF4-FFF2-40B4-BE49-F238E27FC236}">
              <a16:creationId xmlns:a16="http://schemas.microsoft.com/office/drawing/2014/main" id="{E63979BD-1418-49AE-A1EE-77CCEC848D25}"/>
            </a:ext>
          </a:extLst>
        </xdr:cNvPr>
        <xdr:cNvSpPr txBox="1"/>
      </xdr:nvSpPr>
      <xdr:spPr>
        <a:xfrm>
          <a:off x="3239144" y="17517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93C71051-F819-4D73-92FC-FBBB8445FBE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9" name="正方形/長方形 358">
          <a:extLst>
            <a:ext uri="{FF2B5EF4-FFF2-40B4-BE49-F238E27FC236}">
              <a16:creationId xmlns:a16="http://schemas.microsoft.com/office/drawing/2014/main" id="{18CDEBB0-BFF0-41EC-94C7-69C6D3253DD6}"/>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0" name="正方形/長方形 359">
          <a:extLst>
            <a:ext uri="{FF2B5EF4-FFF2-40B4-BE49-F238E27FC236}">
              <a16:creationId xmlns:a16="http://schemas.microsoft.com/office/drawing/2014/main" id="{E8046EED-41C4-44E2-8A61-AB3D3DCEC73C}"/>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1" name="正方形/長方形 360">
          <a:extLst>
            <a:ext uri="{FF2B5EF4-FFF2-40B4-BE49-F238E27FC236}">
              <a16:creationId xmlns:a16="http://schemas.microsoft.com/office/drawing/2014/main" id="{6E2D3D26-AD68-46BD-A22E-2C5C871199A1}"/>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2" name="正方形/長方形 361">
          <a:extLst>
            <a:ext uri="{FF2B5EF4-FFF2-40B4-BE49-F238E27FC236}">
              <a16:creationId xmlns:a16="http://schemas.microsoft.com/office/drawing/2014/main" id="{03FC01A3-2B0E-43E1-9F70-C5F63D0E6470}"/>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5320978B-2990-47E4-9D8D-91757011F4B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D5D720E8-DC85-44B7-BE09-45D300DB56F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767215F6-263F-4149-A331-1603263BC8B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66" name="テキスト ボックス 365">
          <a:extLst>
            <a:ext uri="{FF2B5EF4-FFF2-40B4-BE49-F238E27FC236}">
              <a16:creationId xmlns:a16="http://schemas.microsoft.com/office/drawing/2014/main" id="{658A2F7B-9597-476D-95CD-871400927D9A}"/>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67" name="直線コネクタ 366">
          <a:extLst>
            <a:ext uri="{FF2B5EF4-FFF2-40B4-BE49-F238E27FC236}">
              <a16:creationId xmlns:a16="http://schemas.microsoft.com/office/drawing/2014/main" id="{36268C4D-5F30-490A-A554-31D21FB74DED}"/>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368" name="テキスト ボックス 367">
          <a:extLst>
            <a:ext uri="{FF2B5EF4-FFF2-40B4-BE49-F238E27FC236}">
              <a16:creationId xmlns:a16="http://schemas.microsoft.com/office/drawing/2014/main" id="{A84C79CB-E0EA-48CA-989D-40F8C87DF435}"/>
            </a:ext>
          </a:extLst>
        </xdr:cNvPr>
        <xdr:cNvSpPr txBox="1"/>
      </xdr:nvSpPr>
      <xdr:spPr>
        <a:xfrm>
          <a:off x="5421206" y="175556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9" name="直線コネクタ 368">
          <a:extLst>
            <a:ext uri="{FF2B5EF4-FFF2-40B4-BE49-F238E27FC236}">
              <a16:creationId xmlns:a16="http://schemas.microsoft.com/office/drawing/2014/main" id="{4AD022B1-CE53-4CC0-8D52-DBDC7FEDFF8E}"/>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0" name="テキスト ボックス 369">
          <a:extLst>
            <a:ext uri="{FF2B5EF4-FFF2-40B4-BE49-F238E27FC236}">
              <a16:creationId xmlns:a16="http://schemas.microsoft.com/office/drawing/2014/main" id="{F2999D32-E15D-42B2-BD95-CE2C400A272E}"/>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1" name="直線コネクタ 370">
          <a:extLst>
            <a:ext uri="{FF2B5EF4-FFF2-40B4-BE49-F238E27FC236}">
              <a16:creationId xmlns:a16="http://schemas.microsoft.com/office/drawing/2014/main" id="{AFD512D8-D221-4D39-8B7A-F358E6BEF7C7}"/>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2" name="テキスト ボックス 371">
          <a:extLst>
            <a:ext uri="{FF2B5EF4-FFF2-40B4-BE49-F238E27FC236}">
              <a16:creationId xmlns:a16="http://schemas.microsoft.com/office/drawing/2014/main" id="{160177BE-CFB7-47DE-A723-B3441EC26867}"/>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3" name="直線コネクタ 372">
          <a:extLst>
            <a:ext uri="{FF2B5EF4-FFF2-40B4-BE49-F238E27FC236}">
              <a16:creationId xmlns:a16="http://schemas.microsoft.com/office/drawing/2014/main" id="{563F43A3-D240-4755-B667-E99935A459A5}"/>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4" name="テキスト ボックス 373">
          <a:extLst>
            <a:ext uri="{FF2B5EF4-FFF2-40B4-BE49-F238E27FC236}">
              <a16:creationId xmlns:a16="http://schemas.microsoft.com/office/drawing/2014/main" id="{6C21065A-E7A1-40C2-932B-DF9D08C7330C}"/>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5" name="直線コネクタ 374">
          <a:extLst>
            <a:ext uri="{FF2B5EF4-FFF2-40B4-BE49-F238E27FC236}">
              <a16:creationId xmlns:a16="http://schemas.microsoft.com/office/drawing/2014/main" id="{BA8C2C10-CCD7-4637-B69E-6A30B9DCBDA5}"/>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6" name="テキスト ボックス 375">
          <a:extLst>
            <a:ext uri="{FF2B5EF4-FFF2-40B4-BE49-F238E27FC236}">
              <a16:creationId xmlns:a16="http://schemas.microsoft.com/office/drawing/2014/main" id="{8A33305A-D987-499E-BB0F-C80D7B3EA2AA}"/>
            </a:ext>
          </a:extLst>
        </xdr:cNvPr>
        <xdr:cNvSpPr txBox="1"/>
      </xdr:nvSpPr>
      <xdr:spPr>
        <a:xfrm>
          <a:off x="5421206" y="163192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7" name="直線コネクタ 376">
          <a:extLst>
            <a:ext uri="{FF2B5EF4-FFF2-40B4-BE49-F238E27FC236}">
              <a16:creationId xmlns:a16="http://schemas.microsoft.com/office/drawing/2014/main" id="{4346A6F1-66DC-42F8-AB1D-46795362254A}"/>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8" name="テキスト ボックス 377">
          <a:extLst>
            <a:ext uri="{FF2B5EF4-FFF2-40B4-BE49-F238E27FC236}">
              <a16:creationId xmlns:a16="http://schemas.microsoft.com/office/drawing/2014/main" id="{06AE5395-6A2B-4CAC-AE6B-72193C2C0756}"/>
            </a:ext>
          </a:extLst>
        </xdr:cNvPr>
        <xdr:cNvSpPr txBox="1"/>
      </xdr:nvSpPr>
      <xdr:spPr>
        <a:xfrm>
          <a:off x="5421206" y="160117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7F0CB522-4B51-4A53-9A56-6FDFE9990D7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a:extLst>
            <a:ext uri="{FF2B5EF4-FFF2-40B4-BE49-F238E27FC236}">
              <a16:creationId xmlns:a16="http://schemas.microsoft.com/office/drawing/2014/main" id="{0517D812-5A47-4FD2-BC00-466125A42B07}"/>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a:extLst>
            <a:ext uri="{FF2B5EF4-FFF2-40B4-BE49-F238E27FC236}">
              <a16:creationId xmlns:a16="http://schemas.microsoft.com/office/drawing/2014/main" id="{5478BE26-8B0E-477A-B137-18FFAC39343C}"/>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103</xdr:row>
      <xdr:rowOff>139584</xdr:rowOff>
    </xdr:from>
    <xdr:to>
      <xdr:col>54</xdr:col>
      <xdr:colOff>189865</xdr:colOff>
      <xdr:row>109</xdr:row>
      <xdr:rowOff>65410</xdr:rowOff>
    </xdr:to>
    <xdr:cxnSp macro="">
      <xdr:nvCxnSpPr>
        <xdr:cNvPr id="382" name="直線コネクタ 381">
          <a:extLst>
            <a:ext uri="{FF2B5EF4-FFF2-40B4-BE49-F238E27FC236}">
              <a16:creationId xmlns:a16="http://schemas.microsoft.com/office/drawing/2014/main" id="{1CFDF67E-159C-4149-A3FD-BC01A3B995F7}"/>
            </a:ext>
          </a:extLst>
        </xdr:cNvPr>
        <xdr:cNvCxnSpPr/>
      </xdr:nvCxnSpPr>
      <xdr:spPr>
        <a:xfrm flipV="1">
          <a:off x="9427845" y="16821034"/>
          <a:ext cx="1270" cy="89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69237</xdr:rowOff>
    </xdr:from>
    <xdr:ext cx="534377" cy="259045"/>
    <xdr:sp macro="" textlink="">
      <xdr:nvSpPr>
        <xdr:cNvPr id="383" name="【港湾・漁港】&#10;一人当たり有形固定資産（償却資産）額最小値テキスト">
          <a:extLst>
            <a:ext uri="{FF2B5EF4-FFF2-40B4-BE49-F238E27FC236}">
              <a16:creationId xmlns:a16="http://schemas.microsoft.com/office/drawing/2014/main" id="{FC7398FC-556F-4E62-8DA1-B841B81AC076}"/>
            </a:ext>
          </a:extLst>
        </xdr:cNvPr>
        <xdr:cNvSpPr txBox="1"/>
      </xdr:nvSpPr>
      <xdr:spPr>
        <a:xfrm>
          <a:off x="9477375" y="177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65410</xdr:rowOff>
    </xdr:from>
    <xdr:to>
      <xdr:col>55</xdr:col>
      <xdr:colOff>88900</xdr:colOff>
      <xdr:row>109</xdr:row>
      <xdr:rowOff>65410</xdr:rowOff>
    </xdr:to>
    <xdr:cxnSp macro="">
      <xdr:nvCxnSpPr>
        <xdr:cNvPr id="384" name="直線コネクタ 383">
          <a:extLst>
            <a:ext uri="{FF2B5EF4-FFF2-40B4-BE49-F238E27FC236}">
              <a16:creationId xmlns:a16="http://schemas.microsoft.com/office/drawing/2014/main" id="{925FEB65-4A39-4746-8CB7-EFEA85BA4CE6}"/>
            </a:ext>
          </a:extLst>
        </xdr:cNvPr>
        <xdr:cNvCxnSpPr/>
      </xdr:nvCxnSpPr>
      <xdr:spPr>
        <a:xfrm>
          <a:off x="9363075" y="17718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86261</xdr:rowOff>
    </xdr:from>
    <xdr:ext cx="599010" cy="259045"/>
    <xdr:sp macro="" textlink="">
      <xdr:nvSpPr>
        <xdr:cNvPr id="385" name="【港湾・漁港】&#10;一人当たり有形固定資産（償却資産）額最大値テキスト">
          <a:extLst>
            <a:ext uri="{FF2B5EF4-FFF2-40B4-BE49-F238E27FC236}">
              <a16:creationId xmlns:a16="http://schemas.microsoft.com/office/drawing/2014/main" id="{E39A991B-D0A2-4194-BC11-4F920C4B1CB6}"/>
            </a:ext>
          </a:extLst>
        </xdr:cNvPr>
        <xdr:cNvSpPr txBox="1"/>
      </xdr:nvSpPr>
      <xdr:spPr>
        <a:xfrm>
          <a:off x="9477375" y="165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139584</xdr:rowOff>
    </xdr:from>
    <xdr:to>
      <xdr:col>55</xdr:col>
      <xdr:colOff>88900</xdr:colOff>
      <xdr:row>103</xdr:row>
      <xdr:rowOff>139584</xdr:rowOff>
    </xdr:to>
    <xdr:cxnSp macro="">
      <xdr:nvCxnSpPr>
        <xdr:cNvPr id="386" name="直線コネクタ 385">
          <a:extLst>
            <a:ext uri="{FF2B5EF4-FFF2-40B4-BE49-F238E27FC236}">
              <a16:creationId xmlns:a16="http://schemas.microsoft.com/office/drawing/2014/main" id="{A6ECC5DD-D4B9-46F8-990E-D16A7ABFD061}"/>
            </a:ext>
          </a:extLst>
        </xdr:cNvPr>
        <xdr:cNvCxnSpPr/>
      </xdr:nvCxnSpPr>
      <xdr:spPr>
        <a:xfrm>
          <a:off x="9363075" y="1682103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100717</xdr:rowOff>
    </xdr:from>
    <xdr:ext cx="599010" cy="259045"/>
    <xdr:sp macro="" textlink="">
      <xdr:nvSpPr>
        <xdr:cNvPr id="387" name="【港湾・漁港】&#10;一人当たり有形固定資産（償却資産）額平均値テキスト">
          <a:extLst>
            <a:ext uri="{FF2B5EF4-FFF2-40B4-BE49-F238E27FC236}">
              <a16:creationId xmlns:a16="http://schemas.microsoft.com/office/drawing/2014/main" id="{4180C0C6-7AC6-41DA-BFAA-CF538CC63D6C}"/>
            </a:ext>
          </a:extLst>
        </xdr:cNvPr>
        <xdr:cNvSpPr txBox="1"/>
      </xdr:nvSpPr>
      <xdr:spPr>
        <a:xfrm>
          <a:off x="9477375" y="1710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122290</xdr:rowOff>
    </xdr:from>
    <xdr:to>
      <xdr:col>55</xdr:col>
      <xdr:colOff>50800</xdr:colOff>
      <xdr:row>106</xdr:row>
      <xdr:rowOff>52440</xdr:rowOff>
    </xdr:to>
    <xdr:sp macro="" textlink="">
      <xdr:nvSpPr>
        <xdr:cNvPr id="388" name="フローチャート: 判断 387">
          <a:extLst>
            <a:ext uri="{FF2B5EF4-FFF2-40B4-BE49-F238E27FC236}">
              <a16:creationId xmlns:a16="http://schemas.microsoft.com/office/drawing/2014/main" id="{4A4D8EAB-E44F-416F-91FE-B09A5056EB06}"/>
            </a:ext>
          </a:extLst>
        </xdr:cNvPr>
        <xdr:cNvSpPr/>
      </xdr:nvSpPr>
      <xdr:spPr>
        <a:xfrm>
          <a:off x="9401175" y="1712759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80783</xdr:rowOff>
    </xdr:from>
    <xdr:to>
      <xdr:col>50</xdr:col>
      <xdr:colOff>165100</xdr:colOff>
      <xdr:row>107</xdr:row>
      <xdr:rowOff>10933</xdr:rowOff>
    </xdr:to>
    <xdr:sp macro="" textlink="">
      <xdr:nvSpPr>
        <xdr:cNvPr id="389" name="フローチャート: 判断 388">
          <a:extLst>
            <a:ext uri="{FF2B5EF4-FFF2-40B4-BE49-F238E27FC236}">
              <a16:creationId xmlns:a16="http://schemas.microsoft.com/office/drawing/2014/main" id="{2F7B3800-DB0E-4820-B237-C3BEEBF4E296}"/>
            </a:ext>
          </a:extLst>
        </xdr:cNvPr>
        <xdr:cNvSpPr/>
      </xdr:nvSpPr>
      <xdr:spPr>
        <a:xfrm>
          <a:off x="8639175" y="1724800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82913</xdr:rowOff>
    </xdr:from>
    <xdr:to>
      <xdr:col>46</xdr:col>
      <xdr:colOff>38100</xdr:colOff>
      <xdr:row>107</xdr:row>
      <xdr:rowOff>13063</xdr:rowOff>
    </xdr:to>
    <xdr:sp macro="" textlink="">
      <xdr:nvSpPr>
        <xdr:cNvPr id="390" name="フローチャート: 判断 389">
          <a:extLst>
            <a:ext uri="{FF2B5EF4-FFF2-40B4-BE49-F238E27FC236}">
              <a16:creationId xmlns:a16="http://schemas.microsoft.com/office/drawing/2014/main" id="{28A02130-6D9B-4C9A-B3A4-C72645C5A168}"/>
            </a:ext>
          </a:extLst>
        </xdr:cNvPr>
        <xdr:cNvSpPr/>
      </xdr:nvSpPr>
      <xdr:spPr>
        <a:xfrm>
          <a:off x="7839075" y="17250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98565</xdr:rowOff>
    </xdr:from>
    <xdr:to>
      <xdr:col>41</xdr:col>
      <xdr:colOff>101600</xdr:colOff>
      <xdr:row>101</xdr:row>
      <xdr:rowOff>28715</xdr:rowOff>
    </xdr:to>
    <xdr:sp macro="" textlink="">
      <xdr:nvSpPr>
        <xdr:cNvPr id="391" name="フローチャート: 判断 390">
          <a:extLst>
            <a:ext uri="{FF2B5EF4-FFF2-40B4-BE49-F238E27FC236}">
              <a16:creationId xmlns:a16="http://schemas.microsoft.com/office/drawing/2014/main" id="{51AF05BE-9B32-4AD3-B865-9A6A7565CB06}"/>
            </a:ext>
          </a:extLst>
        </xdr:cNvPr>
        <xdr:cNvSpPr/>
      </xdr:nvSpPr>
      <xdr:spPr>
        <a:xfrm>
          <a:off x="7029450" y="1629424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7C5F31D-0CED-4D3C-B25E-CC8C8C35F9B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C7FCF2F-4682-4AD0-91B5-FC7CE4CB3394}"/>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DCC765B-5BDA-4229-B0B5-76E18177209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DC196D9-5DCB-423E-8F33-F3439380E4E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0A82ED1-50C9-4A46-9982-492E3579610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143511</xdr:rowOff>
    </xdr:from>
    <xdr:to>
      <xdr:col>55</xdr:col>
      <xdr:colOff>50800</xdr:colOff>
      <xdr:row>104</xdr:row>
      <xdr:rowOff>73661</xdr:rowOff>
    </xdr:to>
    <xdr:sp macro="" textlink="">
      <xdr:nvSpPr>
        <xdr:cNvPr id="397" name="楕円 396">
          <a:extLst>
            <a:ext uri="{FF2B5EF4-FFF2-40B4-BE49-F238E27FC236}">
              <a16:creationId xmlns:a16="http://schemas.microsoft.com/office/drawing/2014/main" id="{1130B77A-A0A2-424E-B16A-AD21E3FD6A19}"/>
            </a:ext>
          </a:extLst>
        </xdr:cNvPr>
        <xdr:cNvSpPr/>
      </xdr:nvSpPr>
      <xdr:spPr>
        <a:xfrm>
          <a:off x="9401175" y="168186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58438</xdr:rowOff>
    </xdr:from>
    <xdr:ext cx="599010" cy="259045"/>
    <xdr:sp macro="" textlink="">
      <xdr:nvSpPr>
        <xdr:cNvPr id="398" name="【港湾・漁港】&#10;一人当たり有形固定資産（償却資産）額該当値テキスト">
          <a:extLst>
            <a:ext uri="{FF2B5EF4-FFF2-40B4-BE49-F238E27FC236}">
              <a16:creationId xmlns:a16="http://schemas.microsoft.com/office/drawing/2014/main" id="{DD8D4E66-63AA-4893-BC9D-5A82325A3C03}"/>
            </a:ext>
          </a:extLst>
        </xdr:cNvPr>
        <xdr:cNvSpPr txBox="1"/>
      </xdr:nvSpPr>
      <xdr:spPr>
        <a:xfrm>
          <a:off x="9477375" y="167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33655</xdr:rowOff>
    </xdr:from>
    <xdr:to>
      <xdr:col>50</xdr:col>
      <xdr:colOff>165100</xdr:colOff>
      <xdr:row>107</xdr:row>
      <xdr:rowOff>135255</xdr:rowOff>
    </xdr:to>
    <xdr:sp macro="" textlink="">
      <xdr:nvSpPr>
        <xdr:cNvPr id="399" name="楕円 398">
          <a:extLst>
            <a:ext uri="{FF2B5EF4-FFF2-40B4-BE49-F238E27FC236}">
              <a16:creationId xmlns:a16="http://schemas.microsoft.com/office/drawing/2014/main" id="{BAE3FE71-0829-4698-8679-832706EA9E5C}"/>
            </a:ext>
          </a:extLst>
        </xdr:cNvPr>
        <xdr:cNvSpPr/>
      </xdr:nvSpPr>
      <xdr:spPr>
        <a:xfrm>
          <a:off x="8639175" y="173564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22861</xdr:rowOff>
    </xdr:from>
    <xdr:to>
      <xdr:col>55</xdr:col>
      <xdr:colOff>0</xdr:colOff>
      <xdr:row>107</xdr:row>
      <xdr:rowOff>84455</xdr:rowOff>
    </xdr:to>
    <xdr:cxnSp macro="">
      <xdr:nvCxnSpPr>
        <xdr:cNvPr id="400" name="直線コネクタ 399">
          <a:extLst>
            <a:ext uri="{FF2B5EF4-FFF2-40B4-BE49-F238E27FC236}">
              <a16:creationId xmlns:a16="http://schemas.microsoft.com/office/drawing/2014/main" id="{9236E3DE-B6BD-451E-85EB-8E119EA0384F}"/>
            </a:ext>
          </a:extLst>
        </xdr:cNvPr>
        <xdr:cNvCxnSpPr/>
      </xdr:nvCxnSpPr>
      <xdr:spPr>
        <a:xfrm flipV="1">
          <a:off x="8686800" y="16866236"/>
          <a:ext cx="742950" cy="5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27460</xdr:rowOff>
    </xdr:from>
    <xdr:ext cx="599010" cy="259045"/>
    <xdr:sp macro="" textlink="">
      <xdr:nvSpPr>
        <xdr:cNvPr id="401" name="n_1aveValue【港湾・漁港】&#10;一人当たり有形固定資産（償却資産）額">
          <a:extLst>
            <a:ext uri="{FF2B5EF4-FFF2-40B4-BE49-F238E27FC236}">
              <a16:creationId xmlns:a16="http://schemas.microsoft.com/office/drawing/2014/main" id="{0E43CE54-3873-4697-9A3E-BCF8EF35A425}"/>
            </a:ext>
          </a:extLst>
        </xdr:cNvPr>
        <xdr:cNvSpPr txBox="1"/>
      </xdr:nvSpPr>
      <xdr:spPr>
        <a:xfrm>
          <a:off x="8399995" y="1703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29590</xdr:rowOff>
    </xdr:from>
    <xdr:ext cx="599010" cy="259045"/>
    <xdr:sp macro="" textlink="">
      <xdr:nvSpPr>
        <xdr:cNvPr id="402" name="n_2aveValue【港湾・漁港】&#10;一人当たり有形固定資産（償却資産）額">
          <a:extLst>
            <a:ext uri="{FF2B5EF4-FFF2-40B4-BE49-F238E27FC236}">
              <a16:creationId xmlns:a16="http://schemas.microsoft.com/office/drawing/2014/main" id="{C5F0FFCE-2254-44AB-972D-117F793C1FC1}"/>
            </a:ext>
          </a:extLst>
        </xdr:cNvPr>
        <xdr:cNvSpPr txBox="1"/>
      </xdr:nvSpPr>
      <xdr:spPr>
        <a:xfrm>
          <a:off x="7609420" y="170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45242</xdr:rowOff>
    </xdr:from>
    <xdr:ext cx="599010" cy="259045"/>
    <xdr:sp macro="" textlink="">
      <xdr:nvSpPr>
        <xdr:cNvPr id="403" name="n_3aveValue【港湾・漁港】&#10;一人当たり有形固定資産（償却資産）額">
          <a:extLst>
            <a:ext uri="{FF2B5EF4-FFF2-40B4-BE49-F238E27FC236}">
              <a16:creationId xmlns:a16="http://schemas.microsoft.com/office/drawing/2014/main" id="{78CC1AD6-4BAC-49AE-A01C-0B524CA13F89}"/>
            </a:ext>
          </a:extLst>
        </xdr:cNvPr>
        <xdr:cNvSpPr txBox="1"/>
      </xdr:nvSpPr>
      <xdr:spPr>
        <a:xfrm>
          <a:off x="6818845" y="160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126382</xdr:rowOff>
    </xdr:from>
    <xdr:ext cx="599010" cy="259045"/>
    <xdr:sp macro="" textlink="">
      <xdr:nvSpPr>
        <xdr:cNvPr id="404" name="n_1mainValue【港湾・漁港】&#10;一人当たり有形固定資産（償却資産）額">
          <a:extLst>
            <a:ext uri="{FF2B5EF4-FFF2-40B4-BE49-F238E27FC236}">
              <a16:creationId xmlns:a16="http://schemas.microsoft.com/office/drawing/2014/main" id="{5EF0BE55-F1AA-43B1-BD76-48C52F272EC7}"/>
            </a:ext>
          </a:extLst>
        </xdr:cNvPr>
        <xdr:cNvSpPr txBox="1"/>
      </xdr:nvSpPr>
      <xdr:spPr>
        <a:xfrm>
          <a:off x="8399995" y="174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a:extLst>
            <a:ext uri="{FF2B5EF4-FFF2-40B4-BE49-F238E27FC236}">
              <a16:creationId xmlns:a16="http://schemas.microsoft.com/office/drawing/2014/main" id="{202082CB-0023-45A1-ADE8-036BC35986E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6" name="正方形/長方形 405">
          <a:extLst>
            <a:ext uri="{FF2B5EF4-FFF2-40B4-BE49-F238E27FC236}">
              <a16:creationId xmlns:a16="http://schemas.microsoft.com/office/drawing/2014/main" id="{BB315B03-DFD2-450E-8EAB-135F259FE18D}"/>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7" name="正方形/長方形 406">
          <a:extLst>
            <a:ext uri="{FF2B5EF4-FFF2-40B4-BE49-F238E27FC236}">
              <a16:creationId xmlns:a16="http://schemas.microsoft.com/office/drawing/2014/main" id="{FA71DA7B-FD3A-4BB4-926C-6B3EDE9D65C9}"/>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8" name="正方形/長方形 407">
          <a:extLst>
            <a:ext uri="{FF2B5EF4-FFF2-40B4-BE49-F238E27FC236}">
              <a16:creationId xmlns:a16="http://schemas.microsoft.com/office/drawing/2014/main" id="{2939AB88-1F9B-45E4-95AC-075594644065}"/>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9" name="正方形/長方形 408">
          <a:extLst>
            <a:ext uri="{FF2B5EF4-FFF2-40B4-BE49-F238E27FC236}">
              <a16:creationId xmlns:a16="http://schemas.microsoft.com/office/drawing/2014/main" id="{75402600-538C-4381-B055-760BCDD631AC}"/>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3585F660-3759-4ED7-8165-8C9FC4036DB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90455BA4-BD8F-4F18-87DA-303B1D5BF19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4649C719-B4F9-4A2E-9BFE-F29D3E183EEB}"/>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a:extLst>
            <a:ext uri="{FF2B5EF4-FFF2-40B4-BE49-F238E27FC236}">
              <a16:creationId xmlns:a16="http://schemas.microsoft.com/office/drawing/2014/main" id="{9F629D59-8351-4571-8C90-35EBB1613756}"/>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a:extLst>
            <a:ext uri="{FF2B5EF4-FFF2-40B4-BE49-F238E27FC236}">
              <a16:creationId xmlns:a16="http://schemas.microsoft.com/office/drawing/2014/main" id="{5EF5E123-6B75-462F-A8C8-287123522A66}"/>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5" name="テキスト ボックス 414">
          <a:extLst>
            <a:ext uri="{FF2B5EF4-FFF2-40B4-BE49-F238E27FC236}">
              <a16:creationId xmlns:a16="http://schemas.microsoft.com/office/drawing/2014/main" id="{AD6BB3F8-6EEE-404A-89C6-06817F13A2B9}"/>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a:extLst>
            <a:ext uri="{FF2B5EF4-FFF2-40B4-BE49-F238E27FC236}">
              <a16:creationId xmlns:a16="http://schemas.microsoft.com/office/drawing/2014/main" id="{98FCDDA4-6DDA-4C09-828A-C339CD79E867}"/>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a:extLst>
            <a:ext uri="{FF2B5EF4-FFF2-40B4-BE49-F238E27FC236}">
              <a16:creationId xmlns:a16="http://schemas.microsoft.com/office/drawing/2014/main" id="{6EF6201C-8D3C-43D2-AC28-5968864FAA96}"/>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a:extLst>
            <a:ext uri="{FF2B5EF4-FFF2-40B4-BE49-F238E27FC236}">
              <a16:creationId xmlns:a16="http://schemas.microsoft.com/office/drawing/2014/main" id="{B5AD5574-0B91-4192-9DE0-9805B650BBC4}"/>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a:extLst>
            <a:ext uri="{FF2B5EF4-FFF2-40B4-BE49-F238E27FC236}">
              <a16:creationId xmlns:a16="http://schemas.microsoft.com/office/drawing/2014/main" id="{D66E0804-2697-4793-9904-BA761EC4A196}"/>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a:extLst>
            <a:ext uri="{FF2B5EF4-FFF2-40B4-BE49-F238E27FC236}">
              <a16:creationId xmlns:a16="http://schemas.microsoft.com/office/drawing/2014/main" id="{723A9DE7-24A4-479E-BC9C-862432D5DD1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a:extLst>
            <a:ext uri="{FF2B5EF4-FFF2-40B4-BE49-F238E27FC236}">
              <a16:creationId xmlns:a16="http://schemas.microsoft.com/office/drawing/2014/main" id="{E685B9BB-5538-44C1-A82D-F8A6E026BF32}"/>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a:extLst>
            <a:ext uri="{FF2B5EF4-FFF2-40B4-BE49-F238E27FC236}">
              <a16:creationId xmlns:a16="http://schemas.microsoft.com/office/drawing/2014/main" id="{EE130EA2-3EB1-4BA8-843E-C8600EDC3F4B}"/>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a:extLst>
            <a:ext uri="{FF2B5EF4-FFF2-40B4-BE49-F238E27FC236}">
              <a16:creationId xmlns:a16="http://schemas.microsoft.com/office/drawing/2014/main" id="{1CA3A2AE-A3A6-4953-ACB3-2A5268CD7B11}"/>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a:extLst>
            <a:ext uri="{FF2B5EF4-FFF2-40B4-BE49-F238E27FC236}">
              <a16:creationId xmlns:a16="http://schemas.microsoft.com/office/drawing/2014/main" id="{0B3DC2BE-EF2B-4E92-80D1-2149790B8909}"/>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5" name="テキスト ボックス 424">
          <a:extLst>
            <a:ext uri="{FF2B5EF4-FFF2-40B4-BE49-F238E27FC236}">
              <a16:creationId xmlns:a16="http://schemas.microsoft.com/office/drawing/2014/main" id="{F6A23C19-3BBF-43B3-B9AC-E571513375C0}"/>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A513A7F9-F861-4730-8A0F-74AE9BD766D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7" name="テキスト ボックス 426">
          <a:extLst>
            <a:ext uri="{FF2B5EF4-FFF2-40B4-BE49-F238E27FC236}">
              <a16:creationId xmlns:a16="http://schemas.microsoft.com/office/drawing/2014/main" id="{2D3AA587-8B4C-407E-95A3-7C79BCC7CCB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空港】&#10;有形固定資産減価償却率グラフ枠">
          <a:extLst>
            <a:ext uri="{FF2B5EF4-FFF2-40B4-BE49-F238E27FC236}">
              <a16:creationId xmlns:a16="http://schemas.microsoft.com/office/drawing/2014/main" id="{80C07438-83EB-4CBD-B3E1-D988BC8760D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29" name="直線コネクタ 428">
          <a:extLst>
            <a:ext uri="{FF2B5EF4-FFF2-40B4-BE49-F238E27FC236}">
              <a16:creationId xmlns:a16="http://schemas.microsoft.com/office/drawing/2014/main" id="{6CCE6392-EC49-4516-B96C-77B43F305CBC}"/>
            </a:ext>
          </a:extLst>
        </xdr:cNvPr>
        <xdr:cNvCxnSpPr/>
      </xdr:nvCxnSpPr>
      <xdr:spPr>
        <a:xfrm flipV="1">
          <a:off x="14695170" y="5303429"/>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30" name="【空港】&#10;有形固定資産減価償却率最小値テキスト">
          <a:extLst>
            <a:ext uri="{FF2B5EF4-FFF2-40B4-BE49-F238E27FC236}">
              <a16:creationId xmlns:a16="http://schemas.microsoft.com/office/drawing/2014/main" id="{B8B4A24F-F34E-451A-85A6-1507A422C886}"/>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31" name="直線コネクタ 430">
          <a:extLst>
            <a:ext uri="{FF2B5EF4-FFF2-40B4-BE49-F238E27FC236}">
              <a16:creationId xmlns:a16="http://schemas.microsoft.com/office/drawing/2014/main" id="{4B9984F4-A79F-4F08-87F9-2A3243CCF8A8}"/>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32" name="【空港】&#10;有形固定資産減価償却率最大値テキスト">
          <a:extLst>
            <a:ext uri="{FF2B5EF4-FFF2-40B4-BE49-F238E27FC236}">
              <a16:creationId xmlns:a16="http://schemas.microsoft.com/office/drawing/2014/main" id="{7035F195-2A40-410A-8EA6-886A3A39C107}"/>
            </a:ext>
          </a:extLst>
        </xdr:cNvPr>
        <xdr:cNvSpPr txBox="1"/>
      </xdr:nvSpPr>
      <xdr:spPr>
        <a:xfrm>
          <a:off x="14744700" y="508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33" name="直線コネクタ 432">
          <a:extLst>
            <a:ext uri="{FF2B5EF4-FFF2-40B4-BE49-F238E27FC236}">
              <a16:creationId xmlns:a16="http://schemas.microsoft.com/office/drawing/2014/main" id="{875DE9F6-768C-40E1-A1AF-D056FD3EF5B3}"/>
            </a:ext>
          </a:extLst>
        </xdr:cNvPr>
        <xdr:cNvCxnSpPr/>
      </xdr:nvCxnSpPr>
      <xdr:spPr>
        <a:xfrm>
          <a:off x="14611350" y="53034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34" name="【空港】&#10;有形固定資産減価償却率平均値テキスト">
          <a:extLst>
            <a:ext uri="{FF2B5EF4-FFF2-40B4-BE49-F238E27FC236}">
              <a16:creationId xmlns:a16="http://schemas.microsoft.com/office/drawing/2014/main" id="{32701EDA-B95F-4789-8F85-8B1D644E64D0}"/>
            </a:ext>
          </a:extLst>
        </xdr:cNvPr>
        <xdr:cNvSpPr txBox="1"/>
      </xdr:nvSpPr>
      <xdr:spPr>
        <a:xfrm>
          <a:off x="14744700" y="6398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35" name="フローチャート: 判断 434">
          <a:extLst>
            <a:ext uri="{FF2B5EF4-FFF2-40B4-BE49-F238E27FC236}">
              <a16:creationId xmlns:a16="http://schemas.microsoft.com/office/drawing/2014/main" id="{E3A1896C-24B2-4569-80D9-E93178DC13C0}"/>
            </a:ext>
          </a:extLst>
        </xdr:cNvPr>
        <xdr:cNvSpPr/>
      </xdr:nvSpPr>
      <xdr:spPr>
        <a:xfrm>
          <a:off x="14649450" y="64203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36" name="フローチャート: 判断 435">
          <a:extLst>
            <a:ext uri="{FF2B5EF4-FFF2-40B4-BE49-F238E27FC236}">
              <a16:creationId xmlns:a16="http://schemas.microsoft.com/office/drawing/2014/main" id="{455801B3-A539-4CF3-A866-E50993F90F2C}"/>
            </a:ext>
          </a:extLst>
        </xdr:cNvPr>
        <xdr:cNvSpPr/>
      </xdr:nvSpPr>
      <xdr:spPr>
        <a:xfrm>
          <a:off x="13887450" y="64074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37" name="フローチャート: 判断 436">
          <a:extLst>
            <a:ext uri="{FF2B5EF4-FFF2-40B4-BE49-F238E27FC236}">
              <a16:creationId xmlns:a16="http://schemas.microsoft.com/office/drawing/2014/main" id="{4B7FFAD9-09FE-41CB-AE10-F3F78D0CC2A7}"/>
            </a:ext>
          </a:extLst>
        </xdr:cNvPr>
        <xdr:cNvSpPr/>
      </xdr:nvSpPr>
      <xdr:spPr>
        <a:xfrm>
          <a:off x="13096875" y="63910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134801</xdr:rowOff>
    </xdr:from>
    <xdr:to>
      <xdr:col>72</xdr:col>
      <xdr:colOff>38100</xdr:colOff>
      <xdr:row>34</xdr:row>
      <xdr:rowOff>64951</xdr:rowOff>
    </xdr:to>
    <xdr:sp macro="" textlink="">
      <xdr:nvSpPr>
        <xdr:cNvPr id="438" name="フローチャート: 判断 437">
          <a:extLst>
            <a:ext uri="{FF2B5EF4-FFF2-40B4-BE49-F238E27FC236}">
              <a16:creationId xmlns:a16="http://schemas.microsoft.com/office/drawing/2014/main" id="{9FF90BDD-7F12-40E3-B274-049BE3C9265F}"/>
            </a:ext>
          </a:extLst>
        </xdr:cNvPr>
        <xdr:cNvSpPr/>
      </xdr:nvSpPr>
      <xdr:spPr>
        <a:xfrm>
          <a:off x="12296775" y="54783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CB70AA1F-D338-4C39-94D2-33EF92D1961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67558E06-DD05-4F4A-A690-F4E1FAEE358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454681F9-E50D-4850-852B-E6606618B9B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EE27504A-4F0F-4D37-AAC4-C0F2CBDBB04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DC2804DE-1B09-4612-8C8E-D8930F505EA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67854</xdr:rowOff>
    </xdr:from>
    <xdr:to>
      <xdr:col>85</xdr:col>
      <xdr:colOff>177800</xdr:colOff>
      <xdr:row>32</xdr:row>
      <xdr:rowOff>169454</xdr:rowOff>
    </xdr:to>
    <xdr:sp macro="" textlink="">
      <xdr:nvSpPr>
        <xdr:cNvPr id="444" name="楕円 443">
          <a:extLst>
            <a:ext uri="{FF2B5EF4-FFF2-40B4-BE49-F238E27FC236}">
              <a16:creationId xmlns:a16="http://schemas.microsoft.com/office/drawing/2014/main" id="{AAEBF517-C826-4B25-8EF4-9943E09A90C1}"/>
            </a:ext>
          </a:extLst>
        </xdr:cNvPr>
        <xdr:cNvSpPr/>
      </xdr:nvSpPr>
      <xdr:spPr>
        <a:xfrm>
          <a:off x="14649450" y="52462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20881</xdr:rowOff>
    </xdr:from>
    <xdr:ext cx="405111" cy="259045"/>
    <xdr:sp macro="" textlink="">
      <xdr:nvSpPr>
        <xdr:cNvPr id="445" name="【空港】&#10;有形固定資産減価償却率該当値テキスト">
          <a:extLst>
            <a:ext uri="{FF2B5EF4-FFF2-40B4-BE49-F238E27FC236}">
              <a16:creationId xmlns:a16="http://schemas.microsoft.com/office/drawing/2014/main" id="{7E9AB0E0-B510-42B1-9B56-F34F73CA0256}"/>
            </a:ext>
          </a:extLst>
        </xdr:cNvPr>
        <xdr:cNvSpPr txBox="1"/>
      </xdr:nvSpPr>
      <xdr:spPr>
        <a:xfrm>
          <a:off x="14744700" y="520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152763</xdr:rowOff>
    </xdr:from>
    <xdr:to>
      <xdr:col>81</xdr:col>
      <xdr:colOff>101600</xdr:colOff>
      <xdr:row>33</xdr:row>
      <xdr:rowOff>82913</xdr:rowOff>
    </xdr:to>
    <xdr:sp macro="" textlink="">
      <xdr:nvSpPr>
        <xdr:cNvPr id="446" name="楕円 445">
          <a:extLst>
            <a:ext uri="{FF2B5EF4-FFF2-40B4-BE49-F238E27FC236}">
              <a16:creationId xmlns:a16="http://schemas.microsoft.com/office/drawing/2014/main" id="{C467ADB9-64DB-466A-B9FB-8E7CF5631E89}"/>
            </a:ext>
          </a:extLst>
        </xdr:cNvPr>
        <xdr:cNvSpPr/>
      </xdr:nvSpPr>
      <xdr:spPr>
        <a:xfrm>
          <a:off x="13887450" y="53343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118654</xdr:rowOff>
    </xdr:from>
    <xdr:to>
      <xdr:col>85</xdr:col>
      <xdr:colOff>127000</xdr:colOff>
      <xdr:row>33</xdr:row>
      <xdr:rowOff>32113</xdr:rowOff>
    </xdr:to>
    <xdr:cxnSp macro="">
      <xdr:nvCxnSpPr>
        <xdr:cNvPr id="447" name="直線コネクタ 446">
          <a:extLst>
            <a:ext uri="{FF2B5EF4-FFF2-40B4-BE49-F238E27FC236}">
              <a16:creationId xmlns:a16="http://schemas.microsoft.com/office/drawing/2014/main" id="{85EC35D3-C32C-46B4-BBD7-C7F9A2F56CCD}"/>
            </a:ext>
          </a:extLst>
        </xdr:cNvPr>
        <xdr:cNvCxnSpPr/>
      </xdr:nvCxnSpPr>
      <xdr:spPr>
        <a:xfrm flipV="1">
          <a:off x="13935075" y="5303429"/>
          <a:ext cx="762000" cy="6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13624</xdr:rowOff>
    </xdr:from>
    <xdr:ext cx="405111" cy="259045"/>
    <xdr:sp macro="" textlink="">
      <xdr:nvSpPr>
        <xdr:cNvPr id="448" name="n_1aveValue【空港】&#10;有形固定資産減価償却率">
          <a:extLst>
            <a:ext uri="{FF2B5EF4-FFF2-40B4-BE49-F238E27FC236}">
              <a16:creationId xmlns:a16="http://schemas.microsoft.com/office/drawing/2014/main" id="{8F5F8069-42CC-46D6-91C4-8E2058675019}"/>
            </a:ext>
          </a:extLst>
        </xdr:cNvPr>
        <xdr:cNvSpPr txBox="1"/>
      </xdr:nvSpPr>
      <xdr:spPr>
        <a:xfrm>
          <a:off x="13745219" y="64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22696</xdr:rowOff>
    </xdr:from>
    <xdr:ext cx="405111" cy="259045"/>
    <xdr:sp macro="" textlink="">
      <xdr:nvSpPr>
        <xdr:cNvPr id="449" name="n_2aveValue【空港】&#10;有形固定資産減価償却率">
          <a:extLst>
            <a:ext uri="{FF2B5EF4-FFF2-40B4-BE49-F238E27FC236}">
              <a16:creationId xmlns:a16="http://schemas.microsoft.com/office/drawing/2014/main" id="{4DE3B962-CB60-49BC-8836-2B52B53A7E86}"/>
            </a:ext>
          </a:extLst>
        </xdr:cNvPr>
        <xdr:cNvSpPr txBox="1"/>
      </xdr:nvSpPr>
      <xdr:spPr>
        <a:xfrm>
          <a:off x="12964169" y="61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81478</xdr:rowOff>
    </xdr:from>
    <xdr:ext cx="405111" cy="259045"/>
    <xdr:sp macro="" textlink="">
      <xdr:nvSpPr>
        <xdr:cNvPr id="450" name="n_3aveValue【空港】&#10;有形固定資産減価償却率">
          <a:extLst>
            <a:ext uri="{FF2B5EF4-FFF2-40B4-BE49-F238E27FC236}">
              <a16:creationId xmlns:a16="http://schemas.microsoft.com/office/drawing/2014/main" id="{0B2C9B75-EBC0-4944-8C06-897DE50761C2}"/>
            </a:ext>
          </a:extLst>
        </xdr:cNvPr>
        <xdr:cNvSpPr txBox="1"/>
      </xdr:nvSpPr>
      <xdr:spPr>
        <a:xfrm>
          <a:off x="12164069" y="526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99440</xdr:rowOff>
    </xdr:from>
    <xdr:ext cx="405111" cy="259045"/>
    <xdr:sp macro="" textlink="">
      <xdr:nvSpPr>
        <xdr:cNvPr id="451" name="n_1mainValue【空港】&#10;有形固定資産減価償却率">
          <a:extLst>
            <a:ext uri="{FF2B5EF4-FFF2-40B4-BE49-F238E27FC236}">
              <a16:creationId xmlns:a16="http://schemas.microsoft.com/office/drawing/2014/main" id="{A9CFCF1E-7C90-4651-8B34-2F2A95A297B0}"/>
            </a:ext>
          </a:extLst>
        </xdr:cNvPr>
        <xdr:cNvSpPr txBox="1"/>
      </xdr:nvSpPr>
      <xdr:spPr>
        <a:xfrm>
          <a:off x="13745219" y="512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3659A03-A74B-462E-BD14-1F783FEBB80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3" name="正方形/長方形 452">
          <a:extLst>
            <a:ext uri="{FF2B5EF4-FFF2-40B4-BE49-F238E27FC236}">
              <a16:creationId xmlns:a16="http://schemas.microsoft.com/office/drawing/2014/main" id="{91ED7E4C-F1A0-4BC8-889D-C27DF0C9CD93}"/>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4" name="正方形/長方形 453">
          <a:extLst>
            <a:ext uri="{FF2B5EF4-FFF2-40B4-BE49-F238E27FC236}">
              <a16:creationId xmlns:a16="http://schemas.microsoft.com/office/drawing/2014/main" id="{A10521BD-ECF9-4794-BC0B-0F9401302B20}"/>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5" name="正方形/長方形 454">
          <a:extLst>
            <a:ext uri="{FF2B5EF4-FFF2-40B4-BE49-F238E27FC236}">
              <a16:creationId xmlns:a16="http://schemas.microsoft.com/office/drawing/2014/main" id="{38A88AC3-7392-4B2E-BFE2-55CDC9620A2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6" name="正方形/長方形 455">
          <a:extLst>
            <a:ext uri="{FF2B5EF4-FFF2-40B4-BE49-F238E27FC236}">
              <a16:creationId xmlns:a16="http://schemas.microsoft.com/office/drawing/2014/main" id="{7205F050-F787-489F-AEAF-79A4D0221015}"/>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95C35A22-6DBE-4FD7-AA99-A5EF80107F1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6E99E2C4-6D93-478F-88BD-4C3A331D0D4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5A71827E-7222-41BB-AE12-031657984F20}"/>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8E36EE0F-E6C7-4688-BCF6-22E13541D62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0677E6E0-46E2-44A9-9383-B566990D7758}"/>
            </a:ext>
          </a:extLst>
        </xdr:cNvPr>
        <xdr:cNvSpPr txBox="1"/>
      </xdr:nvSpPr>
      <xdr:spPr>
        <a:xfrm>
          <a:off x="16248514"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310549E3-6414-47D4-A802-BDAB4BAE046C}"/>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4F9CAA34-E63F-476F-B727-A860B0A60224}"/>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258ED311-1BB7-4F26-8BB0-A299BC7F1D67}"/>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67FF4E84-69A7-4F11-B291-A66D354D4004}"/>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00811C51-742A-4EB5-A5B8-DC9FD14E4F8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ADF78677-D9A7-4405-967C-70E71E4FCEBE}"/>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5CBD27F6-3908-4455-9C02-72BE1190C3C7}"/>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0CA31C83-ABA9-46D0-AB6D-90FB1F374386}"/>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FAE9751E-FC86-465D-8AA2-4D18AA5F8811}"/>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31949</xdr:rowOff>
    </xdr:from>
    <xdr:ext cx="531299" cy="259045"/>
    <xdr:sp macro="" textlink="">
      <xdr:nvSpPr>
        <xdr:cNvPr id="471" name="テキスト ボックス 470">
          <a:extLst>
            <a:ext uri="{FF2B5EF4-FFF2-40B4-BE49-F238E27FC236}">
              <a16:creationId xmlns:a16="http://schemas.microsoft.com/office/drawing/2014/main" id="{354F469E-C2E1-4C3E-B730-3460BE827050}"/>
            </a:ext>
          </a:extLst>
        </xdr:cNvPr>
        <xdr:cNvSpPr txBox="1"/>
      </xdr:nvSpPr>
      <xdr:spPr>
        <a:xfrm>
          <a:off x="15985051" y="52103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105447C-94B6-44B7-89CA-8D57FB03C9C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3" name="テキスト ボックス 472">
          <a:extLst>
            <a:ext uri="{FF2B5EF4-FFF2-40B4-BE49-F238E27FC236}">
              <a16:creationId xmlns:a16="http://schemas.microsoft.com/office/drawing/2014/main" id="{CF42C818-1826-4501-BFF2-B6245886B938}"/>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空港】&#10;一人当たり有形固定資産（償却資産）額グラフ枠">
          <a:extLst>
            <a:ext uri="{FF2B5EF4-FFF2-40B4-BE49-F238E27FC236}">
              <a16:creationId xmlns:a16="http://schemas.microsoft.com/office/drawing/2014/main" id="{45885006-9B57-4890-A6A5-55B518369FE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152128</xdr:rowOff>
    </xdr:from>
    <xdr:to>
      <xdr:col>116</xdr:col>
      <xdr:colOff>62864</xdr:colOff>
      <xdr:row>42</xdr:row>
      <xdr:rowOff>60198</xdr:rowOff>
    </xdr:to>
    <xdr:cxnSp macro="">
      <xdr:nvCxnSpPr>
        <xdr:cNvPr id="475" name="直線コネクタ 474">
          <a:extLst>
            <a:ext uri="{FF2B5EF4-FFF2-40B4-BE49-F238E27FC236}">
              <a16:creationId xmlns:a16="http://schemas.microsoft.com/office/drawing/2014/main" id="{6E08116C-F8BE-45A4-B718-EED370546CB4}"/>
            </a:ext>
          </a:extLst>
        </xdr:cNvPr>
        <xdr:cNvCxnSpPr/>
      </xdr:nvCxnSpPr>
      <xdr:spPr>
        <a:xfrm flipV="1">
          <a:off x="19952970" y="5819503"/>
          <a:ext cx="1269" cy="104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64025</xdr:rowOff>
    </xdr:from>
    <xdr:ext cx="378565" cy="259045"/>
    <xdr:sp macro="" textlink="">
      <xdr:nvSpPr>
        <xdr:cNvPr id="476" name="【空港】&#10;一人当たり有形固定資産（償却資産）額最小値テキスト">
          <a:extLst>
            <a:ext uri="{FF2B5EF4-FFF2-40B4-BE49-F238E27FC236}">
              <a16:creationId xmlns:a16="http://schemas.microsoft.com/office/drawing/2014/main" id="{5C4EB9D9-B157-4689-A549-7D2524A24625}"/>
            </a:ext>
          </a:extLst>
        </xdr:cNvPr>
        <xdr:cNvSpPr txBox="1"/>
      </xdr:nvSpPr>
      <xdr:spPr>
        <a:xfrm>
          <a:off x="20002500" y="68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60198</xdr:rowOff>
    </xdr:from>
    <xdr:to>
      <xdr:col>116</xdr:col>
      <xdr:colOff>152400</xdr:colOff>
      <xdr:row>42</xdr:row>
      <xdr:rowOff>60198</xdr:rowOff>
    </xdr:to>
    <xdr:cxnSp macro="">
      <xdr:nvCxnSpPr>
        <xdr:cNvPr id="477" name="直線コネクタ 476">
          <a:extLst>
            <a:ext uri="{FF2B5EF4-FFF2-40B4-BE49-F238E27FC236}">
              <a16:creationId xmlns:a16="http://schemas.microsoft.com/office/drawing/2014/main" id="{303F6BDE-F76C-4A5F-87C1-0695A56BE224}"/>
            </a:ext>
          </a:extLst>
        </xdr:cNvPr>
        <xdr:cNvCxnSpPr/>
      </xdr:nvCxnSpPr>
      <xdr:spPr>
        <a:xfrm>
          <a:off x="19878675" y="68610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98805</xdr:rowOff>
    </xdr:from>
    <xdr:ext cx="469744" cy="259045"/>
    <xdr:sp macro="" textlink="">
      <xdr:nvSpPr>
        <xdr:cNvPr id="478" name="【空港】&#10;一人当たり有形固定資産（償却資産）額最大値テキスト">
          <a:extLst>
            <a:ext uri="{FF2B5EF4-FFF2-40B4-BE49-F238E27FC236}">
              <a16:creationId xmlns:a16="http://schemas.microsoft.com/office/drawing/2014/main" id="{25FFC7B8-3D48-4279-A2CA-E023AFC7E6F1}"/>
            </a:ext>
          </a:extLst>
        </xdr:cNvPr>
        <xdr:cNvSpPr txBox="1"/>
      </xdr:nvSpPr>
      <xdr:spPr>
        <a:xfrm>
          <a:off x="20002500" y="56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152128</xdr:rowOff>
    </xdr:from>
    <xdr:to>
      <xdr:col>116</xdr:col>
      <xdr:colOff>152400</xdr:colOff>
      <xdr:row>35</xdr:row>
      <xdr:rowOff>152128</xdr:rowOff>
    </xdr:to>
    <xdr:cxnSp macro="">
      <xdr:nvCxnSpPr>
        <xdr:cNvPr id="479" name="直線コネクタ 478">
          <a:extLst>
            <a:ext uri="{FF2B5EF4-FFF2-40B4-BE49-F238E27FC236}">
              <a16:creationId xmlns:a16="http://schemas.microsoft.com/office/drawing/2014/main" id="{1BE900D9-A0C8-4817-8884-084B7E977BAF}"/>
            </a:ext>
          </a:extLst>
        </xdr:cNvPr>
        <xdr:cNvCxnSpPr/>
      </xdr:nvCxnSpPr>
      <xdr:spPr>
        <a:xfrm>
          <a:off x="19878675" y="58195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12844</xdr:rowOff>
    </xdr:from>
    <xdr:ext cx="469744" cy="259045"/>
    <xdr:sp macro="" textlink="">
      <xdr:nvSpPr>
        <xdr:cNvPr id="480" name="【空港】&#10;一人当たり有形固定資産（償却資産）額平均値テキスト">
          <a:extLst>
            <a:ext uri="{FF2B5EF4-FFF2-40B4-BE49-F238E27FC236}">
              <a16:creationId xmlns:a16="http://schemas.microsoft.com/office/drawing/2014/main" id="{7E08C677-24DB-4CDB-9144-755A36236055}"/>
            </a:ext>
          </a:extLst>
        </xdr:cNvPr>
        <xdr:cNvSpPr txBox="1"/>
      </xdr:nvSpPr>
      <xdr:spPr>
        <a:xfrm>
          <a:off x="20002500" y="6162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161417</xdr:rowOff>
    </xdr:from>
    <xdr:to>
      <xdr:col>116</xdr:col>
      <xdr:colOff>114300</xdr:colOff>
      <xdr:row>39</xdr:row>
      <xdr:rowOff>91567</xdr:rowOff>
    </xdr:to>
    <xdr:sp macro="" textlink="">
      <xdr:nvSpPr>
        <xdr:cNvPr id="481" name="フローチャート: 判断 480">
          <a:extLst>
            <a:ext uri="{FF2B5EF4-FFF2-40B4-BE49-F238E27FC236}">
              <a16:creationId xmlns:a16="http://schemas.microsoft.com/office/drawing/2014/main" id="{1C530913-93EA-4E7C-850D-773C27915E5B}"/>
            </a:ext>
          </a:extLst>
        </xdr:cNvPr>
        <xdr:cNvSpPr/>
      </xdr:nvSpPr>
      <xdr:spPr>
        <a:xfrm>
          <a:off x="19897725" y="631774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125331</xdr:rowOff>
    </xdr:from>
    <xdr:to>
      <xdr:col>112</xdr:col>
      <xdr:colOff>38100</xdr:colOff>
      <xdr:row>39</xdr:row>
      <xdr:rowOff>55481</xdr:rowOff>
    </xdr:to>
    <xdr:sp macro="" textlink="">
      <xdr:nvSpPr>
        <xdr:cNvPr id="482" name="フローチャート: 判断 481">
          <a:extLst>
            <a:ext uri="{FF2B5EF4-FFF2-40B4-BE49-F238E27FC236}">
              <a16:creationId xmlns:a16="http://schemas.microsoft.com/office/drawing/2014/main" id="{6BC298AC-E6F6-46E4-A4D9-7DB3DBAFD94D}"/>
            </a:ext>
          </a:extLst>
        </xdr:cNvPr>
        <xdr:cNvSpPr/>
      </xdr:nvSpPr>
      <xdr:spPr>
        <a:xfrm>
          <a:off x="19154775" y="6275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83" name="フローチャート: 判断 482">
          <a:extLst>
            <a:ext uri="{FF2B5EF4-FFF2-40B4-BE49-F238E27FC236}">
              <a16:creationId xmlns:a16="http://schemas.microsoft.com/office/drawing/2014/main" id="{50A52BB0-4E33-432B-AC48-86928467C619}"/>
            </a:ext>
          </a:extLst>
        </xdr:cNvPr>
        <xdr:cNvSpPr/>
      </xdr:nvSpPr>
      <xdr:spPr>
        <a:xfrm>
          <a:off x="18345150" y="61980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89081</xdr:rowOff>
    </xdr:from>
    <xdr:to>
      <xdr:col>102</xdr:col>
      <xdr:colOff>165100</xdr:colOff>
      <xdr:row>34</xdr:row>
      <xdr:rowOff>19231</xdr:rowOff>
    </xdr:to>
    <xdr:sp macro="" textlink="">
      <xdr:nvSpPr>
        <xdr:cNvPr id="484" name="フローチャート: 判断 483">
          <a:extLst>
            <a:ext uri="{FF2B5EF4-FFF2-40B4-BE49-F238E27FC236}">
              <a16:creationId xmlns:a16="http://schemas.microsoft.com/office/drawing/2014/main" id="{A47BF7FF-CFF2-4FAB-B7DF-CD2AC62B501E}"/>
            </a:ext>
          </a:extLst>
        </xdr:cNvPr>
        <xdr:cNvSpPr/>
      </xdr:nvSpPr>
      <xdr:spPr>
        <a:xfrm>
          <a:off x="17554575" y="54294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C8C1E05-D81F-4B03-8683-C6271AC54B3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CD46280-1CC7-471E-8407-C5512310C2F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877E07F-E3FB-4E7A-862C-6E5CDD19EC2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4DD4E0B-0E8E-444B-9AC8-42B4B1BB52B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4A9E43B-17B4-4B67-BAFF-5F5D693F4F2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148517</xdr:rowOff>
    </xdr:from>
    <xdr:to>
      <xdr:col>116</xdr:col>
      <xdr:colOff>114300</xdr:colOff>
      <xdr:row>42</xdr:row>
      <xdr:rowOff>78667</xdr:rowOff>
    </xdr:to>
    <xdr:sp macro="" textlink="">
      <xdr:nvSpPr>
        <xdr:cNvPr id="490" name="楕円 489">
          <a:extLst>
            <a:ext uri="{FF2B5EF4-FFF2-40B4-BE49-F238E27FC236}">
              <a16:creationId xmlns:a16="http://schemas.microsoft.com/office/drawing/2014/main" id="{5C3ABDE5-B44F-4EAB-B18E-ABD23A2C720F}"/>
            </a:ext>
          </a:extLst>
        </xdr:cNvPr>
        <xdr:cNvSpPr/>
      </xdr:nvSpPr>
      <xdr:spPr>
        <a:xfrm>
          <a:off x="19897725" y="67842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63444</xdr:rowOff>
    </xdr:from>
    <xdr:ext cx="378565" cy="259045"/>
    <xdr:sp macro="" textlink="">
      <xdr:nvSpPr>
        <xdr:cNvPr id="491" name="【空港】&#10;一人当たり有形固定資産（償却資産）額該当値テキスト">
          <a:extLst>
            <a:ext uri="{FF2B5EF4-FFF2-40B4-BE49-F238E27FC236}">
              <a16:creationId xmlns:a16="http://schemas.microsoft.com/office/drawing/2014/main" id="{A1CBB265-971C-43B3-A841-ABC5569ADA58}"/>
            </a:ext>
          </a:extLst>
        </xdr:cNvPr>
        <xdr:cNvSpPr txBox="1"/>
      </xdr:nvSpPr>
      <xdr:spPr>
        <a:xfrm>
          <a:off x="20002500"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155049</xdr:rowOff>
    </xdr:from>
    <xdr:to>
      <xdr:col>112</xdr:col>
      <xdr:colOff>38100</xdr:colOff>
      <xdr:row>42</xdr:row>
      <xdr:rowOff>85199</xdr:rowOff>
    </xdr:to>
    <xdr:sp macro="" textlink="">
      <xdr:nvSpPr>
        <xdr:cNvPr id="492" name="楕円 491">
          <a:extLst>
            <a:ext uri="{FF2B5EF4-FFF2-40B4-BE49-F238E27FC236}">
              <a16:creationId xmlns:a16="http://schemas.microsoft.com/office/drawing/2014/main" id="{1A42C2D1-2872-4503-9E21-AD80F7306805}"/>
            </a:ext>
          </a:extLst>
        </xdr:cNvPr>
        <xdr:cNvSpPr/>
      </xdr:nvSpPr>
      <xdr:spPr>
        <a:xfrm>
          <a:off x="19154775" y="67939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27867</xdr:rowOff>
    </xdr:from>
    <xdr:to>
      <xdr:col>116</xdr:col>
      <xdr:colOff>63500</xdr:colOff>
      <xdr:row>42</xdr:row>
      <xdr:rowOff>34399</xdr:rowOff>
    </xdr:to>
    <xdr:cxnSp macro="">
      <xdr:nvCxnSpPr>
        <xdr:cNvPr id="493" name="直線コネクタ 492">
          <a:extLst>
            <a:ext uri="{FF2B5EF4-FFF2-40B4-BE49-F238E27FC236}">
              <a16:creationId xmlns:a16="http://schemas.microsoft.com/office/drawing/2014/main" id="{80FEF6E6-CB63-4F8B-BE04-04C012B5D802}"/>
            </a:ext>
          </a:extLst>
        </xdr:cNvPr>
        <xdr:cNvCxnSpPr/>
      </xdr:nvCxnSpPr>
      <xdr:spPr>
        <a:xfrm flipV="1">
          <a:off x="19202400" y="6831892"/>
          <a:ext cx="752475"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72008</xdr:rowOff>
    </xdr:from>
    <xdr:ext cx="469744" cy="259045"/>
    <xdr:sp macro="" textlink="">
      <xdr:nvSpPr>
        <xdr:cNvPr id="494" name="n_1aveValue【空港】&#10;一人当たり有形固定資産（償却資産）額">
          <a:extLst>
            <a:ext uri="{FF2B5EF4-FFF2-40B4-BE49-F238E27FC236}">
              <a16:creationId xmlns:a16="http://schemas.microsoft.com/office/drawing/2014/main" id="{3E808414-A7DF-4B88-A551-7F66D3699E29}"/>
            </a:ext>
          </a:extLst>
        </xdr:cNvPr>
        <xdr:cNvSpPr txBox="1"/>
      </xdr:nvSpPr>
      <xdr:spPr>
        <a:xfrm>
          <a:off x="18983403" y="606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36</xdr:row>
      <xdr:rowOff>159855</xdr:rowOff>
    </xdr:from>
    <xdr:ext cx="469744" cy="259045"/>
    <xdr:sp macro="" textlink="">
      <xdr:nvSpPr>
        <xdr:cNvPr id="495" name="n_2aveValue【空港】&#10;一人当たり有形固定資産（償却資産）額">
          <a:extLst>
            <a:ext uri="{FF2B5EF4-FFF2-40B4-BE49-F238E27FC236}">
              <a16:creationId xmlns:a16="http://schemas.microsoft.com/office/drawing/2014/main" id="{0287894F-B68D-4BEB-A792-A158500893DF}"/>
            </a:ext>
          </a:extLst>
        </xdr:cNvPr>
        <xdr:cNvSpPr txBox="1"/>
      </xdr:nvSpPr>
      <xdr:spPr>
        <a:xfrm>
          <a:off x="18183303" y="59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32</xdr:row>
      <xdr:rowOff>35758</xdr:rowOff>
    </xdr:from>
    <xdr:ext cx="469744" cy="259045"/>
    <xdr:sp macro="" textlink="">
      <xdr:nvSpPr>
        <xdr:cNvPr id="496" name="n_3aveValue【空港】&#10;一人当たり有形固定資産（償却資産）額">
          <a:extLst>
            <a:ext uri="{FF2B5EF4-FFF2-40B4-BE49-F238E27FC236}">
              <a16:creationId xmlns:a16="http://schemas.microsoft.com/office/drawing/2014/main" id="{9F56D7F5-56A1-4070-88A4-DB523AE76BF8}"/>
            </a:ext>
          </a:extLst>
        </xdr:cNvPr>
        <xdr:cNvSpPr txBox="1"/>
      </xdr:nvSpPr>
      <xdr:spPr>
        <a:xfrm>
          <a:off x="17383203" y="52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76326</xdr:rowOff>
    </xdr:from>
    <xdr:ext cx="378565" cy="259045"/>
    <xdr:sp macro="" textlink="">
      <xdr:nvSpPr>
        <xdr:cNvPr id="497" name="n_1mainValue【空港】&#10;一人当たり有形固定資産（償却資産）額">
          <a:extLst>
            <a:ext uri="{FF2B5EF4-FFF2-40B4-BE49-F238E27FC236}">
              <a16:creationId xmlns:a16="http://schemas.microsoft.com/office/drawing/2014/main" id="{97C14B6E-8328-442A-B40B-8E946D65894F}"/>
            </a:ext>
          </a:extLst>
        </xdr:cNvPr>
        <xdr:cNvSpPr txBox="1"/>
      </xdr:nvSpPr>
      <xdr:spPr>
        <a:xfrm>
          <a:off x="19022642" y="687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5361ADBD-684B-4509-BBC7-A9B8E5E95D7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9" name="正方形/長方形 498">
          <a:extLst>
            <a:ext uri="{FF2B5EF4-FFF2-40B4-BE49-F238E27FC236}">
              <a16:creationId xmlns:a16="http://schemas.microsoft.com/office/drawing/2014/main" id="{068F46C6-3103-402F-9683-C2978A5B40EB}"/>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0" name="正方形/長方形 499">
          <a:extLst>
            <a:ext uri="{FF2B5EF4-FFF2-40B4-BE49-F238E27FC236}">
              <a16:creationId xmlns:a16="http://schemas.microsoft.com/office/drawing/2014/main" id="{B5D77DF3-E3AA-433B-BFD9-810B4D5CB05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1" name="正方形/長方形 500">
          <a:extLst>
            <a:ext uri="{FF2B5EF4-FFF2-40B4-BE49-F238E27FC236}">
              <a16:creationId xmlns:a16="http://schemas.microsoft.com/office/drawing/2014/main" id="{BB932CDB-1C33-4AD6-A03F-8C32C50B1E00}"/>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2" name="正方形/長方形 501">
          <a:extLst>
            <a:ext uri="{FF2B5EF4-FFF2-40B4-BE49-F238E27FC236}">
              <a16:creationId xmlns:a16="http://schemas.microsoft.com/office/drawing/2014/main" id="{02803CDB-7E4F-433F-BB0E-8DFE410D8A10}"/>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52E5E1B5-C88E-46DE-8A0C-B91240334DE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D2DF43AD-B43F-4BD4-A9C3-B5EAE08D590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E0FAE7C4-7A0D-48D2-AC9C-CC23F133464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a:extLst>
            <a:ext uri="{FF2B5EF4-FFF2-40B4-BE49-F238E27FC236}">
              <a16:creationId xmlns:a16="http://schemas.microsoft.com/office/drawing/2014/main" id="{47E29DD6-A929-4AAE-921D-D4FF8AF2973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a:extLst>
            <a:ext uri="{FF2B5EF4-FFF2-40B4-BE49-F238E27FC236}">
              <a16:creationId xmlns:a16="http://schemas.microsoft.com/office/drawing/2014/main" id="{9357340C-C1DC-4B55-9527-3EEE6D558A24}"/>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8" name="テキスト ボックス 507">
          <a:extLst>
            <a:ext uri="{FF2B5EF4-FFF2-40B4-BE49-F238E27FC236}">
              <a16:creationId xmlns:a16="http://schemas.microsoft.com/office/drawing/2014/main" id="{CD8D6D28-E7B6-48DE-BAEF-E3500E7BA1D6}"/>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a:extLst>
            <a:ext uri="{FF2B5EF4-FFF2-40B4-BE49-F238E27FC236}">
              <a16:creationId xmlns:a16="http://schemas.microsoft.com/office/drawing/2014/main" id="{9C477862-39EC-4E75-908B-2DF57C075EDB}"/>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a:extLst>
            <a:ext uri="{FF2B5EF4-FFF2-40B4-BE49-F238E27FC236}">
              <a16:creationId xmlns:a16="http://schemas.microsoft.com/office/drawing/2014/main" id="{EF87C317-82EB-4600-9D73-0CDE184225ED}"/>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a:extLst>
            <a:ext uri="{FF2B5EF4-FFF2-40B4-BE49-F238E27FC236}">
              <a16:creationId xmlns:a16="http://schemas.microsoft.com/office/drawing/2014/main" id="{59987C4C-9871-41D8-972D-A2C2D01F738F}"/>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a:extLst>
            <a:ext uri="{FF2B5EF4-FFF2-40B4-BE49-F238E27FC236}">
              <a16:creationId xmlns:a16="http://schemas.microsoft.com/office/drawing/2014/main" id="{4C717262-E673-4B52-9E96-87B80099D84A}"/>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a:extLst>
            <a:ext uri="{FF2B5EF4-FFF2-40B4-BE49-F238E27FC236}">
              <a16:creationId xmlns:a16="http://schemas.microsoft.com/office/drawing/2014/main" id="{D9EB9A59-C6FB-4A8E-A03A-7212C1AFAB3B}"/>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a:extLst>
            <a:ext uri="{FF2B5EF4-FFF2-40B4-BE49-F238E27FC236}">
              <a16:creationId xmlns:a16="http://schemas.microsoft.com/office/drawing/2014/main" id="{EA6B2D44-EDA9-45F8-A022-78A3DEEFD268}"/>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a:extLst>
            <a:ext uri="{FF2B5EF4-FFF2-40B4-BE49-F238E27FC236}">
              <a16:creationId xmlns:a16="http://schemas.microsoft.com/office/drawing/2014/main" id="{2A9C37F2-389E-43F8-8163-FDADF748B5E2}"/>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a:extLst>
            <a:ext uri="{FF2B5EF4-FFF2-40B4-BE49-F238E27FC236}">
              <a16:creationId xmlns:a16="http://schemas.microsoft.com/office/drawing/2014/main" id="{EED0577B-5AE0-4660-9A0E-A590B6F2953D}"/>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7E216279-D13E-4C17-948E-E9BC51DFFBA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a:extLst>
            <a:ext uri="{FF2B5EF4-FFF2-40B4-BE49-F238E27FC236}">
              <a16:creationId xmlns:a16="http://schemas.microsoft.com/office/drawing/2014/main" id="{E143F69F-DED1-4E2D-9142-EE63F50B73F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6918CF95-D804-4B9B-ACA5-2BE04857EBD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20" name="直線コネクタ 519">
          <a:extLst>
            <a:ext uri="{FF2B5EF4-FFF2-40B4-BE49-F238E27FC236}">
              <a16:creationId xmlns:a16="http://schemas.microsoft.com/office/drawing/2014/main" id="{C6CE8BEA-37CA-47FB-95B9-1E5358B2AD83}"/>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C3BB187A-3ED3-40A8-8E80-EA0E30305720}"/>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22" name="直線コネクタ 521">
          <a:extLst>
            <a:ext uri="{FF2B5EF4-FFF2-40B4-BE49-F238E27FC236}">
              <a16:creationId xmlns:a16="http://schemas.microsoft.com/office/drawing/2014/main" id="{BEB74E93-C861-40FA-950D-7CDC7421A2D4}"/>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1426DDF1-607D-462B-8070-313CEA1A79DC}"/>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24" name="直線コネクタ 523">
          <a:extLst>
            <a:ext uri="{FF2B5EF4-FFF2-40B4-BE49-F238E27FC236}">
              <a16:creationId xmlns:a16="http://schemas.microsoft.com/office/drawing/2014/main" id="{95D95040-0CB6-49B3-B5B3-595CA1D5EB7A}"/>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21607</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CFCF4466-A6AB-4E70-B164-1CCA1E40B603}"/>
            </a:ext>
          </a:extLst>
        </xdr:cNvPr>
        <xdr:cNvSpPr txBox="1"/>
      </xdr:nvSpPr>
      <xdr:spPr>
        <a:xfrm>
          <a:off x="14744700" y="973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26" name="フローチャート: 判断 525">
          <a:extLst>
            <a:ext uri="{FF2B5EF4-FFF2-40B4-BE49-F238E27FC236}">
              <a16:creationId xmlns:a16="http://schemas.microsoft.com/office/drawing/2014/main" id="{87603412-56A2-43D0-A64E-2D3A29D0C53A}"/>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27" name="フローチャート: 判断 526">
          <a:extLst>
            <a:ext uri="{FF2B5EF4-FFF2-40B4-BE49-F238E27FC236}">
              <a16:creationId xmlns:a16="http://schemas.microsoft.com/office/drawing/2014/main" id="{A02EA013-2306-461E-959E-7CCF6E9CE7C1}"/>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28" name="フローチャート: 判断 527">
          <a:extLst>
            <a:ext uri="{FF2B5EF4-FFF2-40B4-BE49-F238E27FC236}">
              <a16:creationId xmlns:a16="http://schemas.microsoft.com/office/drawing/2014/main" id="{5D0D64CA-5B8C-4A19-BFC1-F586EB4E0612}"/>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29" name="フローチャート: 判断 528">
          <a:extLst>
            <a:ext uri="{FF2B5EF4-FFF2-40B4-BE49-F238E27FC236}">
              <a16:creationId xmlns:a16="http://schemas.microsoft.com/office/drawing/2014/main" id="{0153D6CC-BF2B-4FC5-A8C2-8DA7A37E9FF4}"/>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30" name="フローチャート: 判断 529">
          <a:extLst>
            <a:ext uri="{FF2B5EF4-FFF2-40B4-BE49-F238E27FC236}">
              <a16:creationId xmlns:a16="http://schemas.microsoft.com/office/drawing/2014/main" id="{1F168B22-45A5-4866-B7AD-D66DF84EBD01}"/>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EF36BED-04CC-477D-B825-DD3CDA9DA38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F8EFE66A-A371-413A-BD1F-0904D84475D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550CBAFE-9A45-402B-A8B7-FF908FF9701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099BF01-5FCF-4388-A6B3-36BE476753B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B8D22E8-F5A1-4A9B-863E-4226E8C4DE6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10160</xdr:rowOff>
    </xdr:from>
    <xdr:to>
      <xdr:col>85</xdr:col>
      <xdr:colOff>177800</xdr:colOff>
      <xdr:row>63</xdr:row>
      <xdr:rowOff>111760</xdr:rowOff>
    </xdr:to>
    <xdr:sp macro="" textlink="">
      <xdr:nvSpPr>
        <xdr:cNvPr id="536" name="楕円 535">
          <a:extLst>
            <a:ext uri="{FF2B5EF4-FFF2-40B4-BE49-F238E27FC236}">
              <a16:creationId xmlns:a16="http://schemas.microsoft.com/office/drawing/2014/main" id="{6A37AF92-63FD-4BEB-A7CB-93A2AC2A1135}"/>
            </a:ext>
          </a:extLst>
        </xdr:cNvPr>
        <xdr:cNvSpPr/>
      </xdr:nvSpPr>
      <xdr:spPr>
        <a:xfrm>
          <a:off x="14649450" y="102082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160037</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6DE0C4A4-BE6C-4681-9BAC-CD51CAD55D53}"/>
            </a:ext>
          </a:extLst>
        </xdr:cNvPr>
        <xdr:cNvSpPr txBox="1"/>
      </xdr:nvSpPr>
      <xdr:spPr>
        <a:xfrm>
          <a:off x="14744700" y="1020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36830</xdr:rowOff>
    </xdr:from>
    <xdr:to>
      <xdr:col>81</xdr:col>
      <xdr:colOff>101600</xdr:colOff>
      <xdr:row>63</xdr:row>
      <xdr:rowOff>138430</xdr:rowOff>
    </xdr:to>
    <xdr:sp macro="" textlink="">
      <xdr:nvSpPr>
        <xdr:cNvPr id="538" name="楕円 537">
          <a:extLst>
            <a:ext uri="{FF2B5EF4-FFF2-40B4-BE49-F238E27FC236}">
              <a16:creationId xmlns:a16="http://schemas.microsoft.com/office/drawing/2014/main" id="{56FC41E9-DD0B-4250-B661-5665E3F43DA4}"/>
            </a:ext>
          </a:extLst>
        </xdr:cNvPr>
        <xdr:cNvSpPr/>
      </xdr:nvSpPr>
      <xdr:spPr>
        <a:xfrm>
          <a:off x="13887450" y="102381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60960</xdr:rowOff>
    </xdr:from>
    <xdr:to>
      <xdr:col>85</xdr:col>
      <xdr:colOff>127000</xdr:colOff>
      <xdr:row>63</xdr:row>
      <xdr:rowOff>87630</xdr:rowOff>
    </xdr:to>
    <xdr:cxnSp macro="">
      <xdr:nvCxnSpPr>
        <xdr:cNvPr id="539" name="直線コネクタ 538">
          <a:extLst>
            <a:ext uri="{FF2B5EF4-FFF2-40B4-BE49-F238E27FC236}">
              <a16:creationId xmlns:a16="http://schemas.microsoft.com/office/drawing/2014/main" id="{348063C6-455C-485D-8ABD-FBD88BB9BEDC}"/>
            </a:ext>
          </a:extLst>
        </xdr:cNvPr>
        <xdr:cNvCxnSpPr/>
      </xdr:nvCxnSpPr>
      <xdr:spPr>
        <a:xfrm flipV="1">
          <a:off x="13935075" y="1026541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40" name="n_1aveValue【学校施設】&#10;有形固定資産減価償却率">
          <a:extLst>
            <a:ext uri="{FF2B5EF4-FFF2-40B4-BE49-F238E27FC236}">
              <a16:creationId xmlns:a16="http://schemas.microsoft.com/office/drawing/2014/main" id="{21660A66-7461-45A9-8DB5-E1B02F299D2B}"/>
            </a:ext>
          </a:extLst>
        </xdr:cNvPr>
        <xdr:cNvSpPr txBox="1"/>
      </xdr:nvSpPr>
      <xdr:spPr>
        <a:xfrm>
          <a:off x="13745219"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41" name="n_2aveValue【学校施設】&#10;有形固定資産減価償却率">
          <a:extLst>
            <a:ext uri="{FF2B5EF4-FFF2-40B4-BE49-F238E27FC236}">
              <a16:creationId xmlns:a16="http://schemas.microsoft.com/office/drawing/2014/main" id="{BA97E090-8C1C-47FA-AA5D-3381EF9AE0F5}"/>
            </a:ext>
          </a:extLst>
        </xdr:cNvPr>
        <xdr:cNvSpPr txBox="1"/>
      </xdr:nvSpPr>
      <xdr:spPr>
        <a:xfrm>
          <a:off x="12964169"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542" name="n_3aveValue【学校施設】&#10;有形固定資産減価償却率">
          <a:extLst>
            <a:ext uri="{FF2B5EF4-FFF2-40B4-BE49-F238E27FC236}">
              <a16:creationId xmlns:a16="http://schemas.microsoft.com/office/drawing/2014/main" id="{E473E55B-8E54-4C3A-8D7A-762F0C5FA0BF}"/>
            </a:ext>
          </a:extLst>
        </xdr:cNvPr>
        <xdr:cNvSpPr txBox="1"/>
      </xdr:nvSpPr>
      <xdr:spPr>
        <a:xfrm>
          <a:off x="12164069"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43" name="n_4aveValue【学校施設】&#10;有形固定資産減価償却率">
          <a:extLst>
            <a:ext uri="{FF2B5EF4-FFF2-40B4-BE49-F238E27FC236}">
              <a16:creationId xmlns:a16="http://schemas.microsoft.com/office/drawing/2014/main" id="{437CDF2B-B6BD-4C90-9F0F-85A9B4BAFB4B}"/>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129557</xdr:rowOff>
    </xdr:from>
    <xdr:ext cx="405111" cy="259045"/>
    <xdr:sp macro="" textlink="">
      <xdr:nvSpPr>
        <xdr:cNvPr id="544" name="n_1mainValue【学校施設】&#10;有形固定資産減価償却率">
          <a:extLst>
            <a:ext uri="{FF2B5EF4-FFF2-40B4-BE49-F238E27FC236}">
              <a16:creationId xmlns:a16="http://schemas.microsoft.com/office/drawing/2014/main" id="{297E4C1B-9633-4F34-B167-81E7A3AC5E74}"/>
            </a:ext>
          </a:extLst>
        </xdr:cNvPr>
        <xdr:cNvSpPr txBox="1"/>
      </xdr:nvSpPr>
      <xdr:spPr>
        <a:xfrm>
          <a:off x="13745219"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9BC5C023-E591-4835-9940-A32CC4F1C92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6" name="正方形/長方形 545">
          <a:extLst>
            <a:ext uri="{FF2B5EF4-FFF2-40B4-BE49-F238E27FC236}">
              <a16:creationId xmlns:a16="http://schemas.microsoft.com/office/drawing/2014/main" id="{64CE8321-115F-45CA-AB99-F31891633C2E}"/>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7" name="正方形/長方形 546">
          <a:extLst>
            <a:ext uri="{FF2B5EF4-FFF2-40B4-BE49-F238E27FC236}">
              <a16:creationId xmlns:a16="http://schemas.microsoft.com/office/drawing/2014/main" id="{02CD2E60-93EA-4E2E-81CE-F06B4D67375B}"/>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8" name="正方形/長方形 547">
          <a:extLst>
            <a:ext uri="{FF2B5EF4-FFF2-40B4-BE49-F238E27FC236}">
              <a16:creationId xmlns:a16="http://schemas.microsoft.com/office/drawing/2014/main" id="{A29476BA-31DA-4DCC-8BAB-FBF001995E00}"/>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9" name="正方形/長方形 548">
          <a:extLst>
            <a:ext uri="{FF2B5EF4-FFF2-40B4-BE49-F238E27FC236}">
              <a16:creationId xmlns:a16="http://schemas.microsoft.com/office/drawing/2014/main" id="{05E7515F-2560-4EBE-BF5E-430691B6F2E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6E9BAC9F-E8E6-4047-BC4B-B41533795E7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A78EC3B0-5235-4140-8EA0-3C3E09636DE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DBE80070-8AA9-40DC-8EDD-721DE86E24A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23B2C2C9-47A5-4660-BBE0-125B5DED1149}"/>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4" name="直線コネクタ 553">
          <a:extLst>
            <a:ext uri="{FF2B5EF4-FFF2-40B4-BE49-F238E27FC236}">
              <a16:creationId xmlns:a16="http://schemas.microsoft.com/office/drawing/2014/main" id="{A49C7B3C-277E-46DF-99D3-6ECF729107BE}"/>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a:extLst>
            <a:ext uri="{FF2B5EF4-FFF2-40B4-BE49-F238E27FC236}">
              <a16:creationId xmlns:a16="http://schemas.microsoft.com/office/drawing/2014/main" id="{8CDA72AE-8D5A-45EC-BE6D-63B4378FB432}"/>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a:extLst>
            <a:ext uri="{FF2B5EF4-FFF2-40B4-BE49-F238E27FC236}">
              <a16:creationId xmlns:a16="http://schemas.microsoft.com/office/drawing/2014/main" id="{971AE876-FD26-40AA-9AFC-76C05429FD3B}"/>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a:extLst>
            <a:ext uri="{FF2B5EF4-FFF2-40B4-BE49-F238E27FC236}">
              <a16:creationId xmlns:a16="http://schemas.microsoft.com/office/drawing/2014/main" id="{C786AB46-CE92-4822-81D6-9A5899DEB749}"/>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a:extLst>
            <a:ext uri="{FF2B5EF4-FFF2-40B4-BE49-F238E27FC236}">
              <a16:creationId xmlns:a16="http://schemas.microsoft.com/office/drawing/2014/main" id="{589748CE-5ECC-4472-A335-AFC2E17EE429}"/>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a:extLst>
            <a:ext uri="{FF2B5EF4-FFF2-40B4-BE49-F238E27FC236}">
              <a16:creationId xmlns:a16="http://schemas.microsoft.com/office/drawing/2014/main" id="{28CE15A2-6D05-485F-85A0-D3FB1E4A912A}"/>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a:extLst>
            <a:ext uri="{FF2B5EF4-FFF2-40B4-BE49-F238E27FC236}">
              <a16:creationId xmlns:a16="http://schemas.microsoft.com/office/drawing/2014/main" id="{15FF3247-E26E-44FE-B77C-3C90F92AB605}"/>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a:extLst>
            <a:ext uri="{FF2B5EF4-FFF2-40B4-BE49-F238E27FC236}">
              <a16:creationId xmlns:a16="http://schemas.microsoft.com/office/drawing/2014/main" id="{AF04370E-63DF-4957-8A21-80D72386C7DB}"/>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87C55D50-E234-4DD2-8051-C5F47E7C21F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1D550102-9FC0-4A6D-8975-EFA3569E153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191E7D14-4121-41B0-ABDB-4C3CD343A8AD}"/>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65" name="直線コネクタ 564">
          <a:extLst>
            <a:ext uri="{FF2B5EF4-FFF2-40B4-BE49-F238E27FC236}">
              <a16:creationId xmlns:a16="http://schemas.microsoft.com/office/drawing/2014/main" id="{65DF3029-EC35-46B6-BFF4-3B5095D11104}"/>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66" name="【学校施設】&#10;一人当たり面積最小値テキスト">
          <a:extLst>
            <a:ext uri="{FF2B5EF4-FFF2-40B4-BE49-F238E27FC236}">
              <a16:creationId xmlns:a16="http://schemas.microsoft.com/office/drawing/2014/main" id="{8ADF9B3C-398D-44CD-AEB5-4C9B75EC86CE}"/>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67" name="直線コネクタ 566">
          <a:extLst>
            <a:ext uri="{FF2B5EF4-FFF2-40B4-BE49-F238E27FC236}">
              <a16:creationId xmlns:a16="http://schemas.microsoft.com/office/drawing/2014/main" id="{659ED4C8-3649-4681-A495-D6C34D5BBC59}"/>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68" name="【学校施設】&#10;一人当たり面積最大値テキスト">
          <a:extLst>
            <a:ext uri="{FF2B5EF4-FFF2-40B4-BE49-F238E27FC236}">
              <a16:creationId xmlns:a16="http://schemas.microsoft.com/office/drawing/2014/main" id="{DAC4E74A-366B-4CE2-9130-0DE5330356E6}"/>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69" name="直線コネクタ 568">
          <a:extLst>
            <a:ext uri="{FF2B5EF4-FFF2-40B4-BE49-F238E27FC236}">
              <a16:creationId xmlns:a16="http://schemas.microsoft.com/office/drawing/2014/main" id="{07EF2B12-67EE-48EF-9950-FEA1D6A77218}"/>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56659</xdr:rowOff>
    </xdr:from>
    <xdr:ext cx="469744" cy="259045"/>
    <xdr:sp macro="" textlink="">
      <xdr:nvSpPr>
        <xdr:cNvPr id="570" name="【学校施設】&#10;一人当たり面積平均値テキスト">
          <a:extLst>
            <a:ext uri="{FF2B5EF4-FFF2-40B4-BE49-F238E27FC236}">
              <a16:creationId xmlns:a16="http://schemas.microsoft.com/office/drawing/2014/main" id="{CA9693FF-5E7E-4653-BB16-4F62990B3EE7}"/>
            </a:ext>
          </a:extLst>
        </xdr:cNvPr>
        <xdr:cNvSpPr txBox="1"/>
      </xdr:nvSpPr>
      <xdr:spPr>
        <a:xfrm>
          <a:off x="20002500" y="9772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71" name="フローチャート: 判断 570">
          <a:extLst>
            <a:ext uri="{FF2B5EF4-FFF2-40B4-BE49-F238E27FC236}">
              <a16:creationId xmlns:a16="http://schemas.microsoft.com/office/drawing/2014/main" id="{DD99454C-8D7D-44ED-8286-E9398842FC13}"/>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72" name="フローチャート: 判断 571">
          <a:extLst>
            <a:ext uri="{FF2B5EF4-FFF2-40B4-BE49-F238E27FC236}">
              <a16:creationId xmlns:a16="http://schemas.microsoft.com/office/drawing/2014/main" id="{E1AE0D90-EA4F-48AA-B505-10BA90471398}"/>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73" name="フローチャート: 判断 572">
          <a:extLst>
            <a:ext uri="{FF2B5EF4-FFF2-40B4-BE49-F238E27FC236}">
              <a16:creationId xmlns:a16="http://schemas.microsoft.com/office/drawing/2014/main" id="{D974196E-85E0-49C1-AA79-D0C33D79A3BA}"/>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74" name="フローチャート: 判断 573">
          <a:extLst>
            <a:ext uri="{FF2B5EF4-FFF2-40B4-BE49-F238E27FC236}">
              <a16:creationId xmlns:a16="http://schemas.microsoft.com/office/drawing/2014/main" id="{E334695C-0C3A-452D-A04E-E0485ED52070}"/>
            </a:ext>
          </a:extLst>
        </xdr:cNvPr>
        <xdr:cNvSpPr/>
      </xdr:nvSpPr>
      <xdr:spPr>
        <a:xfrm>
          <a:off x="17554575" y="971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575" name="フローチャート: 判断 574">
          <a:extLst>
            <a:ext uri="{FF2B5EF4-FFF2-40B4-BE49-F238E27FC236}">
              <a16:creationId xmlns:a16="http://schemas.microsoft.com/office/drawing/2014/main" id="{8B17FE98-2C9C-4523-8E88-C4CC48A7E3F3}"/>
            </a:ext>
          </a:extLst>
        </xdr:cNvPr>
        <xdr:cNvSpPr/>
      </xdr:nvSpPr>
      <xdr:spPr>
        <a:xfrm>
          <a:off x="16754475" y="9878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7185DB0-1A21-4931-831C-7FBF5E7F63BE}"/>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B482034-28FB-434F-8541-C904A060BB4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24D22F7-BEF2-4289-81C0-1CBCF30B532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F236F84-367F-4A47-9E54-04C7082CD23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35EFB845-5E98-48A6-A8A6-65FCBE0466F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81" name="楕円 580">
          <a:extLst>
            <a:ext uri="{FF2B5EF4-FFF2-40B4-BE49-F238E27FC236}">
              <a16:creationId xmlns:a16="http://schemas.microsoft.com/office/drawing/2014/main" id="{AD7BA059-3560-454B-98D0-F44A502EFA8F}"/>
            </a:ext>
          </a:extLst>
        </xdr:cNvPr>
        <xdr:cNvSpPr/>
      </xdr:nvSpPr>
      <xdr:spPr>
        <a:xfrm>
          <a:off x="19897725" y="99729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73931</xdr:rowOff>
    </xdr:from>
    <xdr:ext cx="469744" cy="259045"/>
    <xdr:sp macro="" textlink="">
      <xdr:nvSpPr>
        <xdr:cNvPr id="582" name="【学校施設】&#10;一人当たり面積該当値テキスト">
          <a:extLst>
            <a:ext uri="{FF2B5EF4-FFF2-40B4-BE49-F238E27FC236}">
              <a16:creationId xmlns:a16="http://schemas.microsoft.com/office/drawing/2014/main" id="{6E0EBF17-DD61-44DB-9D38-BA399320BB6B}"/>
            </a:ext>
          </a:extLst>
        </xdr:cNvPr>
        <xdr:cNvSpPr txBox="1"/>
      </xdr:nvSpPr>
      <xdr:spPr>
        <a:xfrm>
          <a:off x="20002500" y="995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583" name="楕円 582">
          <a:extLst>
            <a:ext uri="{FF2B5EF4-FFF2-40B4-BE49-F238E27FC236}">
              <a16:creationId xmlns:a16="http://schemas.microsoft.com/office/drawing/2014/main" id="{2A4ADBBF-4EC9-408B-95D5-EAB336E226CB}"/>
            </a:ext>
          </a:extLst>
        </xdr:cNvPr>
        <xdr:cNvSpPr/>
      </xdr:nvSpPr>
      <xdr:spPr>
        <a:xfrm>
          <a:off x="19154775" y="100195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146304</xdr:rowOff>
    </xdr:from>
    <xdr:to>
      <xdr:col>116</xdr:col>
      <xdr:colOff>63500</xdr:colOff>
      <xdr:row>62</xdr:row>
      <xdr:rowOff>18288</xdr:rowOff>
    </xdr:to>
    <xdr:cxnSp macro="">
      <xdr:nvCxnSpPr>
        <xdr:cNvPr id="584" name="直線コネクタ 583">
          <a:extLst>
            <a:ext uri="{FF2B5EF4-FFF2-40B4-BE49-F238E27FC236}">
              <a16:creationId xmlns:a16="http://schemas.microsoft.com/office/drawing/2014/main" id="{B128848F-55E7-4ECB-A717-89C59BF33DE8}"/>
            </a:ext>
          </a:extLst>
        </xdr:cNvPr>
        <xdr:cNvCxnSpPr/>
      </xdr:nvCxnSpPr>
      <xdr:spPr>
        <a:xfrm flipV="1">
          <a:off x="19202400" y="10020554"/>
          <a:ext cx="752475"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37609</xdr:rowOff>
    </xdr:from>
    <xdr:ext cx="469744" cy="259045"/>
    <xdr:sp macro="" textlink="">
      <xdr:nvSpPr>
        <xdr:cNvPr id="585" name="n_1aveValue【学校施設】&#10;一人当たり面積">
          <a:extLst>
            <a:ext uri="{FF2B5EF4-FFF2-40B4-BE49-F238E27FC236}">
              <a16:creationId xmlns:a16="http://schemas.microsoft.com/office/drawing/2014/main" id="{6C7B4787-BC98-4794-99DC-54D2AA2BA99E}"/>
            </a:ext>
          </a:extLst>
        </xdr:cNvPr>
        <xdr:cNvSpPr txBox="1"/>
      </xdr:nvSpPr>
      <xdr:spPr>
        <a:xfrm>
          <a:off x="18983402"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51325</xdr:rowOff>
    </xdr:from>
    <xdr:ext cx="469744" cy="259045"/>
    <xdr:sp macro="" textlink="">
      <xdr:nvSpPr>
        <xdr:cNvPr id="586" name="n_2aveValue【学校施設】&#10;一人当たり面積">
          <a:extLst>
            <a:ext uri="{FF2B5EF4-FFF2-40B4-BE49-F238E27FC236}">
              <a16:creationId xmlns:a16="http://schemas.microsoft.com/office/drawing/2014/main" id="{DEB3773D-65BC-4ADD-BF47-0B41D22133A1}"/>
            </a:ext>
          </a:extLst>
        </xdr:cNvPr>
        <xdr:cNvSpPr txBox="1"/>
      </xdr:nvSpPr>
      <xdr:spPr>
        <a:xfrm>
          <a:off x="18183302" y="97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587" name="n_3aveValue【学校施設】&#10;一人当たり面積">
          <a:extLst>
            <a:ext uri="{FF2B5EF4-FFF2-40B4-BE49-F238E27FC236}">
              <a16:creationId xmlns:a16="http://schemas.microsoft.com/office/drawing/2014/main" id="{41857D6C-363E-4922-91C5-B558B2CE0829}"/>
            </a:ext>
          </a:extLst>
        </xdr:cNvPr>
        <xdr:cNvSpPr txBox="1"/>
      </xdr:nvSpPr>
      <xdr:spPr>
        <a:xfrm>
          <a:off x="17383202" y="95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588" name="n_4aveValue【学校施設】&#10;一人当たり面積">
          <a:extLst>
            <a:ext uri="{FF2B5EF4-FFF2-40B4-BE49-F238E27FC236}">
              <a16:creationId xmlns:a16="http://schemas.microsoft.com/office/drawing/2014/main" id="{8A7E20E1-DB64-42FF-8141-EA6B0A065296}"/>
            </a:ext>
          </a:extLst>
        </xdr:cNvPr>
        <xdr:cNvSpPr txBox="1"/>
      </xdr:nvSpPr>
      <xdr:spPr>
        <a:xfrm>
          <a:off x="16592627" y="96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589" name="n_1mainValue【学校施設】&#10;一人当たり面積">
          <a:extLst>
            <a:ext uri="{FF2B5EF4-FFF2-40B4-BE49-F238E27FC236}">
              <a16:creationId xmlns:a16="http://schemas.microsoft.com/office/drawing/2014/main" id="{DB72B4EC-5628-4B10-A72E-4976368080CF}"/>
            </a:ext>
          </a:extLst>
        </xdr:cNvPr>
        <xdr:cNvSpPr txBox="1"/>
      </xdr:nvSpPr>
      <xdr:spPr>
        <a:xfrm>
          <a:off x="18983402" y="100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E81A244D-7C30-4DC0-B287-19F7771096C2}"/>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1" name="正方形/長方形 590">
          <a:extLst>
            <a:ext uri="{FF2B5EF4-FFF2-40B4-BE49-F238E27FC236}">
              <a16:creationId xmlns:a16="http://schemas.microsoft.com/office/drawing/2014/main" id="{AFE19EA7-1DA7-411E-81B7-20F937A3872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2" name="正方形/長方形 591">
          <a:extLst>
            <a:ext uri="{FF2B5EF4-FFF2-40B4-BE49-F238E27FC236}">
              <a16:creationId xmlns:a16="http://schemas.microsoft.com/office/drawing/2014/main" id="{7D54D37F-82C7-4114-8997-D56F4FCC3097}"/>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3" name="正方形/長方形 592">
          <a:extLst>
            <a:ext uri="{FF2B5EF4-FFF2-40B4-BE49-F238E27FC236}">
              <a16:creationId xmlns:a16="http://schemas.microsoft.com/office/drawing/2014/main" id="{B1FB2C7B-0ECD-417D-8A10-54F5E5C91B85}"/>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4" name="正方形/長方形 593">
          <a:extLst>
            <a:ext uri="{FF2B5EF4-FFF2-40B4-BE49-F238E27FC236}">
              <a16:creationId xmlns:a16="http://schemas.microsoft.com/office/drawing/2014/main" id="{F7A069FB-1575-4575-83C9-53B63BFD17E6}"/>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0314305D-BA64-4156-8E44-0F388DE43652}"/>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C951EE50-202F-450A-AA0A-1F1C0431F0E5}"/>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47C42F9D-2A7E-4098-AC17-8B52034BC7A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id="{01E4CF2F-BC27-46B7-9B3F-4371407CA54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9" name="直線コネクタ 598">
          <a:extLst>
            <a:ext uri="{FF2B5EF4-FFF2-40B4-BE49-F238E27FC236}">
              <a16:creationId xmlns:a16="http://schemas.microsoft.com/office/drawing/2014/main" id="{F1D9EF29-2BB9-44BE-A3C3-AD51440EE259}"/>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0" name="テキスト ボックス 599">
          <a:extLst>
            <a:ext uri="{FF2B5EF4-FFF2-40B4-BE49-F238E27FC236}">
              <a16:creationId xmlns:a16="http://schemas.microsoft.com/office/drawing/2014/main" id="{36BFF5C4-D739-464C-A5A2-D911919F6E5F}"/>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1" name="直線コネクタ 600">
          <a:extLst>
            <a:ext uri="{FF2B5EF4-FFF2-40B4-BE49-F238E27FC236}">
              <a16:creationId xmlns:a16="http://schemas.microsoft.com/office/drawing/2014/main" id="{B667ACA1-4FBE-4BE6-933B-94AB58590E8C}"/>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2" name="テキスト ボックス 601">
          <a:extLst>
            <a:ext uri="{FF2B5EF4-FFF2-40B4-BE49-F238E27FC236}">
              <a16:creationId xmlns:a16="http://schemas.microsoft.com/office/drawing/2014/main" id="{02DE18C6-22ED-45EF-A4C3-B8701BE8B390}"/>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a:extLst>
            <a:ext uri="{FF2B5EF4-FFF2-40B4-BE49-F238E27FC236}">
              <a16:creationId xmlns:a16="http://schemas.microsoft.com/office/drawing/2014/main" id="{46FB594A-EA9D-403F-953D-DB45B384A2F6}"/>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a:extLst>
            <a:ext uri="{FF2B5EF4-FFF2-40B4-BE49-F238E27FC236}">
              <a16:creationId xmlns:a16="http://schemas.microsoft.com/office/drawing/2014/main" id="{A533ED1D-40F6-4C4A-A1F6-9417E20B4CA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5" name="直線コネクタ 604">
          <a:extLst>
            <a:ext uri="{FF2B5EF4-FFF2-40B4-BE49-F238E27FC236}">
              <a16:creationId xmlns:a16="http://schemas.microsoft.com/office/drawing/2014/main" id="{FEB3C05B-E4C2-41C7-BF39-F08F8EFB70EB}"/>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6" name="テキスト ボックス 605">
          <a:extLst>
            <a:ext uri="{FF2B5EF4-FFF2-40B4-BE49-F238E27FC236}">
              <a16:creationId xmlns:a16="http://schemas.microsoft.com/office/drawing/2014/main" id="{72A8A5C4-1787-4383-94A3-5413DA974908}"/>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7" name="直線コネクタ 606">
          <a:extLst>
            <a:ext uri="{FF2B5EF4-FFF2-40B4-BE49-F238E27FC236}">
              <a16:creationId xmlns:a16="http://schemas.microsoft.com/office/drawing/2014/main" id="{19725AFF-00AA-4D78-A234-FF458C05C4AE}"/>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8" name="テキスト ボックス 607">
          <a:extLst>
            <a:ext uri="{FF2B5EF4-FFF2-40B4-BE49-F238E27FC236}">
              <a16:creationId xmlns:a16="http://schemas.microsoft.com/office/drawing/2014/main" id="{9FDFE3F8-4FAB-4938-846E-CD94D1383D08}"/>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E72C4EF4-CB3B-4BEF-8A25-8E6217E4DAA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0" name="テキスト ボックス 609">
          <a:extLst>
            <a:ext uri="{FF2B5EF4-FFF2-40B4-BE49-F238E27FC236}">
              <a16:creationId xmlns:a16="http://schemas.microsoft.com/office/drawing/2014/main" id="{336104ED-CBC8-449F-8DF8-3D80FE218515}"/>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図書館】&#10;有形固定資産減価償却率グラフ枠">
          <a:extLst>
            <a:ext uri="{FF2B5EF4-FFF2-40B4-BE49-F238E27FC236}">
              <a16:creationId xmlns:a16="http://schemas.microsoft.com/office/drawing/2014/main" id="{9A037E3C-3DFA-4092-B188-7588B04BD21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12" name="直線コネクタ 611">
          <a:extLst>
            <a:ext uri="{FF2B5EF4-FFF2-40B4-BE49-F238E27FC236}">
              <a16:creationId xmlns:a16="http://schemas.microsoft.com/office/drawing/2014/main" id="{9E4AB963-7C10-4AD4-9E61-EDB93D885D0F}"/>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13" name="【図書館】&#10;有形固定資産減価償却率最小値テキスト">
          <a:extLst>
            <a:ext uri="{FF2B5EF4-FFF2-40B4-BE49-F238E27FC236}">
              <a16:creationId xmlns:a16="http://schemas.microsoft.com/office/drawing/2014/main" id="{E2025501-71B2-4B1B-A249-7D59F574DFB6}"/>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14" name="直線コネクタ 613">
          <a:extLst>
            <a:ext uri="{FF2B5EF4-FFF2-40B4-BE49-F238E27FC236}">
              <a16:creationId xmlns:a16="http://schemas.microsoft.com/office/drawing/2014/main" id="{A68E3C60-6B86-4B65-BAB8-E37F93602474}"/>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15" name="【図書館】&#10;有形固定資産減価償却率最大値テキスト">
          <a:extLst>
            <a:ext uri="{FF2B5EF4-FFF2-40B4-BE49-F238E27FC236}">
              <a16:creationId xmlns:a16="http://schemas.microsoft.com/office/drawing/2014/main" id="{5E3F4A1F-DC64-45EA-A2C8-717F92350B64}"/>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16" name="直線コネクタ 615">
          <a:extLst>
            <a:ext uri="{FF2B5EF4-FFF2-40B4-BE49-F238E27FC236}">
              <a16:creationId xmlns:a16="http://schemas.microsoft.com/office/drawing/2014/main" id="{C7E2E380-D9A0-40CC-B836-E3C8F1E5062D}"/>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617" name="【図書館】&#10;有形固定資産減価償却率平均値テキスト">
          <a:extLst>
            <a:ext uri="{FF2B5EF4-FFF2-40B4-BE49-F238E27FC236}">
              <a16:creationId xmlns:a16="http://schemas.microsoft.com/office/drawing/2014/main" id="{CF2D0138-3119-439A-B318-2945909F7CEA}"/>
            </a:ext>
          </a:extLst>
        </xdr:cNvPr>
        <xdr:cNvSpPr txBox="1"/>
      </xdr:nvSpPr>
      <xdr:spPr>
        <a:xfrm>
          <a:off x="14744700" y="1306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18" name="フローチャート: 判断 617">
          <a:extLst>
            <a:ext uri="{FF2B5EF4-FFF2-40B4-BE49-F238E27FC236}">
              <a16:creationId xmlns:a16="http://schemas.microsoft.com/office/drawing/2014/main" id="{6DCB46A2-FD56-4B78-BA1F-B2473DA5533A}"/>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19" name="フローチャート: 判断 618">
          <a:extLst>
            <a:ext uri="{FF2B5EF4-FFF2-40B4-BE49-F238E27FC236}">
              <a16:creationId xmlns:a16="http://schemas.microsoft.com/office/drawing/2014/main" id="{9833F0EC-1101-4E2C-8744-0FBC89441C1B}"/>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0" name="フローチャート: 判断 619">
          <a:extLst>
            <a:ext uri="{FF2B5EF4-FFF2-40B4-BE49-F238E27FC236}">
              <a16:creationId xmlns:a16="http://schemas.microsoft.com/office/drawing/2014/main" id="{02B90F28-2A8E-4887-8975-D3F42AEC3F53}"/>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21" name="フローチャート: 判断 620">
          <a:extLst>
            <a:ext uri="{FF2B5EF4-FFF2-40B4-BE49-F238E27FC236}">
              <a16:creationId xmlns:a16="http://schemas.microsoft.com/office/drawing/2014/main" id="{2DDB02CC-5C33-481B-AE70-C2EAE111A8E4}"/>
            </a:ext>
          </a:extLst>
        </xdr:cNvPr>
        <xdr:cNvSpPr/>
      </xdr:nvSpPr>
      <xdr:spPr>
        <a:xfrm>
          <a:off x="12296775" y="13001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15875</xdr:rowOff>
    </xdr:from>
    <xdr:to>
      <xdr:col>67</xdr:col>
      <xdr:colOff>101600</xdr:colOff>
      <xdr:row>78</xdr:row>
      <xdr:rowOff>117475</xdr:rowOff>
    </xdr:to>
    <xdr:sp macro="" textlink="">
      <xdr:nvSpPr>
        <xdr:cNvPr id="622" name="フローチャート: 判断 621">
          <a:extLst>
            <a:ext uri="{FF2B5EF4-FFF2-40B4-BE49-F238E27FC236}">
              <a16:creationId xmlns:a16="http://schemas.microsoft.com/office/drawing/2014/main" id="{A671AD81-316F-4C2A-B52A-41729D7D94D5}"/>
            </a:ext>
          </a:extLst>
        </xdr:cNvPr>
        <xdr:cNvSpPr/>
      </xdr:nvSpPr>
      <xdr:spPr>
        <a:xfrm>
          <a:off x="11487150" y="12646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BCB4C4B-A845-40A4-B8E5-F3730E37E09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DF38070E-933A-4B3A-98AC-93737108D4D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F08AC44-E35F-4F65-A246-0C64B2D0BB9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22512D18-2162-442A-BF23-7FAADCED2CA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3342A15A-1644-4CE1-9041-A5D51DCBD143}"/>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628" name="楕円 627">
          <a:extLst>
            <a:ext uri="{FF2B5EF4-FFF2-40B4-BE49-F238E27FC236}">
              <a16:creationId xmlns:a16="http://schemas.microsoft.com/office/drawing/2014/main" id="{0BB9744D-82DB-4221-884C-627E6B67D1C7}"/>
            </a:ext>
          </a:extLst>
        </xdr:cNvPr>
        <xdr:cNvSpPr/>
      </xdr:nvSpPr>
      <xdr:spPr>
        <a:xfrm>
          <a:off x="14649450" y="13430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131463</xdr:rowOff>
    </xdr:from>
    <xdr:ext cx="405111" cy="259045"/>
    <xdr:sp macro="" textlink="">
      <xdr:nvSpPr>
        <xdr:cNvPr id="629" name="【図書館】&#10;有形固定資産減価償却率該当値テキスト">
          <a:extLst>
            <a:ext uri="{FF2B5EF4-FFF2-40B4-BE49-F238E27FC236}">
              <a16:creationId xmlns:a16="http://schemas.microsoft.com/office/drawing/2014/main" id="{91C1F888-8343-482E-B65C-0ECA7DA58890}"/>
            </a:ext>
          </a:extLst>
        </xdr:cNvPr>
        <xdr:cNvSpPr txBox="1"/>
      </xdr:nvSpPr>
      <xdr:spPr>
        <a:xfrm>
          <a:off x="147447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126364</xdr:rowOff>
    </xdr:from>
    <xdr:to>
      <xdr:col>81</xdr:col>
      <xdr:colOff>101600</xdr:colOff>
      <xdr:row>83</xdr:row>
      <xdr:rowOff>56514</xdr:rowOff>
    </xdr:to>
    <xdr:sp macro="" textlink="">
      <xdr:nvSpPr>
        <xdr:cNvPr id="630" name="楕円 629">
          <a:extLst>
            <a:ext uri="{FF2B5EF4-FFF2-40B4-BE49-F238E27FC236}">
              <a16:creationId xmlns:a16="http://schemas.microsoft.com/office/drawing/2014/main" id="{21C119EA-4DAB-4CEE-B560-0CA8EA53DA32}"/>
            </a:ext>
          </a:extLst>
        </xdr:cNvPr>
        <xdr:cNvSpPr/>
      </xdr:nvSpPr>
      <xdr:spPr>
        <a:xfrm>
          <a:off x="13887450" y="13401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5714</xdr:rowOff>
    </xdr:from>
    <xdr:to>
      <xdr:col>85</xdr:col>
      <xdr:colOff>127000</xdr:colOff>
      <xdr:row>83</xdr:row>
      <xdr:rowOff>32386</xdr:rowOff>
    </xdr:to>
    <xdr:cxnSp macro="">
      <xdr:nvCxnSpPr>
        <xdr:cNvPr id="631" name="直線コネクタ 630">
          <a:extLst>
            <a:ext uri="{FF2B5EF4-FFF2-40B4-BE49-F238E27FC236}">
              <a16:creationId xmlns:a16="http://schemas.microsoft.com/office/drawing/2014/main" id="{C077E1C0-3ED1-45A2-AD48-D9B8CFA710A9}"/>
            </a:ext>
          </a:extLst>
        </xdr:cNvPr>
        <xdr:cNvCxnSpPr/>
      </xdr:nvCxnSpPr>
      <xdr:spPr>
        <a:xfrm>
          <a:off x="13935075" y="13448664"/>
          <a:ext cx="762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32" name="n_1aveValue【図書館】&#10;有形固定資産減価償却率">
          <a:extLst>
            <a:ext uri="{FF2B5EF4-FFF2-40B4-BE49-F238E27FC236}">
              <a16:creationId xmlns:a16="http://schemas.microsoft.com/office/drawing/2014/main" id="{8B0367E5-F90C-4674-BDA3-0A2A30C80D82}"/>
            </a:ext>
          </a:extLst>
        </xdr:cNvPr>
        <xdr:cNvSpPr txBox="1"/>
      </xdr:nvSpPr>
      <xdr:spPr>
        <a:xfrm>
          <a:off x="13745219"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33" name="n_2aveValue【図書館】&#10;有形固定資産減価償却率">
          <a:extLst>
            <a:ext uri="{FF2B5EF4-FFF2-40B4-BE49-F238E27FC236}">
              <a16:creationId xmlns:a16="http://schemas.microsoft.com/office/drawing/2014/main" id="{927BBC6D-8B57-4C23-B441-C13E988B12FC}"/>
            </a:ext>
          </a:extLst>
        </xdr:cNvPr>
        <xdr:cNvSpPr txBox="1"/>
      </xdr:nvSpPr>
      <xdr:spPr>
        <a:xfrm>
          <a:off x="12964169"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34" name="n_3aveValue【図書館】&#10;有形固定資産減価償却率">
          <a:extLst>
            <a:ext uri="{FF2B5EF4-FFF2-40B4-BE49-F238E27FC236}">
              <a16:creationId xmlns:a16="http://schemas.microsoft.com/office/drawing/2014/main" id="{A0EB365F-2CA3-4058-BA5B-F861AEFB3FF7}"/>
            </a:ext>
          </a:extLst>
        </xdr:cNvPr>
        <xdr:cNvSpPr txBox="1"/>
      </xdr:nvSpPr>
      <xdr:spPr>
        <a:xfrm>
          <a:off x="12164069" y="1278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134002</xdr:rowOff>
    </xdr:from>
    <xdr:ext cx="405111" cy="259045"/>
    <xdr:sp macro="" textlink="">
      <xdr:nvSpPr>
        <xdr:cNvPr id="635" name="n_4aveValue【図書館】&#10;有形固定資産減価償却率">
          <a:extLst>
            <a:ext uri="{FF2B5EF4-FFF2-40B4-BE49-F238E27FC236}">
              <a16:creationId xmlns:a16="http://schemas.microsoft.com/office/drawing/2014/main" id="{0127EA39-40C9-42A8-AC54-3D50F8063743}"/>
            </a:ext>
          </a:extLst>
        </xdr:cNvPr>
        <xdr:cNvSpPr txBox="1"/>
      </xdr:nvSpPr>
      <xdr:spPr>
        <a:xfrm>
          <a:off x="11354444" y="1244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47641</xdr:rowOff>
    </xdr:from>
    <xdr:ext cx="405111" cy="259045"/>
    <xdr:sp macro="" textlink="">
      <xdr:nvSpPr>
        <xdr:cNvPr id="636" name="n_1mainValue【図書館】&#10;有形固定資産減価償却率">
          <a:extLst>
            <a:ext uri="{FF2B5EF4-FFF2-40B4-BE49-F238E27FC236}">
              <a16:creationId xmlns:a16="http://schemas.microsoft.com/office/drawing/2014/main" id="{C8925918-0B4B-4768-A462-540C37D5B6B8}"/>
            </a:ext>
          </a:extLst>
        </xdr:cNvPr>
        <xdr:cNvSpPr txBox="1"/>
      </xdr:nvSpPr>
      <xdr:spPr>
        <a:xfrm>
          <a:off x="13745219"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0F3C403B-195B-4985-B08F-8BBA7CE2850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38" name="正方形/長方形 637">
          <a:extLst>
            <a:ext uri="{FF2B5EF4-FFF2-40B4-BE49-F238E27FC236}">
              <a16:creationId xmlns:a16="http://schemas.microsoft.com/office/drawing/2014/main" id="{93D2359F-10B5-4858-AEE4-2AF6BDBB886E}"/>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39" name="正方形/長方形 638">
          <a:extLst>
            <a:ext uri="{FF2B5EF4-FFF2-40B4-BE49-F238E27FC236}">
              <a16:creationId xmlns:a16="http://schemas.microsoft.com/office/drawing/2014/main" id="{DDF5C535-BA56-4C17-92C8-A23D9DA3DDC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0" name="正方形/長方形 639">
          <a:extLst>
            <a:ext uri="{FF2B5EF4-FFF2-40B4-BE49-F238E27FC236}">
              <a16:creationId xmlns:a16="http://schemas.microsoft.com/office/drawing/2014/main" id="{4F0AD1B6-28F4-4B5B-8600-2FBF08B9EAB6}"/>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1" name="正方形/長方形 640">
          <a:extLst>
            <a:ext uri="{FF2B5EF4-FFF2-40B4-BE49-F238E27FC236}">
              <a16:creationId xmlns:a16="http://schemas.microsoft.com/office/drawing/2014/main" id="{E8D3855A-06AD-4A4B-B961-0FB203ACB89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24340E3B-0199-4545-B462-0772C35976F8}"/>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E63EE352-7F63-4E6E-A8A8-96372B4A65A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787DCCDB-0C30-4F81-871C-C2F9039DF8D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a:extLst>
            <a:ext uri="{FF2B5EF4-FFF2-40B4-BE49-F238E27FC236}">
              <a16:creationId xmlns:a16="http://schemas.microsoft.com/office/drawing/2014/main" id="{291E6CDB-FFC6-4430-A598-2FEE813EF4D2}"/>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a:extLst>
            <a:ext uri="{FF2B5EF4-FFF2-40B4-BE49-F238E27FC236}">
              <a16:creationId xmlns:a16="http://schemas.microsoft.com/office/drawing/2014/main" id="{1FF2A19D-1E2B-4E1E-AAFD-04A17CD7E1C7}"/>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a:extLst>
            <a:ext uri="{FF2B5EF4-FFF2-40B4-BE49-F238E27FC236}">
              <a16:creationId xmlns:a16="http://schemas.microsoft.com/office/drawing/2014/main" id="{E8FE3805-D006-48E2-9EA9-5D5B7217E875}"/>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a:extLst>
            <a:ext uri="{FF2B5EF4-FFF2-40B4-BE49-F238E27FC236}">
              <a16:creationId xmlns:a16="http://schemas.microsoft.com/office/drawing/2014/main" id="{EBB87215-94A9-444C-9312-3A9FCA381B62}"/>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a:extLst>
            <a:ext uri="{FF2B5EF4-FFF2-40B4-BE49-F238E27FC236}">
              <a16:creationId xmlns:a16="http://schemas.microsoft.com/office/drawing/2014/main" id="{735A84B6-D5D0-41FD-B3D8-B10B4930766A}"/>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a:extLst>
            <a:ext uri="{FF2B5EF4-FFF2-40B4-BE49-F238E27FC236}">
              <a16:creationId xmlns:a16="http://schemas.microsoft.com/office/drawing/2014/main" id="{2D2943C5-EE47-4C33-9AC1-6CD1D871DED1}"/>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a:extLst>
            <a:ext uri="{FF2B5EF4-FFF2-40B4-BE49-F238E27FC236}">
              <a16:creationId xmlns:a16="http://schemas.microsoft.com/office/drawing/2014/main" id="{2271644D-CF3E-41F9-8FC2-A387A1DD7E75}"/>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a:extLst>
            <a:ext uri="{FF2B5EF4-FFF2-40B4-BE49-F238E27FC236}">
              <a16:creationId xmlns:a16="http://schemas.microsoft.com/office/drawing/2014/main" id="{DC85789A-B3C9-4D80-A829-85DF8AA89297}"/>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EE71940A-4FC2-445E-8F44-59DDFAA1205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E36639E5-BC56-4842-8556-3BC49EAABAA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図書館】&#10;一人当たり面積グラフ枠">
          <a:extLst>
            <a:ext uri="{FF2B5EF4-FFF2-40B4-BE49-F238E27FC236}">
              <a16:creationId xmlns:a16="http://schemas.microsoft.com/office/drawing/2014/main" id="{80FD8B99-7D47-4D5C-AFB1-4E330CF53EE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56" name="直線コネクタ 655">
          <a:extLst>
            <a:ext uri="{FF2B5EF4-FFF2-40B4-BE49-F238E27FC236}">
              <a16:creationId xmlns:a16="http://schemas.microsoft.com/office/drawing/2014/main" id="{BA99FC2D-E5F6-4B56-9F6D-D93D1C0DA63F}"/>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57" name="【図書館】&#10;一人当たり面積最小値テキスト">
          <a:extLst>
            <a:ext uri="{FF2B5EF4-FFF2-40B4-BE49-F238E27FC236}">
              <a16:creationId xmlns:a16="http://schemas.microsoft.com/office/drawing/2014/main" id="{75E851A2-F883-4F02-93F1-6A57D18C40BE}"/>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58" name="直線コネクタ 657">
          <a:extLst>
            <a:ext uri="{FF2B5EF4-FFF2-40B4-BE49-F238E27FC236}">
              <a16:creationId xmlns:a16="http://schemas.microsoft.com/office/drawing/2014/main" id="{C869FD0D-524A-49B1-AF47-79AA51397E07}"/>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59" name="【図書館】&#10;一人当たり面積最大値テキスト">
          <a:extLst>
            <a:ext uri="{FF2B5EF4-FFF2-40B4-BE49-F238E27FC236}">
              <a16:creationId xmlns:a16="http://schemas.microsoft.com/office/drawing/2014/main" id="{052F3C33-7B1A-4E1F-8E25-3318D3AF1AFB}"/>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60" name="直線コネクタ 659">
          <a:extLst>
            <a:ext uri="{FF2B5EF4-FFF2-40B4-BE49-F238E27FC236}">
              <a16:creationId xmlns:a16="http://schemas.microsoft.com/office/drawing/2014/main" id="{94FDACFE-A09B-48F3-B865-FA211363C10F}"/>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61" name="【図書館】&#10;一人当たり面積平均値テキスト">
          <a:extLst>
            <a:ext uri="{FF2B5EF4-FFF2-40B4-BE49-F238E27FC236}">
              <a16:creationId xmlns:a16="http://schemas.microsoft.com/office/drawing/2014/main" id="{E43CD09C-C5ED-48EE-AD3F-81C1D4A8FBAA}"/>
            </a:ext>
          </a:extLst>
        </xdr:cNvPr>
        <xdr:cNvSpPr txBox="1"/>
      </xdr:nvSpPr>
      <xdr:spPr>
        <a:xfrm>
          <a:off x="20002500" y="1346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62" name="フローチャート: 判断 661">
          <a:extLst>
            <a:ext uri="{FF2B5EF4-FFF2-40B4-BE49-F238E27FC236}">
              <a16:creationId xmlns:a16="http://schemas.microsoft.com/office/drawing/2014/main" id="{B3FA9FD0-FF50-4A6F-9D98-59596FE2BD40}"/>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63" name="フローチャート: 判断 662">
          <a:extLst>
            <a:ext uri="{FF2B5EF4-FFF2-40B4-BE49-F238E27FC236}">
              <a16:creationId xmlns:a16="http://schemas.microsoft.com/office/drawing/2014/main" id="{B2B952E0-1CAC-43FC-8F79-229EEDBFC070}"/>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64" name="フローチャート: 判断 663">
          <a:extLst>
            <a:ext uri="{FF2B5EF4-FFF2-40B4-BE49-F238E27FC236}">
              <a16:creationId xmlns:a16="http://schemas.microsoft.com/office/drawing/2014/main" id="{D0AA0719-4840-4A32-A683-14E792DFD7BC}"/>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665" name="フローチャート: 判断 664">
          <a:extLst>
            <a:ext uri="{FF2B5EF4-FFF2-40B4-BE49-F238E27FC236}">
              <a16:creationId xmlns:a16="http://schemas.microsoft.com/office/drawing/2014/main" id="{B344313C-6DC6-4327-8169-23FE3027C907}"/>
            </a:ext>
          </a:extLst>
        </xdr:cNvPr>
        <xdr:cNvSpPr/>
      </xdr:nvSpPr>
      <xdr:spPr>
        <a:xfrm>
          <a:off x="17554575" y="134385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66" name="フローチャート: 判断 665">
          <a:extLst>
            <a:ext uri="{FF2B5EF4-FFF2-40B4-BE49-F238E27FC236}">
              <a16:creationId xmlns:a16="http://schemas.microsoft.com/office/drawing/2014/main" id="{178D2F72-1B73-40F2-A860-02FB24EEF016}"/>
            </a:ext>
          </a:extLst>
        </xdr:cNvPr>
        <xdr:cNvSpPr/>
      </xdr:nvSpPr>
      <xdr:spPr>
        <a:xfrm>
          <a:off x="167544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7844816-D7A3-4EAA-BDDA-2BEB7F4D0D8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E245D545-CBC6-4627-BE5E-AD550C38F2A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B60C281-ED4B-4A99-8CF8-5E4291899E74}"/>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78F9873-1D39-4025-B041-9F080F1C42E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2AA66F57-8CD8-4E00-A640-6A0C3D724B5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72" name="楕円 671">
          <a:extLst>
            <a:ext uri="{FF2B5EF4-FFF2-40B4-BE49-F238E27FC236}">
              <a16:creationId xmlns:a16="http://schemas.microsoft.com/office/drawing/2014/main" id="{E3145872-4299-48FA-BEFF-38FE51A20077}"/>
            </a:ext>
          </a:extLst>
        </xdr:cNvPr>
        <xdr:cNvSpPr/>
      </xdr:nvSpPr>
      <xdr:spPr>
        <a:xfrm>
          <a:off x="19897725"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73" name="【図書館】&#10;一人当たり面積該当値テキスト">
          <a:extLst>
            <a:ext uri="{FF2B5EF4-FFF2-40B4-BE49-F238E27FC236}">
              <a16:creationId xmlns:a16="http://schemas.microsoft.com/office/drawing/2014/main" id="{CC06DD04-71D1-48F8-8C0D-0B1AB657741A}"/>
            </a:ext>
          </a:extLst>
        </xdr:cNvPr>
        <xdr:cNvSpPr txBox="1"/>
      </xdr:nvSpPr>
      <xdr:spPr>
        <a:xfrm>
          <a:off x="20002500"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74" name="楕円 673">
          <a:extLst>
            <a:ext uri="{FF2B5EF4-FFF2-40B4-BE49-F238E27FC236}">
              <a16:creationId xmlns:a16="http://schemas.microsoft.com/office/drawing/2014/main" id="{850C02E1-BE5D-4179-BB31-0360F956EB11}"/>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75" name="直線コネクタ 674">
          <a:extLst>
            <a:ext uri="{FF2B5EF4-FFF2-40B4-BE49-F238E27FC236}">
              <a16:creationId xmlns:a16="http://schemas.microsoft.com/office/drawing/2014/main" id="{F29891D0-AD1A-4890-8A3C-4BE31B975C20}"/>
            </a:ext>
          </a:extLst>
        </xdr:cNvPr>
        <xdr:cNvCxnSpPr/>
      </xdr:nvCxnSpPr>
      <xdr:spPr>
        <a:xfrm>
          <a:off x="19202400" y="1375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76" name="n_1aveValue【図書館】&#10;一人当たり面積">
          <a:extLst>
            <a:ext uri="{FF2B5EF4-FFF2-40B4-BE49-F238E27FC236}">
              <a16:creationId xmlns:a16="http://schemas.microsoft.com/office/drawing/2014/main" id="{BFB1ECBB-2C35-4D64-BF91-322468CC1D24}"/>
            </a:ext>
          </a:extLst>
        </xdr:cNvPr>
        <xdr:cNvSpPr txBox="1"/>
      </xdr:nvSpPr>
      <xdr:spPr>
        <a:xfrm>
          <a:off x="189834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77" name="n_2aveValue【図書館】&#10;一人当たり面積">
          <a:extLst>
            <a:ext uri="{FF2B5EF4-FFF2-40B4-BE49-F238E27FC236}">
              <a16:creationId xmlns:a16="http://schemas.microsoft.com/office/drawing/2014/main" id="{BD2DB598-B1D8-4C71-96E8-10E1BFDA27BD}"/>
            </a:ext>
          </a:extLst>
        </xdr:cNvPr>
        <xdr:cNvSpPr txBox="1"/>
      </xdr:nvSpPr>
      <xdr:spPr>
        <a:xfrm>
          <a:off x="181833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678" name="n_3aveValue【図書館】&#10;一人当たり面積">
          <a:extLst>
            <a:ext uri="{FF2B5EF4-FFF2-40B4-BE49-F238E27FC236}">
              <a16:creationId xmlns:a16="http://schemas.microsoft.com/office/drawing/2014/main" id="{863DFA63-AAC3-43E9-BE61-AE4AE724A2BD}"/>
            </a:ext>
          </a:extLst>
        </xdr:cNvPr>
        <xdr:cNvSpPr txBox="1"/>
      </xdr:nvSpPr>
      <xdr:spPr>
        <a:xfrm>
          <a:off x="17383202" y="132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79" name="n_4aveValue【図書館】&#10;一人当たり面積">
          <a:extLst>
            <a:ext uri="{FF2B5EF4-FFF2-40B4-BE49-F238E27FC236}">
              <a16:creationId xmlns:a16="http://schemas.microsoft.com/office/drawing/2014/main" id="{62B051CD-7ADE-4764-A47F-04885E23AACD}"/>
            </a:ext>
          </a:extLst>
        </xdr:cNvPr>
        <xdr:cNvSpPr txBox="1"/>
      </xdr:nvSpPr>
      <xdr:spPr>
        <a:xfrm>
          <a:off x="16592627"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80" name="n_1mainValue【図書館】&#10;一人当たり面積">
          <a:extLst>
            <a:ext uri="{FF2B5EF4-FFF2-40B4-BE49-F238E27FC236}">
              <a16:creationId xmlns:a16="http://schemas.microsoft.com/office/drawing/2014/main" id="{408B6363-B951-4873-913E-4163B1B06A20}"/>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1A69AB92-E254-4B92-B43B-B6BAA182362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82" name="正方形/長方形 681">
          <a:extLst>
            <a:ext uri="{FF2B5EF4-FFF2-40B4-BE49-F238E27FC236}">
              <a16:creationId xmlns:a16="http://schemas.microsoft.com/office/drawing/2014/main" id="{C3A3540C-B292-444B-B0E0-EA110867FA4B}"/>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83" name="正方形/長方形 682">
          <a:extLst>
            <a:ext uri="{FF2B5EF4-FFF2-40B4-BE49-F238E27FC236}">
              <a16:creationId xmlns:a16="http://schemas.microsoft.com/office/drawing/2014/main" id="{8238E7CC-DBFA-4C5C-85CC-BE2BC0517086}"/>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84" name="正方形/長方形 683">
          <a:extLst>
            <a:ext uri="{FF2B5EF4-FFF2-40B4-BE49-F238E27FC236}">
              <a16:creationId xmlns:a16="http://schemas.microsoft.com/office/drawing/2014/main" id="{65B4F379-B183-439B-98A4-1B1D3EC7713A}"/>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85" name="正方形/長方形 684">
          <a:extLst>
            <a:ext uri="{FF2B5EF4-FFF2-40B4-BE49-F238E27FC236}">
              <a16:creationId xmlns:a16="http://schemas.microsoft.com/office/drawing/2014/main" id="{09924CC2-2D7A-4D99-8C3A-44800D13CC7A}"/>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ADCCF69F-5A89-4D94-B978-0D7D3A0C99DA}"/>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D98E4ED5-A05C-4EC4-AD51-2839DB68A44B}"/>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BC6B7CB6-5886-4EAB-8034-ECCE9BB1ACE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9" name="テキスト ボックス 688">
          <a:extLst>
            <a:ext uri="{FF2B5EF4-FFF2-40B4-BE49-F238E27FC236}">
              <a16:creationId xmlns:a16="http://schemas.microsoft.com/office/drawing/2014/main" id="{21D0143C-F962-46F4-8D45-90E1E8C1C96A}"/>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a:extLst>
            <a:ext uri="{FF2B5EF4-FFF2-40B4-BE49-F238E27FC236}">
              <a16:creationId xmlns:a16="http://schemas.microsoft.com/office/drawing/2014/main" id="{B4ED949F-BD28-4F8D-A85A-45BC39C52A67}"/>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1" name="テキスト ボックス 690">
          <a:extLst>
            <a:ext uri="{FF2B5EF4-FFF2-40B4-BE49-F238E27FC236}">
              <a16:creationId xmlns:a16="http://schemas.microsoft.com/office/drawing/2014/main" id="{B9D92012-5395-4A81-9F26-61F5C9170B67}"/>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a:extLst>
            <a:ext uri="{FF2B5EF4-FFF2-40B4-BE49-F238E27FC236}">
              <a16:creationId xmlns:a16="http://schemas.microsoft.com/office/drawing/2014/main" id="{76A3EB81-5298-4C12-B475-FE39D94B809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3" name="テキスト ボックス 692">
          <a:extLst>
            <a:ext uri="{FF2B5EF4-FFF2-40B4-BE49-F238E27FC236}">
              <a16:creationId xmlns:a16="http://schemas.microsoft.com/office/drawing/2014/main" id="{BE3016E1-C658-40F3-AAE5-29C391716D27}"/>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a:extLst>
            <a:ext uri="{FF2B5EF4-FFF2-40B4-BE49-F238E27FC236}">
              <a16:creationId xmlns:a16="http://schemas.microsoft.com/office/drawing/2014/main" id="{D8A13099-9024-4649-8650-4042FB2053E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5" name="テキスト ボックス 694">
          <a:extLst>
            <a:ext uri="{FF2B5EF4-FFF2-40B4-BE49-F238E27FC236}">
              <a16:creationId xmlns:a16="http://schemas.microsoft.com/office/drawing/2014/main" id="{9E360197-5AEE-44F9-A3DC-2FD86990A5DD}"/>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a:extLst>
            <a:ext uri="{FF2B5EF4-FFF2-40B4-BE49-F238E27FC236}">
              <a16:creationId xmlns:a16="http://schemas.microsoft.com/office/drawing/2014/main" id="{B16BDDA0-8382-4C0A-B2CE-F7A8544088DD}"/>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7" name="テキスト ボックス 696">
          <a:extLst>
            <a:ext uri="{FF2B5EF4-FFF2-40B4-BE49-F238E27FC236}">
              <a16:creationId xmlns:a16="http://schemas.microsoft.com/office/drawing/2014/main" id="{63D7ACCF-594C-4F0C-91E7-42C323D18DC0}"/>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a:extLst>
            <a:ext uri="{FF2B5EF4-FFF2-40B4-BE49-F238E27FC236}">
              <a16:creationId xmlns:a16="http://schemas.microsoft.com/office/drawing/2014/main" id="{BDC9A38F-426D-41CB-A633-B4F315C847BB}"/>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9" name="テキスト ボックス 698">
          <a:extLst>
            <a:ext uri="{FF2B5EF4-FFF2-40B4-BE49-F238E27FC236}">
              <a16:creationId xmlns:a16="http://schemas.microsoft.com/office/drawing/2014/main" id="{CF11E97A-5D51-456F-9397-B48E19D2E3BE}"/>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a:extLst>
            <a:ext uri="{FF2B5EF4-FFF2-40B4-BE49-F238E27FC236}">
              <a16:creationId xmlns:a16="http://schemas.microsoft.com/office/drawing/2014/main" id="{9BA55611-3BE2-42C1-9CC1-326AE08866C9}"/>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1" name="テキスト ボックス 700">
          <a:extLst>
            <a:ext uri="{FF2B5EF4-FFF2-40B4-BE49-F238E27FC236}">
              <a16:creationId xmlns:a16="http://schemas.microsoft.com/office/drawing/2014/main" id="{DE9203B3-B1DC-4557-9D06-361AEDBEE689}"/>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博物館】&#10;有形固定資産減価償却率グラフ枠">
          <a:extLst>
            <a:ext uri="{FF2B5EF4-FFF2-40B4-BE49-F238E27FC236}">
              <a16:creationId xmlns:a16="http://schemas.microsoft.com/office/drawing/2014/main" id="{D11975F5-C87E-4498-BDDB-263A976837F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102</xdr:row>
      <xdr:rowOff>55245</xdr:rowOff>
    </xdr:from>
    <xdr:to>
      <xdr:col>85</xdr:col>
      <xdr:colOff>126364</xdr:colOff>
      <xdr:row>107</xdr:row>
      <xdr:rowOff>85725</xdr:rowOff>
    </xdr:to>
    <xdr:cxnSp macro="">
      <xdr:nvCxnSpPr>
        <xdr:cNvPr id="703" name="直線コネクタ 702">
          <a:extLst>
            <a:ext uri="{FF2B5EF4-FFF2-40B4-BE49-F238E27FC236}">
              <a16:creationId xmlns:a16="http://schemas.microsoft.com/office/drawing/2014/main" id="{D4543826-7821-44FC-A8F7-C92795553D9B}"/>
            </a:ext>
          </a:extLst>
        </xdr:cNvPr>
        <xdr:cNvCxnSpPr/>
      </xdr:nvCxnSpPr>
      <xdr:spPr>
        <a:xfrm flipV="1">
          <a:off x="14695170" y="16571595"/>
          <a:ext cx="1269" cy="836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89552</xdr:rowOff>
    </xdr:from>
    <xdr:ext cx="405111" cy="259045"/>
    <xdr:sp macro="" textlink="">
      <xdr:nvSpPr>
        <xdr:cNvPr id="704" name="【博物館】&#10;有形固定資産減価償却率最小値テキスト">
          <a:extLst>
            <a:ext uri="{FF2B5EF4-FFF2-40B4-BE49-F238E27FC236}">
              <a16:creationId xmlns:a16="http://schemas.microsoft.com/office/drawing/2014/main" id="{E63CADBF-9B64-49C2-A352-7D6D5757EBD5}"/>
            </a:ext>
          </a:extLst>
        </xdr:cNvPr>
        <xdr:cNvSpPr txBox="1"/>
      </xdr:nvSpPr>
      <xdr:spPr>
        <a:xfrm>
          <a:off x="14744700"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05" name="直線コネクタ 704">
          <a:extLst>
            <a:ext uri="{FF2B5EF4-FFF2-40B4-BE49-F238E27FC236}">
              <a16:creationId xmlns:a16="http://schemas.microsoft.com/office/drawing/2014/main" id="{F7C02D32-B732-4EA1-9B2A-326EF991CBAB}"/>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1922</xdr:rowOff>
    </xdr:from>
    <xdr:ext cx="405111" cy="259045"/>
    <xdr:sp macro="" textlink="">
      <xdr:nvSpPr>
        <xdr:cNvPr id="706" name="【博物館】&#10;有形固定資産減価償却率最大値テキスト">
          <a:extLst>
            <a:ext uri="{FF2B5EF4-FFF2-40B4-BE49-F238E27FC236}">
              <a16:creationId xmlns:a16="http://schemas.microsoft.com/office/drawing/2014/main" id="{9EE2A214-63F9-449A-871E-946BEB5FE75F}"/>
            </a:ext>
          </a:extLst>
        </xdr:cNvPr>
        <xdr:cNvSpPr txBox="1"/>
      </xdr:nvSpPr>
      <xdr:spPr>
        <a:xfrm>
          <a:off x="1474470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55245</xdr:rowOff>
    </xdr:from>
    <xdr:to>
      <xdr:col>86</xdr:col>
      <xdr:colOff>25400</xdr:colOff>
      <xdr:row>102</xdr:row>
      <xdr:rowOff>55245</xdr:rowOff>
    </xdr:to>
    <xdr:cxnSp macro="">
      <xdr:nvCxnSpPr>
        <xdr:cNvPr id="707" name="直線コネクタ 706">
          <a:extLst>
            <a:ext uri="{FF2B5EF4-FFF2-40B4-BE49-F238E27FC236}">
              <a16:creationId xmlns:a16="http://schemas.microsoft.com/office/drawing/2014/main" id="{E6D3BA8F-EC0B-47D4-93A5-05483D857489}"/>
            </a:ext>
          </a:extLst>
        </xdr:cNvPr>
        <xdr:cNvCxnSpPr/>
      </xdr:nvCxnSpPr>
      <xdr:spPr>
        <a:xfrm>
          <a:off x="14611350" y="165715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73041</xdr:rowOff>
    </xdr:from>
    <xdr:ext cx="405111" cy="259045"/>
    <xdr:sp macro="" textlink="">
      <xdr:nvSpPr>
        <xdr:cNvPr id="708" name="【博物館】&#10;有形固定資産減価償却率平均値テキスト">
          <a:extLst>
            <a:ext uri="{FF2B5EF4-FFF2-40B4-BE49-F238E27FC236}">
              <a16:creationId xmlns:a16="http://schemas.microsoft.com/office/drawing/2014/main" id="{B64B9440-6604-408B-86A8-87D343EF329A}"/>
            </a:ext>
          </a:extLst>
        </xdr:cNvPr>
        <xdr:cNvSpPr txBox="1"/>
      </xdr:nvSpPr>
      <xdr:spPr>
        <a:xfrm>
          <a:off x="14744700"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09" name="フローチャート: 判断 708">
          <a:extLst>
            <a:ext uri="{FF2B5EF4-FFF2-40B4-BE49-F238E27FC236}">
              <a16:creationId xmlns:a16="http://schemas.microsoft.com/office/drawing/2014/main" id="{7F27C016-42EA-46D7-9863-0D47D7937581}"/>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10" name="フローチャート: 判断 709">
          <a:extLst>
            <a:ext uri="{FF2B5EF4-FFF2-40B4-BE49-F238E27FC236}">
              <a16:creationId xmlns:a16="http://schemas.microsoft.com/office/drawing/2014/main" id="{85DA8369-A436-432E-83BD-E00A3610DCC8}"/>
            </a:ext>
          </a:extLst>
        </xdr:cNvPr>
        <xdr:cNvSpPr/>
      </xdr:nvSpPr>
      <xdr:spPr>
        <a:xfrm>
          <a:off x="13887450" y="166566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11" name="フローチャート: 判断 710">
          <a:extLst>
            <a:ext uri="{FF2B5EF4-FFF2-40B4-BE49-F238E27FC236}">
              <a16:creationId xmlns:a16="http://schemas.microsoft.com/office/drawing/2014/main" id="{5D3F98F1-0D05-4935-BD43-8A25BC559DAC}"/>
            </a:ext>
          </a:extLst>
        </xdr:cNvPr>
        <xdr:cNvSpPr/>
      </xdr:nvSpPr>
      <xdr:spPr>
        <a:xfrm>
          <a:off x="13096875" y="166141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21589</xdr:rowOff>
    </xdr:from>
    <xdr:to>
      <xdr:col>72</xdr:col>
      <xdr:colOff>38100</xdr:colOff>
      <xdr:row>102</xdr:row>
      <xdr:rowOff>123189</xdr:rowOff>
    </xdr:to>
    <xdr:sp macro="" textlink="">
      <xdr:nvSpPr>
        <xdr:cNvPr id="712" name="フローチャート: 判断 711">
          <a:extLst>
            <a:ext uri="{FF2B5EF4-FFF2-40B4-BE49-F238E27FC236}">
              <a16:creationId xmlns:a16="http://schemas.microsoft.com/office/drawing/2014/main" id="{4AE19447-8332-459D-84CD-4029073375F8}"/>
            </a:ext>
          </a:extLst>
        </xdr:cNvPr>
        <xdr:cNvSpPr/>
      </xdr:nvSpPr>
      <xdr:spPr>
        <a:xfrm>
          <a:off x="12296775" y="165379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31114</xdr:rowOff>
    </xdr:from>
    <xdr:to>
      <xdr:col>67</xdr:col>
      <xdr:colOff>101600</xdr:colOff>
      <xdr:row>101</xdr:row>
      <xdr:rowOff>132714</xdr:rowOff>
    </xdr:to>
    <xdr:sp macro="" textlink="">
      <xdr:nvSpPr>
        <xdr:cNvPr id="713" name="フローチャート: 判断 712">
          <a:extLst>
            <a:ext uri="{FF2B5EF4-FFF2-40B4-BE49-F238E27FC236}">
              <a16:creationId xmlns:a16="http://schemas.microsoft.com/office/drawing/2014/main" id="{84BD2697-FEC5-45FF-B0BD-4466BA9371C9}"/>
            </a:ext>
          </a:extLst>
        </xdr:cNvPr>
        <xdr:cNvSpPr/>
      </xdr:nvSpPr>
      <xdr:spPr>
        <a:xfrm>
          <a:off x="11487150" y="163823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8C91C2AC-E92F-4E92-B013-C22A9A201B51}"/>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8717B3F2-3C44-4F12-9C46-B6DDE6269C4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C3802A3B-BD5D-45C1-8AD2-7BD4ECDDD688}"/>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45A724D-A521-44A8-BBBA-08D844F44D7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415E11F7-75A1-4DE2-913A-18F273FD5CF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34925</xdr:rowOff>
    </xdr:from>
    <xdr:to>
      <xdr:col>85</xdr:col>
      <xdr:colOff>177800</xdr:colOff>
      <xdr:row>107</xdr:row>
      <xdr:rowOff>136525</xdr:rowOff>
    </xdr:to>
    <xdr:sp macro="" textlink="">
      <xdr:nvSpPr>
        <xdr:cNvPr id="719" name="楕円 718">
          <a:extLst>
            <a:ext uri="{FF2B5EF4-FFF2-40B4-BE49-F238E27FC236}">
              <a16:creationId xmlns:a16="http://schemas.microsoft.com/office/drawing/2014/main" id="{859EDCEA-91D8-4CD0-A3AA-AC08DA390FCE}"/>
            </a:ext>
          </a:extLst>
        </xdr:cNvPr>
        <xdr:cNvSpPr/>
      </xdr:nvSpPr>
      <xdr:spPr>
        <a:xfrm>
          <a:off x="14649450" y="17360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121302</xdr:rowOff>
    </xdr:from>
    <xdr:ext cx="405111" cy="259045"/>
    <xdr:sp macro="" textlink="">
      <xdr:nvSpPr>
        <xdr:cNvPr id="720" name="【博物館】&#10;有形固定資産減価償却率該当値テキスト">
          <a:extLst>
            <a:ext uri="{FF2B5EF4-FFF2-40B4-BE49-F238E27FC236}">
              <a16:creationId xmlns:a16="http://schemas.microsoft.com/office/drawing/2014/main" id="{A92C9FC1-F905-48A5-ABFE-EA4230E4F4F3}"/>
            </a:ext>
          </a:extLst>
        </xdr:cNvPr>
        <xdr:cNvSpPr txBox="1"/>
      </xdr:nvSpPr>
      <xdr:spPr>
        <a:xfrm>
          <a:off x="14744700"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721" name="楕円 720">
          <a:extLst>
            <a:ext uri="{FF2B5EF4-FFF2-40B4-BE49-F238E27FC236}">
              <a16:creationId xmlns:a16="http://schemas.microsoft.com/office/drawing/2014/main" id="{DC3FEE95-4445-4B07-9C2E-964460E52DD0}"/>
            </a:ext>
          </a:extLst>
        </xdr:cNvPr>
        <xdr:cNvSpPr/>
      </xdr:nvSpPr>
      <xdr:spPr>
        <a:xfrm>
          <a:off x="13887450" y="17337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85725</xdr:rowOff>
    </xdr:to>
    <xdr:cxnSp macro="">
      <xdr:nvCxnSpPr>
        <xdr:cNvPr id="722" name="直線コネクタ 721">
          <a:extLst>
            <a:ext uri="{FF2B5EF4-FFF2-40B4-BE49-F238E27FC236}">
              <a16:creationId xmlns:a16="http://schemas.microsoft.com/office/drawing/2014/main" id="{A2E23ACD-C4F6-423A-ADA1-6AA0EAA6E7DB}"/>
            </a:ext>
          </a:extLst>
        </xdr:cNvPr>
        <xdr:cNvCxnSpPr/>
      </xdr:nvCxnSpPr>
      <xdr:spPr>
        <a:xfrm>
          <a:off x="13935075" y="17385030"/>
          <a:ext cx="762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90188</xdr:rowOff>
    </xdr:from>
    <xdr:ext cx="405111" cy="259045"/>
    <xdr:sp macro="" textlink="">
      <xdr:nvSpPr>
        <xdr:cNvPr id="723" name="n_1aveValue【博物館】&#10;有形固定資産減価償却率">
          <a:extLst>
            <a:ext uri="{FF2B5EF4-FFF2-40B4-BE49-F238E27FC236}">
              <a16:creationId xmlns:a16="http://schemas.microsoft.com/office/drawing/2014/main" id="{ED16BAF4-481B-4A04-853C-874CB623E9CB}"/>
            </a:ext>
          </a:extLst>
        </xdr:cNvPr>
        <xdr:cNvSpPr txBox="1"/>
      </xdr:nvSpPr>
      <xdr:spPr>
        <a:xfrm>
          <a:off x="13745219" y="1644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724" name="n_2aveValue【博物館】&#10;有形固定資産減価償却率">
          <a:extLst>
            <a:ext uri="{FF2B5EF4-FFF2-40B4-BE49-F238E27FC236}">
              <a16:creationId xmlns:a16="http://schemas.microsoft.com/office/drawing/2014/main" id="{60223B8B-3F02-49CA-A9B2-4E0025DE19ED}"/>
            </a:ext>
          </a:extLst>
        </xdr:cNvPr>
        <xdr:cNvSpPr txBox="1"/>
      </xdr:nvSpPr>
      <xdr:spPr>
        <a:xfrm>
          <a:off x="12964169" y="1640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139716</xdr:rowOff>
    </xdr:from>
    <xdr:ext cx="405111" cy="259045"/>
    <xdr:sp macro="" textlink="">
      <xdr:nvSpPr>
        <xdr:cNvPr id="725" name="n_3aveValue【博物館】&#10;有形固定資産減価償却率">
          <a:extLst>
            <a:ext uri="{FF2B5EF4-FFF2-40B4-BE49-F238E27FC236}">
              <a16:creationId xmlns:a16="http://schemas.microsoft.com/office/drawing/2014/main" id="{4E05ADC4-6D4D-4642-BC4E-840724E33081}"/>
            </a:ext>
          </a:extLst>
        </xdr:cNvPr>
        <xdr:cNvSpPr txBox="1"/>
      </xdr:nvSpPr>
      <xdr:spPr>
        <a:xfrm>
          <a:off x="12164069" y="1633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149241</xdr:rowOff>
    </xdr:from>
    <xdr:ext cx="405111" cy="259045"/>
    <xdr:sp macro="" textlink="">
      <xdr:nvSpPr>
        <xdr:cNvPr id="726" name="n_4aveValue【博物館】&#10;有形固定資産減価償却率">
          <a:extLst>
            <a:ext uri="{FF2B5EF4-FFF2-40B4-BE49-F238E27FC236}">
              <a16:creationId xmlns:a16="http://schemas.microsoft.com/office/drawing/2014/main" id="{2022C854-3BBF-4E94-8F50-1E6B98F6A768}"/>
            </a:ext>
          </a:extLst>
        </xdr:cNvPr>
        <xdr:cNvSpPr txBox="1"/>
      </xdr:nvSpPr>
      <xdr:spPr>
        <a:xfrm>
          <a:off x="11354444" y="1617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727" name="n_1mainValue【博物館】&#10;有形固定資産減価償却率">
          <a:extLst>
            <a:ext uri="{FF2B5EF4-FFF2-40B4-BE49-F238E27FC236}">
              <a16:creationId xmlns:a16="http://schemas.microsoft.com/office/drawing/2014/main" id="{FF7AB488-DF63-4D92-B480-BCEA60C64B79}"/>
            </a:ext>
          </a:extLst>
        </xdr:cNvPr>
        <xdr:cNvSpPr txBox="1"/>
      </xdr:nvSpPr>
      <xdr:spPr>
        <a:xfrm>
          <a:off x="13745219" y="1743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7A522289-28F5-4FE4-BC36-C710724C889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29" name="正方形/長方形 728">
          <a:extLst>
            <a:ext uri="{FF2B5EF4-FFF2-40B4-BE49-F238E27FC236}">
              <a16:creationId xmlns:a16="http://schemas.microsoft.com/office/drawing/2014/main" id="{707A90DF-E072-4F49-B4C9-943C0D7E1747}"/>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0" name="正方形/長方形 729">
          <a:extLst>
            <a:ext uri="{FF2B5EF4-FFF2-40B4-BE49-F238E27FC236}">
              <a16:creationId xmlns:a16="http://schemas.microsoft.com/office/drawing/2014/main" id="{1C0B68D8-CF06-4A71-8DE3-D9FD0D9405C4}"/>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1" name="正方形/長方形 730">
          <a:extLst>
            <a:ext uri="{FF2B5EF4-FFF2-40B4-BE49-F238E27FC236}">
              <a16:creationId xmlns:a16="http://schemas.microsoft.com/office/drawing/2014/main" id="{6740FA60-8D74-4642-9648-A3C610543C07}"/>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2" name="正方形/長方形 731">
          <a:extLst>
            <a:ext uri="{FF2B5EF4-FFF2-40B4-BE49-F238E27FC236}">
              <a16:creationId xmlns:a16="http://schemas.microsoft.com/office/drawing/2014/main" id="{0BF3D6C8-A0E9-44D9-9980-0AC5E864CC0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38DCBFE-9832-4E78-A1E2-DB2DA49C97B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E16FF571-D2B9-48E9-AE34-66223D8A887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C980C2F3-D8FA-46D5-8C47-39F3D0A1A1E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15BDA8A5-358B-47A0-AF67-A12D6970EEF6}"/>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a16="http://schemas.microsoft.com/office/drawing/2014/main" id="{53477869-92FE-4FC6-813E-B48CBEABEA9B}"/>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6605199B-47CF-466F-9227-65FED8DDEB4B}"/>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a16="http://schemas.microsoft.com/office/drawing/2014/main" id="{1BA760CB-F80A-46FF-953F-D213A84291D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a16="http://schemas.microsoft.com/office/drawing/2014/main" id="{4556FCB4-5815-4B68-BEC9-CAA805695509}"/>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a16="http://schemas.microsoft.com/office/drawing/2014/main" id="{D1999A3C-2F20-4FA5-8C8E-59348E44CDEA}"/>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a16="http://schemas.microsoft.com/office/drawing/2014/main" id="{A6F4FE84-1B3B-48D8-A69C-CAC09C0B897F}"/>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a16="http://schemas.microsoft.com/office/drawing/2014/main" id="{F48775FE-F50B-4C55-99DE-71CB43BE5890}"/>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a16="http://schemas.microsoft.com/office/drawing/2014/main" id="{0BCE5763-2C40-4B94-94F5-611DAEFA1986}"/>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a16="http://schemas.microsoft.com/office/drawing/2014/main" id="{AE0FA368-183D-460E-B4EC-F73F5B11555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a16="http://schemas.microsoft.com/office/drawing/2014/main" id="{74F39CBF-C8CF-43A6-B75E-BF0F92AD2101}"/>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238483E3-63E9-481A-AA24-66143754760D}"/>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4CAD69D7-BA59-44B2-A984-3B72D90BA46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博物館】&#10;一人当たり面積グラフ枠">
          <a:extLst>
            <a:ext uri="{FF2B5EF4-FFF2-40B4-BE49-F238E27FC236}">
              <a16:creationId xmlns:a16="http://schemas.microsoft.com/office/drawing/2014/main" id="{CDBCC228-19FD-4DEC-AE5A-9910070E9290}"/>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50" name="直線コネクタ 749">
          <a:extLst>
            <a:ext uri="{FF2B5EF4-FFF2-40B4-BE49-F238E27FC236}">
              <a16:creationId xmlns:a16="http://schemas.microsoft.com/office/drawing/2014/main" id="{1B5AFBAF-1374-486C-9431-E87991102709}"/>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51" name="【博物館】&#10;一人当たり面積最小値テキスト">
          <a:extLst>
            <a:ext uri="{FF2B5EF4-FFF2-40B4-BE49-F238E27FC236}">
              <a16:creationId xmlns:a16="http://schemas.microsoft.com/office/drawing/2014/main" id="{236315CF-0FC0-4E84-AD81-3BBE885C2F9B}"/>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2" name="直線コネクタ 751">
          <a:extLst>
            <a:ext uri="{FF2B5EF4-FFF2-40B4-BE49-F238E27FC236}">
              <a16:creationId xmlns:a16="http://schemas.microsoft.com/office/drawing/2014/main" id="{0DC3592E-07E9-4FC9-8912-4EE65CBE3206}"/>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53" name="【博物館】&#10;一人当たり面積最大値テキスト">
          <a:extLst>
            <a:ext uri="{FF2B5EF4-FFF2-40B4-BE49-F238E27FC236}">
              <a16:creationId xmlns:a16="http://schemas.microsoft.com/office/drawing/2014/main" id="{18E1DF72-7BF3-4238-87E3-56A3BB1D9904}"/>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54" name="直線コネクタ 753">
          <a:extLst>
            <a:ext uri="{FF2B5EF4-FFF2-40B4-BE49-F238E27FC236}">
              <a16:creationId xmlns:a16="http://schemas.microsoft.com/office/drawing/2014/main" id="{BDF760E7-D85A-412B-9595-D9049476E70D}"/>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755" name="【博物館】&#10;一人当たり面積平均値テキスト">
          <a:extLst>
            <a:ext uri="{FF2B5EF4-FFF2-40B4-BE49-F238E27FC236}">
              <a16:creationId xmlns:a16="http://schemas.microsoft.com/office/drawing/2014/main" id="{C7AEFA2E-B198-40DA-B47F-37F6D0D58E0B}"/>
            </a:ext>
          </a:extLst>
        </xdr:cNvPr>
        <xdr:cNvSpPr txBox="1"/>
      </xdr:nvSpPr>
      <xdr:spPr>
        <a:xfrm>
          <a:off x="20002500" y="1708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56" name="フローチャート: 判断 755">
          <a:extLst>
            <a:ext uri="{FF2B5EF4-FFF2-40B4-BE49-F238E27FC236}">
              <a16:creationId xmlns:a16="http://schemas.microsoft.com/office/drawing/2014/main" id="{F1477284-24D1-4628-9F07-F4ED1F31B029}"/>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57" name="フローチャート: 判断 756">
          <a:extLst>
            <a:ext uri="{FF2B5EF4-FFF2-40B4-BE49-F238E27FC236}">
              <a16:creationId xmlns:a16="http://schemas.microsoft.com/office/drawing/2014/main" id="{F2A61FDB-5401-485D-9A38-9608BD057EDB}"/>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58" name="フローチャート: 判断 757">
          <a:extLst>
            <a:ext uri="{FF2B5EF4-FFF2-40B4-BE49-F238E27FC236}">
              <a16:creationId xmlns:a16="http://schemas.microsoft.com/office/drawing/2014/main" id="{68077281-85DE-4279-861E-940ACDAEA87A}"/>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59" name="フローチャート: 判断 758">
          <a:extLst>
            <a:ext uri="{FF2B5EF4-FFF2-40B4-BE49-F238E27FC236}">
              <a16:creationId xmlns:a16="http://schemas.microsoft.com/office/drawing/2014/main" id="{351F50DE-CF89-472E-A072-FEDBE6FD0EB0}"/>
            </a:ext>
          </a:extLst>
        </xdr:cNvPr>
        <xdr:cNvSpPr/>
      </xdr:nvSpPr>
      <xdr:spPr>
        <a:xfrm>
          <a:off x="17554575" y="17011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760" name="フローチャート: 判断 759">
          <a:extLst>
            <a:ext uri="{FF2B5EF4-FFF2-40B4-BE49-F238E27FC236}">
              <a16:creationId xmlns:a16="http://schemas.microsoft.com/office/drawing/2014/main" id="{BA6B0F46-2799-4CFF-B636-AE7F84E1F84D}"/>
            </a:ext>
          </a:extLst>
        </xdr:cNvPr>
        <xdr:cNvSpPr/>
      </xdr:nvSpPr>
      <xdr:spPr>
        <a:xfrm>
          <a:off x="16754475" y="17011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D66244A6-237E-4634-B4C3-3D6621116E00}"/>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2F140B8E-92E8-4AA5-8035-E52B6DB04863}"/>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BA8EC66-26C8-4619-8299-AFBC72D3DA8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DF0B9A3-17C2-4A8A-A5F2-8106748D77D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F2C047C-817D-425F-A46D-E91A9D94B95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66" name="楕円 765">
          <a:extLst>
            <a:ext uri="{FF2B5EF4-FFF2-40B4-BE49-F238E27FC236}">
              <a16:creationId xmlns:a16="http://schemas.microsoft.com/office/drawing/2014/main" id="{613401D0-BE0B-438D-9D0A-15B8C375E472}"/>
            </a:ext>
          </a:extLst>
        </xdr:cNvPr>
        <xdr:cNvSpPr/>
      </xdr:nvSpPr>
      <xdr:spPr>
        <a:xfrm>
          <a:off x="19897725" y="1763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108</xdr:row>
      <xdr:rowOff>54627</xdr:rowOff>
    </xdr:from>
    <xdr:ext cx="469744" cy="259045"/>
    <xdr:sp macro="" textlink="">
      <xdr:nvSpPr>
        <xdr:cNvPr id="767" name="【博物館】&#10;一人当たり面積該当値テキスト">
          <a:extLst>
            <a:ext uri="{FF2B5EF4-FFF2-40B4-BE49-F238E27FC236}">
              <a16:creationId xmlns:a16="http://schemas.microsoft.com/office/drawing/2014/main" id="{F4D60B6B-E6BE-482A-BF4A-A191DA7EB873}"/>
            </a:ext>
          </a:extLst>
        </xdr:cNvPr>
        <xdr:cNvSpPr txBox="1"/>
      </xdr:nvSpPr>
      <xdr:spPr>
        <a:xfrm>
          <a:off x="20002500"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68" name="楕円 767">
          <a:extLst>
            <a:ext uri="{FF2B5EF4-FFF2-40B4-BE49-F238E27FC236}">
              <a16:creationId xmlns:a16="http://schemas.microsoft.com/office/drawing/2014/main" id="{E4C26767-0510-4D02-9727-ED09039AEB65}"/>
            </a:ext>
          </a:extLst>
        </xdr:cNvPr>
        <xdr:cNvSpPr/>
      </xdr:nvSpPr>
      <xdr:spPr>
        <a:xfrm>
          <a:off x="19154775" y="17630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69" name="直線コネクタ 768">
          <a:extLst>
            <a:ext uri="{FF2B5EF4-FFF2-40B4-BE49-F238E27FC236}">
              <a16:creationId xmlns:a16="http://schemas.microsoft.com/office/drawing/2014/main" id="{7CC420E6-5664-4CD5-AA84-33A2F6E63CCF}"/>
            </a:ext>
          </a:extLst>
        </xdr:cNvPr>
        <xdr:cNvCxnSpPr/>
      </xdr:nvCxnSpPr>
      <xdr:spPr>
        <a:xfrm>
          <a:off x="19202400" y="17668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770" name="n_1aveValue【博物館】&#10;一人当たり面積">
          <a:extLst>
            <a:ext uri="{FF2B5EF4-FFF2-40B4-BE49-F238E27FC236}">
              <a16:creationId xmlns:a16="http://schemas.microsoft.com/office/drawing/2014/main" id="{3D4EBAC2-15FE-4EEB-8FFB-952AA0628F1C}"/>
            </a:ext>
          </a:extLst>
        </xdr:cNvPr>
        <xdr:cNvSpPr txBox="1"/>
      </xdr:nvSpPr>
      <xdr:spPr>
        <a:xfrm>
          <a:off x="189834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71" name="n_2aveValue【博物館】&#10;一人当たり面積">
          <a:extLst>
            <a:ext uri="{FF2B5EF4-FFF2-40B4-BE49-F238E27FC236}">
              <a16:creationId xmlns:a16="http://schemas.microsoft.com/office/drawing/2014/main" id="{0584287B-E745-40B8-A983-80193F7B5890}"/>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72" name="n_3aveValue【博物館】&#10;一人当たり面積">
          <a:extLst>
            <a:ext uri="{FF2B5EF4-FFF2-40B4-BE49-F238E27FC236}">
              <a16:creationId xmlns:a16="http://schemas.microsoft.com/office/drawing/2014/main" id="{C0CBE027-79B1-4ED8-9050-3B3BED535629}"/>
            </a:ext>
          </a:extLst>
        </xdr:cNvPr>
        <xdr:cNvSpPr txBox="1"/>
      </xdr:nvSpPr>
      <xdr:spPr>
        <a:xfrm>
          <a:off x="173832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773" name="n_4aveValue【博物館】&#10;一人当たり面積">
          <a:extLst>
            <a:ext uri="{FF2B5EF4-FFF2-40B4-BE49-F238E27FC236}">
              <a16:creationId xmlns:a16="http://schemas.microsoft.com/office/drawing/2014/main" id="{B014B74C-56E1-497A-99EF-1A9E2E75EC7F}"/>
            </a:ext>
          </a:extLst>
        </xdr:cNvPr>
        <xdr:cNvSpPr txBox="1"/>
      </xdr:nvSpPr>
      <xdr:spPr>
        <a:xfrm>
          <a:off x="16592627"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74" name="n_1mainValue【博物館】&#10;一人当たり面積">
          <a:extLst>
            <a:ext uri="{FF2B5EF4-FFF2-40B4-BE49-F238E27FC236}">
              <a16:creationId xmlns:a16="http://schemas.microsoft.com/office/drawing/2014/main" id="{D40EA772-A0BB-486B-AE3C-586F49036C44}"/>
            </a:ext>
          </a:extLst>
        </xdr:cNvPr>
        <xdr:cNvSpPr txBox="1"/>
      </xdr:nvSpPr>
      <xdr:spPr>
        <a:xfrm>
          <a:off x="189834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4910E4F3-19D9-4E61-9583-1CD9B595115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9F160209-B426-4B53-958D-826DEC47CE12}"/>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866C3080-532C-4E17-9618-CDF1006D63B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類似団体と比較して有形固定資産減価償却率が高くなっている施設は、「橋りょう・トンネル」や「公営住宅」、「港湾・漁港」、「学校施設」、「図書館」、「博物館」である。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建築物については、令和２年度に「熊本県庁舎等建築物個別施設計画」を策定しており、今後は、施設の維持管理及び老朽化対策に計画的に取り組んでいく。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インフラ資産については、整備が昭和３０年頃から集中的に進められ、耐用年数や主要設備の更新などの目安は異なるものの、今後、増加した施設の老朽化が一斉に進み、集中的に多額の修繕、更新、架替費用が必要となることが懸念される。限られた財政の中で、これらに要する費用に配分できる予算額にも限りがあるため、財政負担の縮減や予算の平準化を図れるように、長寿命化計画に基づく計画的な点検や修繕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D96B0D-DDDC-46BD-8CA4-566AAD66439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6F5942-683C-4E2A-B1D5-A7D3B168E1C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61E048-A9EE-4A47-BF59-CCAC609CF27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FD954E-19A4-4D50-8F02-CE8882B3FAF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41AE90-335F-4B27-A914-E75333B5911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8022BD-5CBA-421C-A1FE-9F60014E783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FFFE19-9719-476D-A4C9-6A4021B9D4C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87EF89-4FE3-4998-A76E-85C27365B9B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A30880-22C4-4238-BF06-E8E59552477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9B447A-9B84-4DC1-AC12-2FC59D51434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223447-2996-41A4-BF0B-ACB289512FB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5A1C8E-CA66-49A1-96F9-06DAAC30A2E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3F8F34-F1E7-4EA2-9BCC-0F753DD1490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619E20-252B-4E50-8AAD-B098C2238D3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2DBC10-E18A-4114-BC18-31ED2837419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9C317F-2D17-4183-9C69-15A0FF41FD2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95967A-1B21-42A2-AEE4-FA5E12430AA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70D997-404F-48DB-8EB7-7F885127442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C8E772-BD6E-4278-A5A0-20436FA6A53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76FC36-7889-441E-93AA-E2C5F3FE263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76B937-9284-480A-87E6-1A282D99CF9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556D00-592E-4BA8-83B6-41FC8B770AB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8A5930-66A5-487B-8C82-B22F21CB53E4}"/>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DC8565-D228-4CE3-A5B0-8C79A0722DD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9C857E-AB57-441C-9805-1D45C21916F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7DDFAB-2BCF-4D68-A3E0-FD20EF9F22D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0CE2BC-A398-4DA4-9D79-EC6612F6756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8CDE2FEB-6BC6-494F-9439-ACE1672F9FCB}"/>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6A52098-BB10-40C2-8455-378DAD73E76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4855E845-6A5D-4B02-B8EE-C6F71FABF8A7}"/>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E15047F8-B103-4B70-9A7F-90897741131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015D549-78A3-4794-A7F5-13B7BC6D2423}"/>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E9A38082-0372-4A01-B07C-99B95F2FD9BA}"/>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26DCAF1E-C7B2-49AF-906E-6A9477692C7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BCA3A3CE-CBD4-4620-9FBF-9F035F3A82DC}"/>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5B6A37B-927D-431D-A712-7DE3FDAD92B0}"/>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D5CF8232-113F-47CA-B16F-062CD94C2C8B}"/>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080E4E31-40BC-4A17-954E-E46296E34116}"/>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08F928-256E-4C39-934D-EBB36E7082E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7BB8FC-D8A0-43F8-B512-29D59EE2DA5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C573B4-F9C0-4771-899E-3D37492EA3E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197FDC-E5ED-4ABB-AD62-C43D5C30F23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8C02C0-995D-41D6-8E4F-7702AAE151AF}"/>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32CC22C-C3E7-46B3-ADF8-FBD0B787C838}"/>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E40546-1CFB-455C-AD1C-517093A6FC4D}"/>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B1495A7-2E8C-470F-8443-2117372AF183}"/>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1A2A6C-C2FF-4145-8971-A36E67897E5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FA4709E-DC8E-4106-BA32-93773AE9391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7FB026C-BF61-42FE-95EC-C1B3529D3423}"/>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7C51087-DC75-4C82-8941-E5C85295045F}"/>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3948B73-F6DE-406F-B907-C51822175EAB}"/>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B951F5C-8244-4EE8-ACF6-309B0898D229}"/>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C192586-D828-483A-8544-CDCCFEE993D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DD2DE39C-5C7F-43E1-BCE4-002CCD811B27}"/>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09E47483-9675-48FE-87BC-3B72DE73F716}"/>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867423DB-2AD3-4D2F-AFFC-5CECBF86608E}"/>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4E1ABCAF-BE3A-4A8F-9126-2CB6CDB29161}"/>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CBB85F47-2DD1-4135-A5B9-AAFA03300872}"/>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7D02FC60-FF8D-49B1-A14C-6E3E6BC50DA4}"/>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AD2338A9-6611-446F-9CEA-074D9263E84A}"/>
            </a:ext>
          </a:extLst>
        </xdr:cNvPr>
        <xdr:cNvSpPr txBox="1"/>
      </xdr:nvSpPr>
      <xdr:spPr>
        <a:xfrm>
          <a:off x="42291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EBDA5574-60AF-4AE9-A9C3-028EE5440D7C}"/>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75477411-418E-42B3-BA4C-0C4032A3A33F}"/>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6207BF19-EED2-4157-9BC3-2DD2027A1954}"/>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C54C8723-DF3D-4C71-984A-8DD197D0E24F}"/>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4237EE9D-F870-4AFF-9A9A-D04C18DD451F}"/>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D0E99F9-5295-4938-B388-F85FA6A0183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F93834-5CBB-49FB-A983-B714AC9A348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DA83EF-45A5-4358-A5EF-548C09F242A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EA2476-F86D-4492-B97E-1676924DDDF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364F24-ECC0-4898-B7A6-C9843050007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46355</xdr:rowOff>
    </xdr:from>
    <xdr:to>
      <xdr:col>24</xdr:col>
      <xdr:colOff>114300</xdr:colOff>
      <xdr:row>42</xdr:row>
      <xdr:rowOff>147955</xdr:rowOff>
    </xdr:to>
    <xdr:sp macro="" textlink="">
      <xdr:nvSpPr>
        <xdr:cNvPr id="72" name="楕円 71">
          <a:extLst>
            <a:ext uri="{FF2B5EF4-FFF2-40B4-BE49-F238E27FC236}">
              <a16:creationId xmlns:a16="http://schemas.microsoft.com/office/drawing/2014/main" id="{F68CDB92-AA90-40F4-A1B7-36E854C2F36F}"/>
            </a:ext>
          </a:extLst>
        </xdr:cNvPr>
        <xdr:cNvSpPr/>
      </xdr:nvSpPr>
      <xdr:spPr>
        <a:xfrm>
          <a:off x="4124325" y="68503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132732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1D202D3A-1EB3-49D7-8571-B9A80AAD06FD}"/>
            </a:ext>
          </a:extLst>
        </xdr:cNvPr>
        <xdr:cNvSpPr txBox="1"/>
      </xdr:nvSpPr>
      <xdr:spPr>
        <a:xfrm>
          <a:off x="4229100"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4445</xdr:rowOff>
    </xdr:from>
    <xdr:to>
      <xdr:col>20</xdr:col>
      <xdr:colOff>38100</xdr:colOff>
      <xdr:row>42</xdr:row>
      <xdr:rowOff>106045</xdr:rowOff>
    </xdr:to>
    <xdr:sp macro="" textlink="">
      <xdr:nvSpPr>
        <xdr:cNvPr id="74" name="楕円 73">
          <a:extLst>
            <a:ext uri="{FF2B5EF4-FFF2-40B4-BE49-F238E27FC236}">
              <a16:creationId xmlns:a16="http://schemas.microsoft.com/office/drawing/2014/main" id="{DE2065FF-E79D-49CD-8A76-D422353DA65B}"/>
            </a:ext>
          </a:extLst>
        </xdr:cNvPr>
        <xdr:cNvSpPr/>
      </xdr:nvSpPr>
      <xdr:spPr>
        <a:xfrm>
          <a:off x="3381375" y="68084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55245</xdr:rowOff>
    </xdr:from>
    <xdr:to>
      <xdr:col>24</xdr:col>
      <xdr:colOff>63500</xdr:colOff>
      <xdr:row>42</xdr:row>
      <xdr:rowOff>97155</xdr:rowOff>
    </xdr:to>
    <xdr:cxnSp macro="">
      <xdr:nvCxnSpPr>
        <xdr:cNvPr id="75" name="直線コネクタ 74">
          <a:extLst>
            <a:ext uri="{FF2B5EF4-FFF2-40B4-BE49-F238E27FC236}">
              <a16:creationId xmlns:a16="http://schemas.microsoft.com/office/drawing/2014/main" id="{0EE6A0C9-04DF-4F0C-98AD-99AA780C2286}"/>
            </a:ext>
          </a:extLst>
        </xdr:cNvPr>
        <xdr:cNvCxnSpPr/>
      </xdr:nvCxnSpPr>
      <xdr:spPr>
        <a:xfrm>
          <a:off x="3429000" y="6856095"/>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76" name="n_1aveValue【体育館・プール】&#10;有形固定資産減価償却率">
          <a:extLst>
            <a:ext uri="{FF2B5EF4-FFF2-40B4-BE49-F238E27FC236}">
              <a16:creationId xmlns:a16="http://schemas.microsoft.com/office/drawing/2014/main" id="{B31AC151-7823-4618-86E3-1507CC43F00A}"/>
            </a:ext>
          </a:extLst>
        </xdr:cNvPr>
        <xdr:cNvSpPr txBox="1"/>
      </xdr:nvSpPr>
      <xdr:spPr>
        <a:xfrm>
          <a:off x="32391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7" name="n_2aveValue【体育館・プール】&#10;有形固定資産減価償却率">
          <a:extLst>
            <a:ext uri="{FF2B5EF4-FFF2-40B4-BE49-F238E27FC236}">
              <a16:creationId xmlns:a16="http://schemas.microsoft.com/office/drawing/2014/main" id="{C0DF0B33-0AFC-4216-8BDA-A40097F4FB6C}"/>
            </a:ext>
          </a:extLst>
        </xdr:cNvPr>
        <xdr:cNvSpPr txBox="1"/>
      </xdr:nvSpPr>
      <xdr:spPr>
        <a:xfrm>
          <a:off x="2439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78" name="n_3aveValue【体育館・プール】&#10;有形固定資産減価償却率">
          <a:extLst>
            <a:ext uri="{FF2B5EF4-FFF2-40B4-BE49-F238E27FC236}">
              <a16:creationId xmlns:a16="http://schemas.microsoft.com/office/drawing/2014/main" id="{8672952D-6975-4ADE-BD30-BE38BF40AABC}"/>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79" name="n_4aveValue【体育館・プール】&#10;有形固定資産減価償却率">
          <a:extLst>
            <a:ext uri="{FF2B5EF4-FFF2-40B4-BE49-F238E27FC236}">
              <a16:creationId xmlns:a16="http://schemas.microsoft.com/office/drawing/2014/main" id="{68DA381B-13DE-40E2-857E-C2312D1B3F07}"/>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97172</xdr:rowOff>
    </xdr:from>
    <xdr:ext cx="405111" cy="259045"/>
    <xdr:sp macro="" textlink="">
      <xdr:nvSpPr>
        <xdr:cNvPr id="80" name="n_1mainValue【体育館・プール】&#10;有形固定資産減価償却率">
          <a:extLst>
            <a:ext uri="{FF2B5EF4-FFF2-40B4-BE49-F238E27FC236}">
              <a16:creationId xmlns:a16="http://schemas.microsoft.com/office/drawing/2014/main" id="{ED8D4E79-33E3-4F54-9FCA-CC6CA7A70B4C}"/>
            </a:ext>
          </a:extLst>
        </xdr:cNvPr>
        <xdr:cNvSpPr txBox="1"/>
      </xdr:nvSpPr>
      <xdr:spPr>
        <a:xfrm>
          <a:off x="32391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39B1EC86-E022-4883-B235-95BE1D6D631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a:extLst>
            <a:ext uri="{FF2B5EF4-FFF2-40B4-BE49-F238E27FC236}">
              <a16:creationId xmlns:a16="http://schemas.microsoft.com/office/drawing/2014/main" id="{A221D74D-8D5D-4233-8393-70EA95076B46}"/>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a:extLst>
            <a:ext uri="{FF2B5EF4-FFF2-40B4-BE49-F238E27FC236}">
              <a16:creationId xmlns:a16="http://schemas.microsoft.com/office/drawing/2014/main" id="{00F8ACD3-F82E-48F4-B260-08CF4ADCF719}"/>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a:extLst>
            <a:ext uri="{FF2B5EF4-FFF2-40B4-BE49-F238E27FC236}">
              <a16:creationId xmlns:a16="http://schemas.microsoft.com/office/drawing/2014/main" id="{4258EEC9-626B-4050-9E98-C7A084A303F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a:extLst>
            <a:ext uri="{FF2B5EF4-FFF2-40B4-BE49-F238E27FC236}">
              <a16:creationId xmlns:a16="http://schemas.microsoft.com/office/drawing/2014/main" id="{3B7C1491-7133-47D4-9ADF-0111060CFA1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4C6DB88-9711-48AE-BD9E-42E1E484AA4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698973C3-F1FE-497A-932F-70586F6234F1}"/>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29B991BD-CCE7-4439-9BDA-4701FEB13DB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A4FF69A3-CBAA-4454-9333-388464F8566E}"/>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F5A8ECAD-76A3-4D76-BF63-83B6B8F66D17}"/>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B5FD6296-26E4-4394-A688-6AF4FDAAD09C}"/>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F0EBBA08-16D7-456E-BA60-289A91D200B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F0427DB9-CF2D-40F5-8E07-8DDB1BE251B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4E8E3FD8-127B-4E58-B756-306BFF0B23A7}"/>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A086E513-C6C5-4528-B18B-1E21972DA6BD}"/>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C7159ADF-26D2-478B-A6C4-619A7C738A37}"/>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531E507D-B43B-4B7A-A2EC-9F9821B8C30F}"/>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13885934-8AF4-49F9-9561-27B531B2AC05}"/>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7C767A6B-049D-4FD1-8DCD-3E8E87C8132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5693B21-F463-4A4C-9FB8-6A1A8947CE2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a:extLst>
            <a:ext uri="{FF2B5EF4-FFF2-40B4-BE49-F238E27FC236}">
              <a16:creationId xmlns:a16="http://schemas.microsoft.com/office/drawing/2014/main" id="{89EDB66E-4207-41AB-8C93-05D9DD9C7C4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a:extLst>
            <a:ext uri="{FF2B5EF4-FFF2-40B4-BE49-F238E27FC236}">
              <a16:creationId xmlns:a16="http://schemas.microsoft.com/office/drawing/2014/main" id="{E7E9F5A0-38FD-4C1B-9BA4-8E10358B9496}"/>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a:extLst>
            <a:ext uri="{FF2B5EF4-FFF2-40B4-BE49-F238E27FC236}">
              <a16:creationId xmlns:a16="http://schemas.microsoft.com/office/drawing/2014/main" id="{7B742ED6-21AF-425B-9199-A387BCFBDFD1}"/>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a:extLst>
            <a:ext uri="{FF2B5EF4-FFF2-40B4-BE49-F238E27FC236}">
              <a16:creationId xmlns:a16="http://schemas.microsoft.com/office/drawing/2014/main" id="{540A1AB5-5914-44E8-A43A-F22BD4C62B83}"/>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a:extLst>
            <a:ext uri="{FF2B5EF4-FFF2-40B4-BE49-F238E27FC236}">
              <a16:creationId xmlns:a16="http://schemas.microsoft.com/office/drawing/2014/main" id="{0484BA16-9911-4729-9BAC-41ACFC337AA5}"/>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a16="http://schemas.microsoft.com/office/drawing/2014/main" id="{A2AD7903-11E9-4D26-B63C-4B35E8CD2BDC}"/>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7" name="【体育館・プール】&#10;一人当たり面積平均値テキスト">
          <a:extLst>
            <a:ext uri="{FF2B5EF4-FFF2-40B4-BE49-F238E27FC236}">
              <a16:creationId xmlns:a16="http://schemas.microsoft.com/office/drawing/2014/main" id="{70B39E0C-F90D-49D2-844F-95AFB5DF288D}"/>
            </a:ext>
          </a:extLst>
        </xdr:cNvPr>
        <xdr:cNvSpPr txBox="1"/>
      </xdr:nvSpPr>
      <xdr:spPr>
        <a:xfrm>
          <a:off x="9477375" y="6112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a:extLst>
            <a:ext uri="{FF2B5EF4-FFF2-40B4-BE49-F238E27FC236}">
              <a16:creationId xmlns:a16="http://schemas.microsoft.com/office/drawing/2014/main" id="{45E4EF19-A10F-4A51-AD14-07E5CB90928F}"/>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a:extLst>
            <a:ext uri="{FF2B5EF4-FFF2-40B4-BE49-F238E27FC236}">
              <a16:creationId xmlns:a16="http://schemas.microsoft.com/office/drawing/2014/main" id="{95EC2392-51CF-4138-9033-B394D17FE298}"/>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a:extLst>
            <a:ext uri="{FF2B5EF4-FFF2-40B4-BE49-F238E27FC236}">
              <a16:creationId xmlns:a16="http://schemas.microsoft.com/office/drawing/2014/main" id="{551BFF75-2BFC-4F24-8FBA-620D4CD47DB6}"/>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11" name="フローチャート: 判断 110">
          <a:extLst>
            <a:ext uri="{FF2B5EF4-FFF2-40B4-BE49-F238E27FC236}">
              <a16:creationId xmlns:a16="http://schemas.microsoft.com/office/drawing/2014/main" id="{C511FC8C-55F9-41ED-8F85-374463B5CFD3}"/>
            </a:ext>
          </a:extLst>
        </xdr:cNvPr>
        <xdr:cNvSpPr/>
      </xdr:nvSpPr>
      <xdr:spPr>
        <a:xfrm>
          <a:off x="7029450" y="6000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12" name="フローチャート: 判断 111">
          <a:extLst>
            <a:ext uri="{FF2B5EF4-FFF2-40B4-BE49-F238E27FC236}">
              <a16:creationId xmlns:a16="http://schemas.microsoft.com/office/drawing/2014/main" id="{4D9D6E5D-2F7C-43BB-B075-794250065ECD}"/>
            </a:ext>
          </a:extLst>
        </xdr:cNvPr>
        <xdr:cNvSpPr/>
      </xdr:nvSpPr>
      <xdr:spPr>
        <a:xfrm>
          <a:off x="6238875"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DDDFB20-A20C-479B-93D8-D3261BA491E3}"/>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7B267A8-9054-4888-8848-FEAE06662BE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012DC02-9742-4555-9DF9-846A36F790D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BD31B39-95B8-4AA8-A4CD-757CD7ABCAE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519ADBE-7333-4885-92B2-E9C193A2CF4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楕円 117">
          <a:extLst>
            <a:ext uri="{FF2B5EF4-FFF2-40B4-BE49-F238E27FC236}">
              <a16:creationId xmlns:a16="http://schemas.microsoft.com/office/drawing/2014/main" id="{497A589A-6117-4DAB-95BB-19371A11DB4D}"/>
            </a:ext>
          </a:extLst>
        </xdr:cNvPr>
        <xdr:cNvSpPr/>
      </xdr:nvSpPr>
      <xdr:spPr>
        <a:xfrm>
          <a:off x="9401175" y="64770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73677</xdr:rowOff>
    </xdr:from>
    <xdr:ext cx="469744" cy="259045"/>
    <xdr:sp macro="" textlink="">
      <xdr:nvSpPr>
        <xdr:cNvPr id="119" name="【体育館・プール】&#10;一人当たり面積該当値テキスト">
          <a:extLst>
            <a:ext uri="{FF2B5EF4-FFF2-40B4-BE49-F238E27FC236}">
              <a16:creationId xmlns:a16="http://schemas.microsoft.com/office/drawing/2014/main" id="{A9F488CB-336E-4E44-A777-F736B5097184}"/>
            </a:ext>
          </a:extLst>
        </xdr:cNvPr>
        <xdr:cNvSpPr txBox="1"/>
      </xdr:nvSpPr>
      <xdr:spPr>
        <a:xfrm>
          <a:off x="9477375" y="63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0" name="楕円 119">
          <a:extLst>
            <a:ext uri="{FF2B5EF4-FFF2-40B4-BE49-F238E27FC236}">
              <a16:creationId xmlns:a16="http://schemas.microsoft.com/office/drawing/2014/main" id="{EF8D4C7A-978B-4577-85D7-27E0DE4292D6}"/>
            </a:ext>
          </a:extLst>
        </xdr:cNvPr>
        <xdr:cNvSpPr/>
      </xdr:nvSpPr>
      <xdr:spPr>
        <a:xfrm>
          <a:off x="8639175" y="647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1" name="直線コネクタ 120">
          <a:extLst>
            <a:ext uri="{FF2B5EF4-FFF2-40B4-BE49-F238E27FC236}">
              <a16:creationId xmlns:a16="http://schemas.microsoft.com/office/drawing/2014/main" id="{CCCB6A11-0DA4-4393-83DC-F34E4AEBBA73}"/>
            </a:ext>
          </a:extLst>
        </xdr:cNvPr>
        <xdr:cNvCxnSpPr/>
      </xdr:nvCxnSpPr>
      <xdr:spPr>
        <a:xfrm>
          <a:off x="8686800" y="651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体育館・プール】&#10;一人当たり面積">
          <a:extLst>
            <a:ext uri="{FF2B5EF4-FFF2-40B4-BE49-F238E27FC236}">
              <a16:creationId xmlns:a16="http://schemas.microsoft.com/office/drawing/2014/main" id="{8226A586-D3D4-4935-A619-EA1FB7CA364F}"/>
            </a:ext>
          </a:extLst>
        </xdr:cNvPr>
        <xdr:cNvSpPr txBox="1"/>
      </xdr:nvSpPr>
      <xdr:spPr>
        <a:xfrm>
          <a:off x="8458277"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a:extLst>
            <a:ext uri="{FF2B5EF4-FFF2-40B4-BE49-F238E27FC236}">
              <a16:creationId xmlns:a16="http://schemas.microsoft.com/office/drawing/2014/main" id="{0529B4DA-1806-4A44-AEE2-297FB0553B65}"/>
            </a:ext>
          </a:extLst>
        </xdr:cNvPr>
        <xdr:cNvSpPr txBox="1"/>
      </xdr:nvSpPr>
      <xdr:spPr>
        <a:xfrm>
          <a:off x="7677227"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24" name="n_3aveValue【体育館・プール】&#10;一人当たり面積">
          <a:extLst>
            <a:ext uri="{FF2B5EF4-FFF2-40B4-BE49-F238E27FC236}">
              <a16:creationId xmlns:a16="http://schemas.microsoft.com/office/drawing/2014/main" id="{4134AD07-613C-4110-BABC-7460B3B0CDEC}"/>
            </a:ext>
          </a:extLst>
        </xdr:cNvPr>
        <xdr:cNvSpPr txBox="1"/>
      </xdr:nvSpPr>
      <xdr:spPr>
        <a:xfrm>
          <a:off x="68676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105427</xdr:rowOff>
    </xdr:from>
    <xdr:ext cx="469744" cy="259045"/>
    <xdr:sp macro="" textlink="">
      <xdr:nvSpPr>
        <xdr:cNvPr id="125" name="n_4aveValue【体育館・プール】&#10;一人当たり面積">
          <a:extLst>
            <a:ext uri="{FF2B5EF4-FFF2-40B4-BE49-F238E27FC236}">
              <a16:creationId xmlns:a16="http://schemas.microsoft.com/office/drawing/2014/main" id="{84655EFF-8A5F-4BC4-A23F-B48BDE244A20}"/>
            </a:ext>
          </a:extLst>
        </xdr:cNvPr>
        <xdr:cNvSpPr txBox="1"/>
      </xdr:nvSpPr>
      <xdr:spPr>
        <a:xfrm>
          <a:off x="6067502"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26" name="n_1mainValue【体育館・プール】&#10;一人当たり面積">
          <a:extLst>
            <a:ext uri="{FF2B5EF4-FFF2-40B4-BE49-F238E27FC236}">
              <a16:creationId xmlns:a16="http://schemas.microsoft.com/office/drawing/2014/main" id="{92534449-7252-4F0F-B0B6-43808BACA6AE}"/>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C7B2C5BB-B3BC-4EAA-9C50-308628000C8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a:extLst>
            <a:ext uri="{FF2B5EF4-FFF2-40B4-BE49-F238E27FC236}">
              <a16:creationId xmlns:a16="http://schemas.microsoft.com/office/drawing/2014/main" id="{1F3B3802-01CE-4E10-B6BC-3B9ECA081376}"/>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a:extLst>
            <a:ext uri="{FF2B5EF4-FFF2-40B4-BE49-F238E27FC236}">
              <a16:creationId xmlns:a16="http://schemas.microsoft.com/office/drawing/2014/main" id="{CC92B9E2-C3FC-41BC-81EF-209531A17A80}"/>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a:extLst>
            <a:ext uri="{FF2B5EF4-FFF2-40B4-BE49-F238E27FC236}">
              <a16:creationId xmlns:a16="http://schemas.microsoft.com/office/drawing/2014/main" id="{C23609A4-E596-4342-9750-9055D572E242}"/>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a:extLst>
            <a:ext uri="{FF2B5EF4-FFF2-40B4-BE49-F238E27FC236}">
              <a16:creationId xmlns:a16="http://schemas.microsoft.com/office/drawing/2014/main" id="{A55A177C-32CF-4D2A-9580-EFE1D210BA3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9B59EB01-DF5C-4674-8EC5-4494DA4F8125}"/>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B2772CBC-BF20-43E6-B2BE-245B9DD4B92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5A03D868-5332-4B2E-8D17-031A4A45793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FFEAE7C0-E848-4A78-9A38-360DFB14E2A2}"/>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BB7AE5E2-4A2E-4706-A63D-3C4387EE19D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BB2A95CC-362B-4F96-8A9C-EDDC865942F7}"/>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A8145577-02E5-4144-B1FC-D9C63F2609BC}"/>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EAFAD6C7-0F11-4D5A-8D0A-EC26D961182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5E85B1CD-62ED-46E4-B917-A66AC2189D3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1BE5A424-BC77-493C-94E0-92840AAF6A5C}"/>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4F0FF962-70E1-4983-AA03-8BE9B271CBE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B12085A5-48F7-43DD-B7A0-A8BD7741F21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D504C93E-18FB-4EAB-9243-C7A65B4595A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96EDAEB5-E451-42D3-A386-29A1BB883577}"/>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A0D99E9-39C0-47F9-8CE4-BA1C9408A73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a:extLst>
            <a:ext uri="{FF2B5EF4-FFF2-40B4-BE49-F238E27FC236}">
              <a16:creationId xmlns:a16="http://schemas.microsoft.com/office/drawing/2014/main" id="{FF04C962-8B74-4CB6-BA3C-ED109191134E}"/>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陸上競技場・野球場・球技場】&#10;有形固定資産減価償却率グラフ枠">
          <a:extLst>
            <a:ext uri="{FF2B5EF4-FFF2-40B4-BE49-F238E27FC236}">
              <a16:creationId xmlns:a16="http://schemas.microsoft.com/office/drawing/2014/main" id="{40091C5B-E394-461F-B497-83B07170287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49" name="直線コネクタ 148">
          <a:extLst>
            <a:ext uri="{FF2B5EF4-FFF2-40B4-BE49-F238E27FC236}">
              <a16:creationId xmlns:a16="http://schemas.microsoft.com/office/drawing/2014/main" id="{1A2A2AA4-F039-48D3-BA8D-2F9196775891}"/>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0" name="【陸上競技場・野球場・球技場】&#10;有形固定資産減価償却率最小値テキスト">
          <a:extLst>
            <a:ext uri="{FF2B5EF4-FFF2-40B4-BE49-F238E27FC236}">
              <a16:creationId xmlns:a16="http://schemas.microsoft.com/office/drawing/2014/main" id="{1B921FAA-7192-414B-8D4B-ED7F19A89787}"/>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1" name="直線コネクタ 150">
          <a:extLst>
            <a:ext uri="{FF2B5EF4-FFF2-40B4-BE49-F238E27FC236}">
              <a16:creationId xmlns:a16="http://schemas.microsoft.com/office/drawing/2014/main" id="{774ACECF-AE08-42E6-A3E7-21FF118485C0}"/>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52" name="【陸上競技場・野球場・球技場】&#10;有形固定資産減価償却率最大値テキスト">
          <a:extLst>
            <a:ext uri="{FF2B5EF4-FFF2-40B4-BE49-F238E27FC236}">
              <a16:creationId xmlns:a16="http://schemas.microsoft.com/office/drawing/2014/main" id="{8149B411-4FCB-4C31-A4F1-B1103ECC9274}"/>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53" name="直線コネクタ 152">
          <a:extLst>
            <a:ext uri="{FF2B5EF4-FFF2-40B4-BE49-F238E27FC236}">
              <a16:creationId xmlns:a16="http://schemas.microsoft.com/office/drawing/2014/main" id="{94E8D0EC-AE29-4E72-BD21-3B000C212509}"/>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71137</xdr:rowOff>
    </xdr:from>
    <xdr:ext cx="405111" cy="259045"/>
    <xdr:sp macro="" textlink="">
      <xdr:nvSpPr>
        <xdr:cNvPr id="154" name="【陸上競技場・野球場・球技場】&#10;有形固定資産減価償却率平均値テキスト">
          <a:extLst>
            <a:ext uri="{FF2B5EF4-FFF2-40B4-BE49-F238E27FC236}">
              <a16:creationId xmlns:a16="http://schemas.microsoft.com/office/drawing/2014/main" id="{C2628785-140B-4540-A3A4-39F9F5F6288C}"/>
            </a:ext>
          </a:extLst>
        </xdr:cNvPr>
        <xdr:cNvSpPr txBox="1"/>
      </xdr:nvSpPr>
      <xdr:spPr>
        <a:xfrm>
          <a:off x="4229100" y="945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55" name="フローチャート: 判断 154">
          <a:extLst>
            <a:ext uri="{FF2B5EF4-FFF2-40B4-BE49-F238E27FC236}">
              <a16:creationId xmlns:a16="http://schemas.microsoft.com/office/drawing/2014/main" id="{B9B8E951-523D-4ED1-AFC8-72CBA6E2C98D}"/>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6" name="フローチャート: 判断 155">
          <a:extLst>
            <a:ext uri="{FF2B5EF4-FFF2-40B4-BE49-F238E27FC236}">
              <a16:creationId xmlns:a16="http://schemas.microsoft.com/office/drawing/2014/main" id="{A8F5C474-868E-4EF8-BBCE-DFE013920E20}"/>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57" name="フローチャート: 判断 156">
          <a:extLst>
            <a:ext uri="{FF2B5EF4-FFF2-40B4-BE49-F238E27FC236}">
              <a16:creationId xmlns:a16="http://schemas.microsoft.com/office/drawing/2014/main" id="{EA23E4B4-B833-42E6-8992-01EE59AD9F1D}"/>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58" name="フローチャート: 判断 157">
          <a:extLst>
            <a:ext uri="{FF2B5EF4-FFF2-40B4-BE49-F238E27FC236}">
              <a16:creationId xmlns:a16="http://schemas.microsoft.com/office/drawing/2014/main" id="{A866DFEE-C86B-4FAF-97B6-80CA6ACBD173}"/>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59" name="フローチャート: 判断 158">
          <a:extLst>
            <a:ext uri="{FF2B5EF4-FFF2-40B4-BE49-F238E27FC236}">
              <a16:creationId xmlns:a16="http://schemas.microsoft.com/office/drawing/2014/main" id="{A881DBB2-EC9F-4A41-9416-8520C5D7CECF}"/>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9ADA049-0588-412C-ABDE-A75D7E26A64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B1B4BD2-50AE-4A28-9F44-29B71F41A4D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E87890E-3100-4EE2-9737-0D80E9AC268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8E74DF8-3BDC-45D2-9A26-AF4EE70FA80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BD7ED7F-50B6-43C7-A2B3-436E3A046D0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65" name="楕円 164">
          <a:extLst>
            <a:ext uri="{FF2B5EF4-FFF2-40B4-BE49-F238E27FC236}">
              <a16:creationId xmlns:a16="http://schemas.microsoft.com/office/drawing/2014/main" id="{A0155625-DBBE-4AB5-B76A-5147F8397D85}"/>
            </a:ext>
          </a:extLst>
        </xdr:cNvPr>
        <xdr:cNvSpPr/>
      </xdr:nvSpPr>
      <xdr:spPr>
        <a:xfrm>
          <a:off x="4124325" y="9888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158132</xdr:rowOff>
    </xdr:from>
    <xdr:ext cx="405111" cy="259045"/>
    <xdr:sp macro="" textlink="">
      <xdr:nvSpPr>
        <xdr:cNvPr id="166" name="【陸上競技場・野球場・球技場】&#10;有形固定資産減価償却率該当値テキスト">
          <a:extLst>
            <a:ext uri="{FF2B5EF4-FFF2-40B4-BE49-F238E27FC236}">
              <a16:creationId xmlns:a16="http://schemas.microsoft.com/office/drawing/2014/main" id="{D8C2BE01-333D-463A-9670-B9E5BF3BA753}"/>
            </a:ext>
          </a:extLst>
        </xdr:cNvPr>
        <xdr:cNvSpPr txBox="1"/>
      </xdr:nvSpPr>
      <xdr:spPr>
        <a:xfrm>
          <a:off x="42291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167" name="楕円 166">
          <a:extLst>
            <a:ext uri="{FF2B5EF4-FFF2-40B4-BE49-F238E27FC236}">
              <a16:creationId xmlns:a16="http://schemas.microsoft.com/office/drawing/2014/main" id="{972E5FA4-FCBE-470D-913F-A25AC7F42DBF}"/>
            </a:ext>
          </a:extLst>
        </xdr:cNvPr>
        <xdr:cNvSpPr/>
      </xdr:nvSpPr>
      <xdr:spPr>
        <a:xfrm>
          <a:off x="3381375" y="990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59055</xdr:rowOff>
    </xdr:from>
    <xdr:to>
      <xdr:col>24</xdr:col>
      <xdr:colOff>63500</xdr:colOff>
      <xdr:row>61</xdr:row>
      <xdr:rowOff>76200</xdr:rowOff>
    </xdr:to>
    <xdr:cxnSp macro="">
      <xdr:nvCxnSpPr>
        <xdr:cNvPr id="168" name="直線コネクタ 167">
          <a:extLst>
            <a:ext uri="{FF2B5EF4-FFF2-40B4-BE49-F238E27FC236}">
              <a16:creationId xmlns:a16="http://schemas.microsoft.com/office/drawing/2014/main" id="{671E3CDA-7BC8-4CA3-B832-7211F80918C4}"/>
            </a:ext>
          </a:extLst>
        </xdr:cNvPr>
        <xdr:cNvCxnSpPr/>
      </xdr:nvCxnSpPr>
      <xdr:spPr>
        <a:xfrm flipV="1">
          <a:off x="3429000" y="9936480"/>
          <a:ext cx="7524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69" name="n_1aveValue【陸上競技場・野球場・球技場】&#10;有形固定資産減価償却率">
          <a:extLst>
            <a:ext uri="{FF2B5EF4-FFF2-40B4-BE49-F238E27FC236}">
              <a16:creationId xmlns:a16="http://schemas.microsoft.com/office/drawing/2014/main" id="{7A8AE805-BD47-4596-B146-DD4C2922EC8F}"/>
            </a:ext>
          </a:extLst>
        </xdr:cNvPr>
        <xdr:cNvSpPr txBox="1"/>
      </xdr:nvSpPr>
      <xdr:spPr>
        <a:xfrm>
          <a:off x="3239144"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0" name="n_2aveValue【陸上競技場・野球場・球技場】&#10;有形固定資産減価償却率">
          <a:extLst>
            <a:ext uri="{FF2B5EF4-FFF2-40B4-BE49-F238E27FC236}">
              <a16:creationId xmlns:a16="http://schemas.microsoft.com/office/drawing/2014/main" id="{5748A567-D1DE-43C9-8045-1D20087EED3C}"/>
            </a:ext>
          </a:extLst>
        </xdr:cNvPr>
        <xdr:cNvSpPr txBox="1"/>
      </xdr:nvSpPr>
      <xdr:spPr>
        <a:xfrm>
          <a:off x="2439044" y="911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71" name="n_3aveValue【陸上競技場・野球場・球技場】&#10;有形固定資産減価償却率">
          <a:extLst>
            <a:ext uri="{FF2B5EF4-FFF2-40B4-BE49-F238E27FC236}">
              <a16:creationId xmlns:a16="http://schemas.microsoft.com/office/drawing/2014/main" id="{EB52C875-7CEA-45D4-A28C-BBE5C54EEE1D}"/>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72" name="n_4aveValue【陸上競技場・野球場・球技場】&#10;有形固定資産減価償却率">
          <a:extLst>
            <a:ext uri="{FF2B5EF4-FFF2-40B4-BE49-F238E27FC236}">
              <a16:creationId xmlns:a16="http://schemas.microsoft.com/office/drawing/2014/main" id="{97CE47F0-DFA0-4E59-9388-47223685FE69}"/>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118127</xdr:rowOff>
    </xdr:from>
    <xdr:ext cx="405111" cy="259045"/>
    <xdr:sp macro="" textlink="">
      <xdr:nvSpPr>
        <xdr:cNvPr id="173" name="n_1mainValue【陸上競技場・野球場・球技場】&#10;有形固定資産減価償却率">
          <a:extLst>
            <a:ext uri="{FF2B5EF4-FFF2-40B4-BE49-F238E27FC236}">
              <a16:creationId xmlns:a16="http://schemas.microsoft.com/office/drawing/2014/main" id="{35E0F2FF-2B23-4BA0-8C74-49018A5AD1AA}"/>
            </a:ext>
          </a:extLst>
        </xdr:cNvPr>
        <xdr:cNvSpPr txBox="1"/>
      </xdr:nvSpPr>
      <xdr:spPr>
        <a:xfrm>
          <a:off x="3239144" y="999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4AE4AB81-6ACF-458E-8587-45F8690D2BF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5" name="正方形/長方形 174">
          <a:extLst>
            <a:ext uri="{FF2B5EF4-FFF2-40B4-BE49-F238E27FC236}">
              <a16:creationId xmlns:a16="http://schemas.microsoft.com/office/drawing/2014/main" id="{747A7980-0286-46D5-947B-039490F6444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6" name="正方形/長方形 175">
          <a:extLst>
            <a:ext uri="{FF2B5EF4-FFF2-40B4-BE49-F238E27FC236}">
              <a16:creationId xmlns:a16="http://schemas.microsoft.com/office/drawing/2014/main" id="{BE220DD5-ED64-453D-B53D-766A3065058E}"/>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7" name="正方形/長方形 176">
          <a:extLst>
            <a:ext uri="{FF2B5EF4-FFF2-40B4-BE49-F238E27FC236}">
              <a16:creationId xmlns:a16="http://schemas.microsoft.com/office/drawing/2014/main" id="{56816C37-6C5B-48D5-BEF5-4958AB853A2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8" name="正方形/長方形 177">
          <a:extLst>
            <a:ext uri="{FF2B5EF4-FFF2-40B4-BE49-F238E27FC236}">
              <a16:creationId xmlns:a16="http://schemas.microsoft.com/office/drawing/2014/main" id="{EAD96C85-2F7F-4260-AD0B-5BADBCA4598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1D15B47-72C5-417D-832C-900996D74638}"/>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EFC158D9-4FB7-43D5-AEF7-B0F64CAE6D5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459D4EBE-BAED-4789-8479-AFDF8402B03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5BF7ECC9-324C-42B2-85B4-C3B262AB492C}"/>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3" name="テキスト ボックス 182">
          <a:extLst>
            <a:ext uri="{FF2B5EF4-FFF2-40B4-BE49-F238E27FC236}">
              <a16:creationId xmlns:a16="http://schemas.microsoft.com/office/drawing/2014/main" id="{BD86708D-58E1-4BD3-A829-9566F95611E7}"/>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33FD45F8-A78B-4A6D-A39A-740431EE158B}"/>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5" name="テキスト ボックス 184">
          <a:extLst>
            <a:ext uri="{FF2B5EF4-FFF2-40B4-BE49-F238E27FC236}">
              <a16:creationId xmlns:a16="http://schemas.microsoft.com/office/drawing/2014/main" id="{CBDF6628-63EC-40F2-BB48-457E93BB2B83}"/>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38E9A235-B4D4-4133-AF3D-884D82F3A560}"/>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7" name="テキスト ボックス 186">
          <a:extLst>
            <a:ext uri="{FF2B5EF4-FFF2-40B4-BE49-F238E27FC236}">
              <a16:creationId xmlns:a16="http://schemas.microsoft.com/office/drawing/2014/main" id="{FD198683-A503-4CE3-8D50-7E69F26B1F23}"/>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51339940-DCE6-4E51-80C6-1A9FFEDE9D11}"/>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9" name="テキスト ボックス 188">
          <a:extLst>
            <a:ext uri="{FF2B5EF4-FFF2-40B4-BE49-F238E27FC236}">
              <a16:creationId xmlns:a16="http://schemas.microsoft.com/office/drawing/2014/main" id="{2C0DA6B4-000E-4C9E-AF23-743BD5CAEB25}"/>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644A7598-1CF7-4306-B6D3-58DCB660D82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a:extLst>
            <a:ext uri="{FF2B5EF4-FFF2-40B4-BE49-F238E27FC236}">
              <a16:creationId xmlns:a16="http://schemas.microsoft.com/office/drawing/2014/main" id="{F5A17701-B977-46E1-9812-49610E67E792}"/>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陸上競技場・野球場・球技場】&#10;一人当たり面積グラフ枠">
          <a:extLst>
            <a:ext uri="{FF2B5EF4-FFF2-40B4-BE49-F238E27FC236}">
              <a16:creationId xmlns:a16="http://schemas.microsoft.com/office/drawing/2014/main" id="{48927D9D-AB43-4DD7-BC47-9D67515EA10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193" name="直線コネクタ 192">
          <a:extLst>
            <a:ext uri="{FF2B5EF4-FFF2-40B4-BE49-F238E27FC236}">
              <a16:creationId xmlns:a16="http://schemas.microsoft.com/office/drawing/2014/main" id="{4269C964-2C12-478D-A727-396990022C9B}"/>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4" name="【陸上競技場・野球場・球技場】&#10;一人当たり面積最小値テキスト">
          <a:extLst>
            <a:ext uri="{FF2B5EF4-FFF2-40B4-BE49-F238E27FC236}">
              <a16:creationId xmlns:a16="http://schemas.microsoft.com/office/drawing/2014/main" id="{69ADDA01-B950-4075-8906-848C18466AE2}"/>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5" name="直線コネクタ 194">
          <a:extLst>
            <a:ext uri="{FF2B5EF4-FFF2-40B4-BE49-F238E27FC236}">
              <a16:creationId xmlns:a16="http://schemas.microsoft.com/office/drawing/2014/main" id="{5C6286C3-ECD7-4842-9C65-922FF79ABCE9}"/>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196" name="【陸上競技場・野球場・球技場】&#10;一人当たり面積最大値テキスト">
          <a:extLst>
            <a:ext uri="{FF2B5EF4-FFF2-40B4-BE49-F238E27FC236}">
              <a16:creationId xmlns:a16="http://schemas.microsoft.com/office/drawing/2014/main" id="{4A49B4D8-84AD-4A2B-9D43-E84AFDE984F7}"/>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197" name="直線コネクタ 196">
          <a:extLst>
            <a:ext uri="{FF2B5EF4-FFF2-40B4-BE49-F238E27FC236}">
              <a16:creationId xmlns:a16="http://schemas.microsoft.com/office/drawing/2014/main" id="{F0948CB2-E68F-4FB0-B5A5-362F67E902E4}"/>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198" name="【陸上競技場・野球場・球技場】&#10;一人当たり面積平均値テキスト">
          <a:extLst>
            <a:ext uri="{FF2B5EF4-FFF2-40B4-BE49-F238E27FC236}">
              <a16:creationId xmlns:a16="http://schemas.microsoft.com/office/drawing/2014/main" id="{006CFB8F-AB73-40FC-B30C-C9F80B319D05}"/>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199" name="フローチャート: 判断 198">
          <a:extLst>
            <a:ext uri="{FF2B5EF4-FFF2-40B4-BE49-F238E27FC236}">
              <a16:creationId xmlns:a16="http://schemas.microsoft.com/office/drawing/2014/main" id="{4C4BF18B-B787-4D62-8795-FBE26667A6CA}"/>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00" name="フローチャート: 判断 199">
          <a:extLst>
            <a:ext uri="{FF2B5EF4-FFF2-40B4-BE49-F238E27FC236}">
              <a16:creationId xmlns:a16="http://schemas.microsoft.com/office/drawing/2014/main" id="{53CE00AF-61ED-4C7E-A94B-8992ADA8EEC2}"/>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01" name="フローチャート: 判断 200">
          <a:extLst>
            <a:ext uri="{FF2B5EF4-FFF2-40B4-BE49-F238E27FC236}">
              <a16:creationId xmlns:a16="http://schemas.microsoft.com/office/drawing/2014/main" id="{2E33D691-32A3-40F4-8CB4-93E18714DE4A}"/>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81788</xdr:rowOff>
    </xdr:from>
    <xdr:to>
      <xdr:col>41</xdr:col>
      <xdr:colOff>101600</xdr:colOff>
      <xdr:row>61</xdr:row>
      <xdr:rowOff>11938</xdr:rowOff>
    </xdr:to>
    <xdr:sp macro="" textlink="">
      <xdr:nvSpPr>
        <xdr:cNvPr id="202" name="フローチャート: 判断 201">
          <a:extLst>
            <a:ext uri="{FF2B5EF4-FFF2-40B4-BE49-F238E27FC236}">
              <a16:creationId xmlns:a16="http://schemas.microsoft.com/office/drawing/2014/main" id="{346B0C1B-601E-4B63-8545-C27DAF9CE840}"/>
            </a:ext>
          </a:extLst>
        </xdr:cNvPr>
        <xdr:cNvSpPr/>
      </xdr:nvSpPr>
      <xdr:spPr>
        <a:xfrm>
          <a:off x="7029450" y="98004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03" name="フローチャート: 判断 202">
          <a:extLst>
            <a:ext uri="{FF2B5EF4-FFF2-40B4-BE49-F238E27FC236}">
              <a16:creationId xmlns:a16="http://schemas.microsoft.com/office/drawing/2014/main" id="{0BD8DF45-2787-4F16-9944-AC9A70BC27CA}"/>
            </a:ext>
          </a:extLst>
        </xdr:cNvPr>
        <xdr:cNvSpPr/>
      </xdr:nvSpPr>
      <xdr:spPr>
        <a:xfrm>
          <a:off x="6238875" y="101348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71E129D-E554-4F4F-935E-469B39DC9F6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FF68CC4-D5FF-41F2-A13E-250C20A730B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D8A1415-70F9-42EA-B0D6-58F646DEC13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2F394A0-BA11-4D20-9558-39CFCAB98C6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468A02A-6C1B-4F47-AA0D-75AA3E4EDCDD}"/>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9" name="楕円 208">
          <a:extLst>
            <a:ext uri="{FF2B5EF4-FFF2-40B4-BE49-F238E27FC236}">
              <a16:creationId xmlns:a16="http://schemas.microsoft.com/office/drawing/2014/main" id="{900B6473-0CBD-410C-8AEF-7EB548445A05}"/>
            </a:ext>
          </a:extLst>
        </xdr:cNvPr>
        <xdr:cNvSpPr/>
      </xdr:nvSpPr>
      <xdr:spPr>
        <a:xfrm>
          <a:off x="9401175" y="100012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99077</xdr:rowOff>
    </xdr:from>
    <xdr:ext cx="469744" cy="259045"/>
    <xdr:sp macro="" textlink="">
      <xdr:nvSpPr>
        <xdr:cNvPr id="210" name="【陸上競技場・野球場・球技場】&#10;一人当たり面積該当値テキスト">
          <a:extLst>
            <a:ext uri="{FF2B5EF4-FFF2-40B4-BE49-F238E27FC236}">
              <a16:creationId xmlns:a16="http://schemas.microsoft.com/office/drawing/2014/main" id="{E46F550C-0689-418A-AB93-4ED9759EC064}"/>
            </a:ext>
          </a:extLst>
        </xdr:cNvPr>
        <xdr:cNvSpPr txBox="1"/>
      </xdr:nvSpPr>
      <xdr:spPr>
        <a:xfrm>
          <a:off x="9477375"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11" name="楕円 210">
          <a:extLst>
            <a:ext uri="{FF2B5EF4-FFF2-40B4-BE49-F238E27FC236}">
              <a16:creationId xmlns:a16="http://schemas.microsoft.com/office/drawing/2014/main" id="{07E37614-7C43-4917-865F-17B05E6474B6}"/>
            </a:ext>
          </a:extLst>
        </xdr:cNvPr>
        <xdr:cNvSpPr/>
      </xdr:nvSpPr>
      <xdr:spPr>
        <a:xfrm>
          <a:off x="8639175" y="9952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62</xdr:row>
      <xdr:rowOff>0</xdr:rowOff>
    </xdr:to>
    <xdr:cxnSp macro="">
      <xdr:nvCxnSpPr>
        <xdr:cNvPr id="212" name="直線コネクタ 211">
          <a:extLst>
            <a:ext uri="{FF2B5EF4-FFF2-40B4-BE49-F238E27FC236}">
              <a16:creationId xmlns:a16="http://schemas.microsoft.com/office/drawing/2014/main" id="{08D73C3D-2176-4B0C-B8DB-BB6330E9AAAE}"/>
            </a:ext>
          </a:extLst>
        </xdr:cNvPr>
        <xdr:cNvCxnSpPr/>
      </xdr:nvCxnSpPr>
      <xdr:spPr>
        <a:xfrm>
          <a:off x="8686800" y="9999980"/>
          <a:ext cx="7429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23639</xdr:rowOff>
    </xdr:from>
    <xdr:ext cx="469744" cy="259045"/>
    <xdr:sp macro="" textlink="">
      <xdr:nvSpPr>
        <xdr:cNvPr id="213" name="n_1aveValue【陸上競技場・野球場・球技場】&#10;一人当たり面積">
          <a:extLst>
            <a:ext uri="{FF2B5EF4-FFF2-40B4-BE49-F238E27FC236}">
              <a16:creationId xmlns:a16="http://schemas.microsoft.com/office/drawing/2014/main" id="{D6DDB3D5-9A63-482F-A0D8-D6D7EA1540E9}"/>
            </a:ext>
          </a:extLst>
        </xdr:cNvPr>
        <xdr:cNvSpPr txBox="1"/>
      </xdr:nvSpPr>
      <xdr:spPr>
        <a:xfrm>
          <a:off x="8458277"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14" name="n_2aveValue【陸上競技場・野球場・球技場】&#10;一人当たり面積">
          <a:extLst>
            <a:ext uri="{FF2B5EF4-FFF2-40B4-BE49-F238E27FC236}">
              <a16:creationId xmlns:a16="http://schemas.microsoft.com/office/drawing/2014/main" id="{1EDCD207-6799-4678-A9E2-3888208EC861}"/>
            </a:ext>
          </a:extLst>
        </xdr:cNvPr>
        <xdr:cNvSpPr txBox="1"/>
      </xdr:nvSpPr>
      <xdr:spPr>
        <a:xfrm>
          <a:off x="7677227"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28465</xdr:rowOff>
    </xdr:from>
    <xdr:ext cx="469744" cy="259045"/>
    <xdr:sp macro="" textlink="">
      <xdr:nvSpPr>
        <xdr:cNvPr id="215" name="n_3aveValue【陸上競技場・野球場・球技場】&#10;一人当たり面積">
          <a:extLst>
            <a:ext uri="{FF2B5EF4-FFF2-40B4-BE49-F238E27FC236}">
              <a16:creationId xmlns:a16="http://schemas.microsoft.com/office/drawing/2014/main" id="{E4BB22EE-396B-4C43-8ACE-84249E3DF56A}"/>
            </a:ext>
          </a:extLst>
        </xdr:cNvPr>
        <xdr:cNvSpPr txBox="1"/>
      </xdr:nvSpPr>
      <xdr:spPr>
        <a:xfrm>
          <a:off x="6867602" y="958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16" name="n_4aveValue【陸上競技場・野球場・球技場】&#10;一人当たり面積">
          <a:extLst>
            <a:ext uri="{FF2B5EF4-FFF2-40B4-BE49-F238E27FC236}">
              <a16:creationId xmlns:a16="http://schemas.microsoft.com/office/drawing/2014/main" id="{3AE51D4E-FA8D-4547-B3D9-3B979D630C74}"/>
            </a:ext>
          </a:extLst>
        </xdr:cNvPr>
        <xdr:cNvSpPr txBox="1"/>
      </xdr:nvSpPr>
      <xdr:spPr>
        <a:xfrm>
          <a:off x="6067502" y="992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17" name="n_1mainValue【陸上競技場・野球場・球技場】&#10;一人当たり面積">
          <a:extLst>
            <a:ext uri="{FF2B5EF4-FFF2-40B4-BE49-F238E27FC236}">
              <a16:creationId xmlns:a16="http://schemas.microsoft.com/office/drawing/2014/main" id="{37C055C9-376A-4D01-8B37-9F1EEA773FCD}"/>
            </a:ext>
          </a:extLst>
        </xdr:cNvPr>
        <xdr:cNvSpPr txBox="1"/>
      </xdr:nvSpPr>
      <xdr:spPr>
        <a:xfrm>
          <a:off x="845827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9D8A1D2E-4CB2-4D18-A086-40B669468AC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a:extLst>
            <a:ext uri="{FF2B5EF4-FFF2-40B4-BE49-F238E27FC236}">
              <a16:creationId xmlns:a16="http://schemas.microsoft.com/office/drawing/2014/main" id="{AF629CD2-2FED-4B64-B712-A43E9005D45A}"/>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a:extLst>
            <a:ext uri="{FF2B5EF4-FFF2-40B4-BE49-F238E27FC236}">
              <a16:creationId xmlns:a16="http://schemas.microsoft.com/office/drawing/2014/main" id="{BA8A3262-87D4-4826-AC06-D3F0778692F5}"/>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a:extLst>
            <a:ext uri="{FF2B5EF4-FFF2-40B4-BE49-F238E27FC236}">
              <a16:creationId xmlns:a16="http://schemas.microsoft.com/office/drawing/2014/main" id="{F641953D-274C-4CC6-9027-E74AD2EC300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a:extLst>
            <a:ext uri="{FF2B5EF4-FFF2-40B4-BE49-F238E27FC236}">
              <a16:creationId xmlns:a16="http://schemas.microsoft.com/office/drawing/2014/main" id="{3C44B0E9-0F10-4A44-988A-12AC5674125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DD7FFA8E-CC84-4A78-B174-B9F62BB4F95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16046C38-D5D0-4D6F-8E87-56F450DA263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07C8A1F3-D1BE-4A60-B945-F355736C241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84524191-F8DF-48D0-B987-A0B6836BA70F}"/>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5126C679-0CAA-41DF-8323-D467A805B3A7}"/>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68CD6E27-D14E-4F79-939E-EE2176055AA2}"/>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C690590E-3B06-4071-9FF7-92AB37638BDE}"/>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F429D6B3-2E9F-40B4-AB90-1980DCCC4AFC}"/>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714D3CCE-F02B-4AC3-8583-03B03963BF19}"/>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6AB16A72-8029-4193-9A89-B1A5EAA3260C}"/>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8528B60B-9652-4B85-8B43-DDDA92D36E90}"/>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a:extLst>
            <a:ext uri="{FF2B5EF4-FFF2-40B4-BE49-F238E27FC236}">
              <a16:creationId xmlns:a16="http://schemas.microsoft.com/office/drawing/2014/main" id="{2775B5ED-229F-4A73-B28B-648BE67463E1}"/>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4620B527-D3B3-4A32-895F-D4F28182082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a:extLst>
            <a:ext uri="{FF2B5EF4-FFF2-40B4-BE49-F238E27FC236}">
              <a16:creationId xmlns:a16="http://schemas.microsoft.com/office/drawing/2014/main" id="{3E2F8C3E-37D7-4099-BD29-E7E5BDE67B5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県民会館】&#10;有形固定資産減価償却率グラフ枠">
          <a:extLst>
            <a:ext uri="{FF2B5EF4-FFF2-40B4-BE49-F238E27FC236}">
              <a16:creationId xmlns:a16="http://schemas.microsoft.com/office/drawing/2014/main" id="{DA8BFD17-3DAD-4980-BCFC-B668BE101C2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38" name="直線コネクタ 237">
          <a:extLst>
            <a:ext uri="{FF2B5EF4-FFF2-40B4-BE49-F238E27FC236}">
              <a16:creationId xmlns:a16="http://schemas.microsoft.com/office/drawing/2014/main" id="{DBA3914D-91FD-45EF-A85E-6899C901D2FC}"/>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39" name="【県民会館】&#10;有形固定資産減価償却率最小値テキスト">
          <a:extLst>
            <a:ext uri="{FF2B5EF4-FFF2-40B4-BE49-F238E27FC236}">
              <a16:creationId xmlns:a16="http://schemas.microsoft.com/office/drawing/2014/main" id="{78555B4B-5C2F-4742-B99F-8341874672D9}"/>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40" name="直線コネクタ 239">
          <a:extLst>
            <a:ext uri="{FF2B5EF4-FFF2-40B4-BE49-F238E27FC236}">
              <a16:creationId xmlns:a16="http://schemas.microsoft.com/office/drawing/2014/main" id="{B685C16C-6051-444D-ADD8-819FC4618638}"/>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41" name="【県民会館】&#10;有形固定資産減価償却率最大値テキスト">
          <a:extLst>
            <a:ext uri="{FF2B5EF4-FFF2-40B4-BE49-F238E27FC236}">
              <a16:creationId xmlns:a16="http://schemas.microsoft.com/office/drawing/2014/main" id="{8176F56E-57B9-4C66-9CAD-AD1DAC9EAF47}"/>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a:extLst>
            <a:ext uri="{FF2B5EF4-FFF2-40B4-BE49-F238E27FC236}">
              <a16:creationId xmlns:a16="http://schemas.microsoft.com/office/drawing/2014/main" id="{899A8EBF-13EF-4F9A-A0B9-FFB8384D7F4F}"/>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43" name="【県民会館】&#10;有形固定資産減価償却率平均値テキスト">
          <a:extLst>
            <a:ext uri="{FF2B5EF4-FFF2-40B4-BE49-F238E27FC236}">
              <a16:creationId xmlns:a16="http://schemas.microsoft.com/office/drawing/2014/main" id="{55992083-B3FE-4820-87F7-04A0F190D4B8}"/>
            </a:ext>
          </a:extLst>
        </xdr:cNvPr>
        <xdr:cNvSpPr txBox="1"/>
      </xdr:nvSpPr>
      <xdr:spPr>
        <a:xfrm>
          <a:off x="4229100" y="12926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44" name="フローチャート: 判断 243">
          <a:extLst>
            <a:ext uri="{FF2B5EF4-FFF2-40B4-BE49-F238E27FC236}">
              <a16:creationId xmlns:a16="http://schemas.microsoft.com/office/drawing/2014/main" id="{F073D0FA-133C-49D6-8D53-495A7B04B192}"/>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45" name="フローチャート: 判断 244">
          <a:extLst>
            <a:ext uri="{FF2B5EF4-FFF2-40B4-BE49-F238E27FC236}">
              <a16:creationId xmlns:a16="http://schemas.microsoft.com/office/drawing/2014/main" id="{2252F384-BF91-4722-A712-3A049966ACA5}"/>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46" name="フローチャート: 判断 245">
          <a:extLst>
            <a:ext uri="{FF2B5EF4-FFF2-40B4-BE49-F238E27FC236}">
              <a16:creationId xmlns:a16="http://schemas.microsoft.com/office/drawing/2014/main" id="{292B3F76-F7F8-4D1A-A78A-0205EB337773}"/>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7874</xdr:rowOff>
    </xdr:from>
    <xdr:to>
      <xdr:col>10</xdr:col>
      <xdr:colOff>165100</xdr:colOff>
      <xdr:row>79</xdr:row>
      <xdr:rowOff>109474</xdr:rowOff>
    </xdr:to>
    <xdr:sp macro="" textlink="">
      <xdr:nvSpPr>
        <xdr:cNvPr id="247" name="フローチャート: 判断 246">
          <a:extLst>
            <a:ext uri="{FF2B5EF4-FFF2-40B4-BE49-F238E27FC236}">
              <a16:creationId xmlns:a16="http://schemas.microsoft.com/office/drawing/2014/main" id="{5EB189C4-57C6-4209-9B63-464219253BE3}"/>
            </a:ext>
          </a:extLst>
        </xdr:cNvPr>
        <xdr:cNvSpPr/>
      </xdr:nvSpPr>
      <xdr:spPr>
        <a:xfrm>
          <a:off x="1781175" y="12803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48" name="フローチャート: 判断 247">
          <a:extLst>
            <a:ext uri="{FF2B5EF4-FFF2-40B4-BE49-F238E27FC236}">
              <a16:creationId xmlns:a16="http://schemas.microsoft.com/office/drawing/2014/main" id="{C74514BA-60AD-49B9-91B9-E959DBEBA96A}"/>
            </a:ext>
          </a:extLst>
        </xdr:cNvPr>
        <xdr:cNvSpPr/>
      </xdr:nvSpPr>
      <xdr:spPr>
        <a:xfrm>
          <a:off x="981075" y="129151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47EB297-AD39-4A0F-8AF9-A6BC97050DF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99BC604-A1C1-40DD-90EF-5DB8800651C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6377C13-AED0-4A7E-B992-F4D3289FD35E}"/>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E124184-0B01-43DA-9B19-3BCEA9F3500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F50A5ED-E4A2-429A-AD78-B285B7AA7D4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54" name="楕円 253">
          <a:extLst>
            <a:ext uri="{FF2B5EF4-FFF2-40B4-BE49-F238E27FC236}">
              <a16:creationId xmlns:a16="http://schemas.microsoft.com/office/drawing/2014/main" id="{F634C5F9-0EB7-4375-A638-0D6F085B464B}"/>
            </a:ext>
          </a:extLst>
        </xdr:cNvPr>
        <xdr:cNvSpPr/>
      </xdr:nvSpPr>
      <xdr:spPr>
        <a:xfrm>
          <a:off x="4124325" y="12630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111777</xdr:rowOff>
    </xdr:from>
    <xdr:ext cx="405111" cy="259045"/>
    <xdr:sp macro="" textlink="">
      <xdr:nvSpPr>
        <xdr:cNvPr id="255" name="【県民会館】&#10;有形固定資産減価償却率該当値テキスト">
          <a:extLst>
            <a:ext uri="{FF2B5EF4-FFF2-40B4-BE49-F238E27FC236}">
              <a16:creationId xmlns:a16="http://schemas.microsoft.com/office/drawing/2014/main" id="{EF8DBC10-A06F-4CB9-AB6B-5E16848FBA9F}"/>
            </a:ext>
          </a:extLst>
        </xdr:cNvPr>
        <xdr:cNvSpPr txBox="1"/>
      </xdr:nvSpPr>
      <xdr:spPr>
        <a:xfrm>
          <a:off x="4229100" y="1258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108458</xdr:rowOff>
    </xdr:from>
    <xdr:to>
      <xdr:col>20</xdr:col>
      <xdr:colOff>38100</xdr:colOff>
      <xdr:row>78</xdr:row>
      <xdr:rowOff>38608</xdr:rowOff>
    </xdr:to>
    <xdr:sp macro="" textlink="">
      <xdr:nvSpPr>
        <xdr:cNvPr id="256" name="楕円 255">
          <a:extLst>
            <a:ext uri="{FF2B5EF4-FFF2-40B4-BE49-F238E27FC236}">
              <a16:creationId xmlns:a16="http://schemas.microsoft.com/office/drawing/2014/main" id="{2403F0E1-AECC-4E7A-9F41-48F712746ED5}"/>
            </a:ext>
          </a:extLst>
        </xdr:cNvPr>
        <xdr:cNvSpPr/>
      </xdr:nvSpPr>
      <xdr:spPr>
        <a:xfrm>
          <a:off x="3381375" y="125735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159258</xdr:rowOff>
    </xdr:from>
    <xdr:to>
      <xdr:col>24</xdr:col>
      <xdr:colOff>63500</xdr:colOff>
      <xdr:row>78</xdr:row>
      <xdr:rowOff>38100</xdr:rowOff>
    </xdr:to>
    <xdr:cxnSp macro="">
      <xdr:nvCxnSpPr>
        <xdr:cNvPr id="257" name="直線コネクタ 256">
          <a:extLst>
            <a:ext uri="{FF2B5EF4-FFF2-40B4-BE49-F238E27FC236}">
              <a16:creationId xmlns:a16="http://schemas.microsoft.com/office/drawing/2014/main" id="{4DA8DE1A-D201-4AF0-82C3-4799FD16A8CF}"/>
            </a:ext>
          </a:extLst>
        </xdr:cNvPr>
        <xdr:cNvCxnSpPr/>
      </xdr:nvCxnSpPr>
      <xdr:spPr>
        <a:xfrm>
          <a:off x="3429000" y="12630658"/>
          <a:ext cx="752475"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66312</xdr:rowOff>
    </xdr:from>
    <xdr:ext cx="405111" cy="259045"/>
    <xdr:sp macro="" textlink="">
      <xdr:nvSpPr>
        <xdr:cNvPr id="258" name="n_1aveValue【県民会館】&#10;有形固定資産減価償却率">
          <a:extLst>
            <a:ext uri="{FF2B5EF4-FFF2-40B4-BE49-F238E27FC236}">
              <a16:creationId xmlns:a16="http://schemas.microsoft.com/office/drawing/2014/main" id="{C4325F69-B31A-467E-B148-DE325027309D}"/>
            </a:ext>
          </a:extLst>
        </xdr:cNvPr>
        <xdr:cNvSpPr txBox="1"/>
      </xdr:nvSpPr>
      <xdr:spPr>
        <a:xfrm>
          <a:off x="3239144" y="1302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59" name="n_2aveValue【県民会館】&#10;有形固定資産減価償却率">
          <a:extLst>
            <a:ext uri="{FF2B5EF4-FFF2-40B4-BE49-F238E27FC236}">
              <a16:creationId xmlns:a16="http://schemas.microsoft.com/office/drawing/2014/main" id="{94A02A86-EC17-4F50-92F5-4EE4E6E0209E}"/>
            </a:ext>
          </a:extLst>
        </xdr:cNvPr>
        <xdr:cNvSpPr txBox="1"/>
      </xdr:nvSpPr>
      <xdr:spPr>
        <a:xfrm>
          <a:off x="2439044" y="12677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260" name="n_3aveValue【県民会館】&#10;有形固定資産減価償却率">
          <a:extLst>
            <a:ext uri="{FF2B5EF4-FFF2-40B4-BE49-F238E27FC236}">
              <a16:creationId xmlns:a16="http://schemas.microsoft.com/office/drawing/2014/main" id="{33809C29-899D-4C6C-894A-2B909C5D79F5}"/>
            </a:ext>
          </a:extLst>
        </xdr:cNvPr>
        <xdr:cNvSpPr txBox="1"/>
      </xdr:nvSpPr>
      <xdr:spPr>
        <a:xfrm>
          <a:off x="1648469" y="1259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61" name="n_4aveValue【県民会館】&#10;有形固定資産減価償却率">
          <a:extLst>
            <a:ext uri="{FF2B5EF4-FFF2-40B4-BE49-F238E27FC236}">
              <a16:creationId xmlns:a16="http://schemas.microsoft.com/office/drawing/2014/main" id="{191529C6-E5F5-40CD-92A1-C0676C86A69E}"/>
            </a:ext>
          </a:extLst>
        </xdr:cNvPr>
        <xdr:cNvSpPr txBox="1"/>
      </xdr:nvSpPr>
      <xdr:spPr>
        <a:xfrm>
          <a:off x="848369" y="1269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55135</xdr:rowOff>
    </xdr:from>
    <xdr:ext cx="405111" cy="259045"/>
    <xdr:sp macro="" textlink="">
      <xdr:nvSpPr>
        <xdr:cNvPr id="262" name="n_1mainValue【県民会館】&#10;有形固定資産減価償却率">
          <a:extLst>
            <a:ext uri="{FF2B5EF4-FFF2-40B4-BE49-F238E27FC236}">
              <a16:creationId xmlns:a16="http://schemas.microsoft.com/office/drawing/2014/main" id="{E5002979-C7D5-459F-8553-69239DD688D2}"/>
            </a:ext>
          </a:extLst>
        </xdr:cNvPr>
        <xdr:cNvSpPr txBox="1"/>
      </xdr:nvSpPr>
      <xdr:spPr>
        <a:xfrm>
          <a:off x="3239144" y="12361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024033ED-7CA8-4FE9-8576-2764DEAFC1B8}"/>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4" name="正方形/長方形 263">
          <a:extLst>
            <a:ext uri="{FF2B5EF4-FFF2-40B4-BE49-F238E27FC236}">
              <a16:creationId xmlns:a16="http://schemas.microsoft.com/office/drawing/2014/main" id="{DF96BE8A-159B-4D85-AD51-E1D34D006F9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5" name="正方形/長方形 264">
          <a:extLst>
            <a:ext uri="{FF2B5EF4-FFF2-40B4-BE49-F238E27FC236}">
              <a16:creationId xmlns:a16="http://schemas.microsoft.com/office/drawing/2014/main" id="{1C637F72-09C9-4E7C-A4A5-7DA9C8973C17}"/>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6" name="正方形/長方形 265">
          <a:extLst>
            <a:ext uri="{FF2B5EF4-FFF2-40B4-BE49-F238E27FC236}">
              <a16:creationId xmlns:a16="http://schemas.microsoft.com/office/drawing/2014/main" id="{746824B1-4D01-4A4C-B41C-A2B60564B21D}"/>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7" name="正方形/長方形 266">
          <a:extLst>
            <a:ext uri="{FF2B5EF4-FFF2-40B4-BE49-F238E27FC236}">
              <a16:creationId xmlns:a16="http://schemas.microsoft.com/office/drawing/2014/main" id="{B9A24FD3-7506-4699-A64D-B602E35095AC}"/>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7DD5784A-04E4-446B-92C6-EF949455618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2B2E976C-CA2B-4596-83C3-F1DBA319955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8FCB44EA-A887-499A-9D68-36FC52BE48D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a:extLst>
            <a:ext uri="{FF2B5EF4-FFF2-40B4-BE49-F238E27FC236}">
              <a16:creationId xmlns:a16="http://schemas.microsoft.com/office/drawing/2014/main" id="{B798A8DA-700A-488A-A903-79E1107F2EAE}"/>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8E287101-801C-42BA-825E-DD33D9F070AE}"/>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a:extLst>
            <a:ext uri="{FF2B5EF4-FFF2-40B4-BE49-F238E27FC236}">
              <a16:creationId xmlns:a16="http://schemas.microsoft.com/office/drawing/2014/main" id="{4C2F963E-AF8A-44DA-904C-FA4856C5F78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a:extLst>
            <a:ext uri="{FF2B5EF4-FFF2-40B4-BE49-F238E27FC236}">
              <a16:creationId xmlns:a16="http://schemas.microsoft.com/office/drawing/2014/main" id="{CD85355C-C4EC-4A3F-A22C-77F9520CEDA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a:extLst>
            <a:ext uri="{FF2B5EF4-FFF2-40B4-BE49-F238E27FC236}">
              <a16:creationId xmlns:a16="http://schemas.microsoft.com/office/drawing/2014/main" id="{E0654A1D-605F-494C-9F21-66A7C3F974E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a:extLst>
            <a:ext uri="{FF2B5EF4-FFF2-40B4-BE49-F238E27FC236}">
              <a16:creationId xmlns:a16="http://schemas.microsoft.com/office/drawing/2014/main" id="{FA22CB17-EB76-4E01-9A18-DF490DEF7813}"/>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a:extLst>
            <a:ext uri="{FF2B5EF4-FFF2-40B4-BE49-F238E27FC236}">
              <a16:creationId xmlns:a16="http://schemas.microsoft.com/office/drawing/2014/main" id="{3BF7E948-0493-4C47-ACB6-6B8F2C2EC622}"/>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a:extLst>
            <a:ext uri="{FF2B5EF4-FFF2-40B4-BE49-F238E27FC236}">
              <a16:creationId xmlns:a16="http://schemas.microsoft.com/office/drawing/2014/main" id="{A2E4521E-ECA8-45B0-949F-873D6C2C29BC}"/>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a:extLst>
            <a:ext uri="{FF2B5EF4-FFF2-40B4-BE49-F238E27FC236}">
              <a16:creationId xmlns:a16="http://schemas.microsoft.com/office/drawing/2014/main" id="{A6E7FCF9-A0F4-4B7A-BDBF-B57A7219ED8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a:extLst>
            <a:ext uri="{FF2B5EF4-FFF2-40B4-BE49-F238E27FC236}">
              <a16:creationId xmlns:a16="http://schemas.microsoft.com/office/drawing/2014/main" id="{A952080E-2E75-4339-91B8-DF792A30F2B7}"/>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a:extLst>
            <a:ext uri="{FF2B5EF4-FFF2-40B4-BE49-F238E27FC236}">
              <a16:creationId xmlns:a16="http://schemas.microsoft.com/office/drawing/2014/main" id="{5DC488AB-8524-4E98-85D7-C71E92F754B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a:extLst>
            <a:ext uri="{FF2B5EF4-FFF2-40B4-BE49-F238E27FC236}">
              <a16:creationId xmlns:a16="http://schemas.microsoft.com/office/drawing/2014/main" id="{F2BEC53C-C958-49AC-9BA5-2C5D3E6166D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CE236556-3166-41B3-A054-FF8BB2AFFC9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48AB99FA-13D0-4F82-B6E7-C4D7626B2A1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県民会館】&#10;一人当たり面積グラフ枠">
          <a:extLst>
            <a:ext uri="{FF2B5EF4-FFF2-40B4-BE49-F238E27FC236}">
              <a16:creationId xmlns:a16="http://schemas.microsoft.com/office/drawing/2014/main" id="{3588F95E-D717-4987-A8C0-AE2E3781ACD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6" name="直線コネクタ 285">
          <a:extLst>
            <a:ext uri="{FF2B5EF4-FFF2-40B4-BE49-F238E27FC236}">
              <a16:creationId xmlns:a16="http://schemas.microsoft.com/office/drawing/2014/main" id="{5596C230-8629-4F30-BCF9-97C8D1CF003B}"/>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7" name="【県民会館】&#10;一人当たり面積最小値テキスト">
          <a:extLst>
            <a:ext uri="{FF2B5EF4-FFF2-40B4-BE49-F238E27FC236}">
              <a16:creationId xmlns:a16="http://schemas.microsoft.com/office/drawing/2014/main" id="{E349771D-61BB-43DD-839D-18EC51F2734E}"/>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8" name="直線コネクタ 287">
          <a:extLst>
            <a:ext uri="{FF2B5EF4-FFF2-40B4-BE49-F238E27FC236}">
              <a16:creationId xmlns:a16="http://schemas.microsoft.com/office/drawing/2014/main" id="{495834E5-A41C-4064-88D7-4AEAAB0CF440}"/>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9" name="【県民会館】&#10;一人当たり面積最大値テキスト">
          <a:extLst>
            <a:ext uri="{FF2B5EF4-FFF2-40B4-BE49-F238E27FC236}">
              <a16:creationId xmlns:a16="http://schemas.microsoft.com/office/drawing/2014/main" id="{427BBD12-339B-4D2B-B04C-39E0EF7891A8}"/>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90" name="直線コネクタ 289">
          <a:extLst>
            <a:ext uri="{FF2B5EF4-FFF2-40B4-BE49-F238E27FC236}">
              <a16:creationId xmlns:a16="http://schemas.microsoft.com/office/drawing/2014/main" id="{B657A108-A19F-40B0-921E-7216EC67270E}"/>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91" name="【県民会館】&#10;一人当たり面積平均値テキスト">
          <a:extLst>
            <a:ext uri="{FF2B5EF4-FFF2-40B4-BE49-F238E27FC236}">
              <a16:creationId xmlns:a16="http://schemas.microsoft.com/office/drawing/2014/main" id="{66E05369-F085-4FF0-8AA9-E7553358A62F}"/>
            </a:ext>
          </a:extLst>
        </xdr:cNvPr>
        <xdr:cNvSpPr txBox="1"/>
      </xdr:nvSpPr>
      <xdr:spPr>
        <a:xfrm>
          <a:off x="9477375" y="13561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92" name="フローチャート: 判断 291">
          <a:extLst>
            <a:ext uri="{FF2B5EF4-FFF2-40B4-BE49-F238E27FC236}">
              <a16:creationId xmlns:a16="http://schemas.microsoft.com/office/drawing/2014/main" id="{A36352A3-B828-4B4A-83D5-AD2CBC776683}"/>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293" name="フローチャート: 判断 292">
          <a:extLst>
            <a:ext uri="{FF2B5EF4-FFF2-40B4-BE49-F238E27FC236}">
              <a16:creationId xmlns:a16="http://schemas.microsoft.com/office/drawing/2014/main" id="{B5ACC244-9F57-4CF4-8DCC-83493ACFBE2D}"/>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4" name="フローチャート: 判断 293">
          <a:extLst>
            <a:ext uri="{FF2B5EF4-FFF2-40B4-BE49-F238E27FC236}">
              <a16:creationId xmlns:a16="http://schemas.microsoft.com/office/drawing/2014/main" id="{541C7D63-3701-4B4D-8C7F-CAB721FA5B08}"/>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77107</xdr:rowOff>
    </xdr:from>
    <xdr:to>
      <xdr:col>41</xdr:col>
      <xdr:colOff>101600</xdr:colOff>
      <xdr:row>84</xdr:row>
      <xdr:rowOff>7257</xdr:rowOff>
    </xdr:to>
    <xdr:sp macro="" textlink="">
      <xdr:nvSpPr>
        <xdr:cNvPr id="295" name="フローチャート: 判断 294">
          <a:extLst>
            <a:ext uri="{FF2B5EF4-FFF2-40B4-BE49-F238E27FC236}">
              <a16:creationId xmlns:a16="http://schemas.microsoft.com/office/drawing/2014/main" id="{F57452B4-E679-42A0-9A0F-13948F2D6C36}"/>
            </a:ext>
          </a:extLst>
        </xdr:cNvPr>
        <xdr:cNvSpPr/>
      </xdr:nvSpPr>
      <xdr:spPr>
        <a:xfrm>
          <a:off x="7029450" y="135168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68943</xdr:rowOff>
    </xdr:from>
    <xdr:to>
      <xdr:col>36</xdr:col>
      <xdr:colOff>165100</xdr:colOff>
      <xdr:row>84</xdr:row>
      <xdr:rowOff>170543</xdr:rowOff>
    </xdr:to>
    <xdr:sp macro="" textlink="">
      <xdr:nvSpPr>
        <xdr:cNvPr id="296" name="フローチャート: 判断 295">
          <a:extLst>
            <a:ext uri="{FF2B5EF4-FFF2-40B4-BE49-F238E27FC236}">
              <a16:creationId xmlns:a16="http://schemas.microsoft.com/office/drawing/2014/main" id="{ADA8D51F-ACC0-4C75-8886-32321C1EF651}"/>
            </a:ext>
          </a:extLst>
        </xdr:cNvPr>
        <xdr:cNvSpPr/>
      </xdr:nvSpPr>
      <xdr:spPr>
        <a:xfrm>
          <a:off x="62388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2A09DBB-C085-495F-B10E-0D58D838ECB0}"/>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BCEFA88-11EF-4E87-AC2E-567C9554B9F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1B886A-FA21-41A0-8720-62A67529BB0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4AD83E-EA79-4F99-A6DD-C81E520A985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C9398C4-5ACB-4712-B2A2-F1C2270BFD1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302" name="楕円 301">
          <a:extLst>
            <a:ext uri="{FF2B5EF4-FFF2-40B4-BE49-F238E27FC236}">
              <a16:creationId xmlns:a16="http://schemas.microsoft.com/office/drawing/2014/main" id="{B8C5CBC2-3AA3-43C3-BAD3-71C3562D5933}"/>
            </a:ext>
          </a:extLst>
        </xdr:cNvPr>
        <xdr:cNvSpPr/>
      </xdr:nvSpPr>
      <xdr:spPr>
        <a:xfrm>
          <a:off x="9401175" y="139913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155320</xdr:rowOff>
    </xdr:from>
    <xdr:ext cx="469744" cy="259045"/>
    <xdr:sp macro="" textlink="">
      <xdr:nvSpPr>
        <xdr:cNvPr id="303" name="【県民会館】&#10;一人当たり面積該当値テキスト">
          <a:extLst>
            <a:ext uri="{FF2B5EF4-FFF2-40B4-BE49-F238E27FC236}">
              <a16:creationId xmlns:a16="http://schemas.microsoft.com/office/drawing/2014/main" id="{71F0546D-C452-4BFD-9837-954BA8A45651}"/>
            </a:ext>
          </a:extLst>
        </xdr:cNvPr>
        <xdr:cNvSpPr txBox="1"/>
      </xdr:nvSpPr>
      <xdr:spPr>
        <a:xfrm>
          <a:off x="9477375" y="139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68943</xdr:rowOff>
    </xdr:from>
    <xdr:to>
      <xdr:col>50</xdr:col>
      <xdr:colOff>165100</xdr:colOff>
      <xdr:row>86</xdr:row>
      <xdr:rowOff>170543</xdr:rowOff>
    </xdr:to>
    <xdr:sp macro="" textlink="">
      <xdr:nvSpPr>
        <xdr:cNvPr id="304" name="楕円 303">
          <a:extLst>
            <a:ext uri="{FF2B5EF4-FFF2-40B4-BE49-F238E27FC236}">
              <a16:creationId xmlns:a16="http://schemas.microsoft.com/office/drawing/2014/main" id="{17438E5B-001C-4343-8735-9046845AD272}"/>
            </a:ext>
          </a:extLst>
        </xdr:cNvPr>
        <xdr:cNvSpPr/>
      </xdr:nvSpPr>
      <xdr:spPr>
        <a:xfrm>
          <a:off x="8639175" y="13991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119743</xdr:rowOff>
    </xdr:from>
    <xdr:to>
      <xdr:col>55</xdr:col>
      <xdr:colOff>0</xdr:colOff>
      <xdr:row>86</xdr:row>
      <xdr:rowOff>119743</xdr:rowOff>
    </xdr:to>
    <xdr:cxnSp macro="">
      <xdr:nvCxnSpPr>
        <xdr:cNvPr id="305" name="直線コネクタ 304">
          <a:extLst>
            <a:ext uri="{FF2B5EF4-FFF2-40B4-BE49-F238E27FC236}">
              <a16:creationId xmlns:a16="http://schemas.microsoft.com/office/drawing/2014/main" id="{09200D5A-E82A-41DA-80C6-E162464EA467}"/>
            </a:ext>
          </a:extLst>
        </xdr:cNvPr>
        <xdr:cNvCxnSpPr/>
      </xdr:nvCxnSpPr>
      <xdr:spPr>
        <a:xfrm>
          <a:off x="8686800" y="1404846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15620</xdr:rowOff>
    </xdr:from>
    <xdr:ext cx="469744" cy="259045"/>
    <xdr:sp macro="" textlink="">
      <xdr:nvSpPr>
        <xdr:cNvPr id="306" name="n_1aveValue【県民会館】&#10;一人当たり面積">
          <a:extLst>
            <a:ext uri="{FF2B5EF4-FFF2-40B4-BE49-F238E27FC236}">
              <a16:creationId xmlns:a16="http://schemas.microsoft.com/office/drawing/2014/main" id="{98FCD32A-CD12-4E04-8B73-BA44145DB8BC}"/>
            </a:ext>
          </a:extLst>
        </xdr:cNvPr>
        <xdr:cNvSpPr txBox="1"/>
      </xdr:nvSpPr>
      <xdr:spPr>
        <a:xfrm>
          <a:off x="8458277" y="134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07" name="n_2aveValue【県民会館】&#10;一人当たり面積">
          <a:extLst>
            <a:ext uri="{FF2B5EF4-FFF2-40B4-BE49-F238E27FC236}">
              <a16:creationId xmlns:a16="http://schemas.microsoft.com/office/drawing/2014/main" id="{6335C355-8D37-4FB5-94B1-11E654B84C81}"/>
            </a:ext>
          </a:extLst>
        </xdr:cNvPr>
        <xdr:cNvSpPr txBox="1"/>
      </xdr:nvSpPr>
      <xdr:spPr>
        <a:xfrm>
          <a:off x="7677227" y="134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23784</xdr:rowOff>
    </xdr:from>
    <xdr:ext cx="469744" cy="259045"/>
    <xdr:sp macro="" textlink="">
      <xdr:nvSpPr>
        <xdr:cNvPr id="308" name="n_3aveValue【県民会館】&#10;一人当たり面積">
          <a:extLst>
            <a:ext uri="{FF2B5EF4-FFF2-40B4-BE49-F238E27FC236}">
              <a16:creationId xmlns:a16="http://schemas.microsoft.com/office/drawing/2014/main" id="{8E172DB5-4CB2-4015-A119-921EB10124E1}"/>
            </a:ext>
          </a:extLst>
        </xdr:cNvPr>
        <xdr:cNvSpPr txBox="1"/>
      </xdr:nvSpPr>
      <xdr:spPr>
        <a:xfrm>
          <a:off x="6867602" y="133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15620</xdr:rowOff>
    </xdr:from>
    <xdr:ext cx="469744" cy="259045"/>
    <xdr:sp macro="" textlink="">
      <xdr:nvSpPr>
        <xdr:cNvPr id="309" name="n_4aveValue【県民会館】&#10;一人当たり面積">
          <a:extLst>
            <a:ext uri="{FF2B5EF4-FFF2-40B4-BE49-F238E27FC236}">
              <a16:creationId xmlns:a16="http://schemas.microsoft.com/office/drawing/2014/main" id="{B071EF88-4AA1-4ECC-8FBE-16F71D983051}"/>
            </a:ext>
          </a:extLst>
        </xdr:cNvPr>
        <xdr:cNvSpPr txBox="1"/>
      </xdr:nvSpPr>
      <xdr:spPr>
        <a:xfrm>
          <a:off x="6067502" y="134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161670</xdr:rowOff>
    </xdr:from>
    <xdr:ext cx="469744" cy="259045"/>
    <xdr:sp macro="" textlink="">
      <xdr:nvSpPr>
        <xdr:cNvPr id="310" name="n_1mainValue【県民会館】&#10;一人当たり面積">
          <a:extLst>
            <a:ext uri="{FF2B5EF4-FFF2-40B4-BE49-F238E27FC236}">
              <a16:creationId xmlns:a16="http://schemas.microsoft.com/office/drawing/2014/main" id="{BF5B7A5A-7E08-44C9-8B3A-0BF3DAE94EEE}"/>
            </a:ext>
          </a:extLst>
        </xdr:cNvPr>
        <xdr:cNvSpPr txBox="1"/>
      </xdr:nvSpPr>
      <xdr:spPr>
        <a:xfrm>
          <a:off x="8458277" y="1409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BA9C1173-EEA9-4023-A993-CF5089E90C5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2" name="正方形/長方形 311">
          <a:extLst>
            <a:ext uri="{FF2B5EF4-FFF2-40B4-BE49-F238E27FC236}">
              <a16:creationId xmlns:a16="http://schemas.microsoft.com/office/drawing/2014/main" id="{68721C97-D768-4E75-AABE-CA0EF1D71A9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3" name="正方形/長方形 312">
          <a:extLst>
            <a:ext uri="{FF2B5EF4-FFF2-40B4-BE49-F238E27FC236}">
              <a16:creationId xmlns:a16="http://schemas.microsoft.com/office/drawing/2014/main" id="{E879A84E-0C7D-4C59-821D-FBE29C85546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4" name="正方形/長方形 313">
          <a:extLst>
            <a:ext uri="{FF2B5EF4-FFF2-40B4-BE49-F238E27FC236}">
              <a16:creationId xmlns:a16="http://schemas.microsoft.com/office/drawing/2014/main" id="{93E77BDA-E4EE-4E49-A053-40F84A819718}"/>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5" name="正方形/長方形 314">
          <a:extLst>
            <a:ext uri="{FF2B5EF4-FFF2-40B4-BE49-F238E27FC236}">
              <a16:creationId xmlns:a16="http://schemas.microsoft.com/office/drawing/2014/main" id="{DB536F07-A691-4E29-A404-47824B6F5CC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776AC7C4-0D78-4AE2-9556-A0C0E942C064}"/>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DE951F69-6990-4D68-A70E-244C1E9E7BF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5FC00F77-6E2B-49D6-BFCC-EE3FA361748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id="{DE2519C2-7865-4E50-BE7D-3494BDCA3F7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a:extLst>
            <a:ext uri="{FF2B5EF4-FFF2-40B4-BE49-F238E27FC236}">
              <a16:creationId xmlns:a16="http://schemas.microsoft.com/office/drawing/2014/main" id="{B2C38E51-BF71-4727-9486-EA0CF02A4707}"/>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1" name="テキスト ボックス 320">
          <a:extLst>
            <a:ext uri="{FF2B5EF4-FFF2-40B4-BE49-F238E27FC236}">
              <a16:creationId xmlns:a16="http://schemas.microsoft.com/office/drawing/2014/main" id="{45E0A7F2-A55A-4C41-9FB0-A46C68F7C3A4}"/>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a:extLst>
            <a:ext uri="{FF2B5EF4-FFF2-40B4-BE49-F238E27FC236}">
              <a16:creationId xmlns:a16="http://schemas.microsoft.com/office/drawing/2014/main" id="{F25490A1-AACA-4585-8080-9DDE96CFFB98}"/>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a:extLst>
            <a:ext uri="{FF2B5EF4-FFF2-40B4-BE49-F238E27FC236}">
              <a16:creationId xmlns:a16="http://schemas.microsoft.com/office/drawing/2014/main" id="{EFFDD8C4-B0B6-4920-AEE5-0FBD9A69EFC5}"/>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a:extLst>
            <a:ext uri="{FF2B5EF4-FFF2-40B4-BE49-F238E27FC236}">
              <a16:creationId xmlns:a16="http://schemas.microsoft.com/office/drawing/2014/main" id="{648A9CF9-C7EC-4256-B2C4-2907A591C08F}"/>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a:extLst>
            <a:ext uri="{FF2B5EF4-FFF2-40B4-BE49-F238E27FC236}">
              <a16:creationId xmlns:a16="http://schemas.microsoft.com/office/drawing/2014/main" id="{E2DFBE4A-8728-4FD4-B690-59B7EB0ACA70}"/>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a:extLst>
            <a:ext uri="{FF2B5EF4-FFF2-40B4-BE49-F238E27FC236}">
              <a16:creationId xmlns:a16="http://schemas.microsoft.com/office/drawing/2014/main" id="{F9939FC8-3FB3-4B33-AD5C-BBCA63041057}"/>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a:extLst>
            <a:ext uri="{FF2B5EF4-FFF2-40B4-BE49-F238E27FC236}">
              <a16:creationId xmlns:a16="http://schemas.microsoft.com/office/drawing/2014/main" id="{E96105B4-B1DA-4EDF-9343-F3357D00FCCD}"/>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a:extLst>
            <a:ext uri="{FF2B5EF4-FFF2-40B4-BE49-F238E27FC236}">
              <a16:creationId xmlns:a16="http://schemas.microsoft.com/office/drawing/2014/main" id="{28D21784-959D-4083-9D5E-D2F09FFD3FB9}"/>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a:extLst>
            <a:ext uri="{FF2B5EF4-FFF2-40B4-BE49-F238E27FC236}">
              <a16:creationId xmlns:a16="http://schemas.microsoft.com/office/drawing/2014/main" id="{485566D2-7EDF-42FE-B2DF-250BC2554890}"/>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a:extLst>
            <a:ext uri="{FF2B5EF4-FFF2-40B4-BE49-F238E27FC236}">
              <a16:creationId xmlns:a16="http://schemas.microsoft.com/office/drawing/2014/main" id="{71CD3DB1-5C12-4BE2-9F9A-F21DB9EEEFE8}"/>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1" name="テキスト ボックス 330">
          <a:extLst>
            <a:ext uri="{FF2B5EF4-FFF2-40B4-BE49-F238E27FC236}">
              <a16:creationId xmlns:a16="http://schemas.microsoft.com/office/drawing/2014/main" id="{C4DA392F-DBC3-40CD-AE10-ED099FA7B822}"/>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8567B4E3-D570-4773-A8BB-8A08A4B65363}"/>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3" name="テキスト ボックス 332">
          <a:extLst>
            <a:ext uri="{FF2B5EF4-FFF2-40B4-BE49-F238E27FC236}">
              <a16:creationId xmlns:a16="http://schemas.microsoft.com/office/drawing/2014/main" id="{EA64B3AC-86E3-42E2-99A1-5C3B968089A2}"/>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保健所】&#10;有形固定資産減価償却率グラフ枠">
          <a:extLst>
            <a:ext uri="{FF2B5EF4-FFF2-40B4-BE49-F238E27FC236}">
              <a16:creationId xmlns:a16="http://schemas.microsoft.com/office/drawing/2014/main" id="{490B99DA-64CE-4F46-9B4F-1B7D6C48D784}"/>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35" name="直線コネクタ 334">
          <a:extLst>
            <a:ext uri="{FF2B5EF4-FFF2-40B4-BE49-F238E27FC236}">
              <a16:creationId xmlns:a16="http://schemas.microsoft.com/office/drawing/2014/main" id="{A01A314B-AD7A-4BF7-AB35-6FADD06F4A86}"/>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36" name="【保健所】&#10;有形固定資産減価償却率最小値テキスト">
          <a:extLst>
            <a:ext uri="{FF2B5EF4-FFF2-40B4-BE49-F238E27FC236}">
              <a16:creationId xmlns:a16="http://schemas.microsoft.com/office/drawing/2014/main" id="{9A615914-CB82-4F49-9C27-0521EAA50798}"/>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37" name="直線コネクタ 336">
          <a:extLst>
            <a:ext uri="{FF2B5EF4-FFF2-40B4-BE49-F238E27FC236}">
              <a16:creationId xmlns:a16="http://schemas.microsoft.com/office/drawing/2014/main" id="{4F078195-B28A-4260-974E-A752FF087062}"/>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38" name="【保健所】&#10;有形固定資産減価償却率最大値テキスト">
          <a:extLst>
            <a:ext uri="{FF2B5EF4-FFF2-40B4-BE49-F238E27FC236}">
              <a16:creationId xmlns:a16="http://schemas.microsoft.com/office/drawing/2014/main" id="{83219D42-BEB6-4089-A311-C6D125DE9D51}"/>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39" name="直線コネクタ 338">
          <a:extLst>
            <a:ext uri="{FF2B5EF4-FFF2-40B4-BE49-F238E27FC236}">
              <a16:creationId xmlns:a16="http://schemas.microsoft.com/office/drawing/2014/main" id="{D5A508BF-358D-4728-AC53-CBFB60C9850A}"/>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12354</xdr:rowOff>
    </xdr:from>
    <xdr:ext cx="405111" cy="259045"/>
    <xdr:sp macro="" textlink="">
      <xdr:nvSpPr>
        <xdr:cNvPr id="340" name="【保健所】&#10;有形固定資産減価償却率平均値テキスト">
          <a:extLst>
            <a:ext uri="{FF2B5EF4-FFF2-40B4-BE49-F238E27FC236}">
              <a16:creationId xmlns:a16="http://schemas.microsoft.com/office/drawing/2014/main" id="{6C405C14-5220-4456-B547-8D7337E79278}"/>
            </a:ext>
          </a:extLst>
        </xdr:cNvPr>
        <xdr:cNvSpPr txBox="1"/>
      </xdr:nvSpPr>
      <xdr:spPr>
        <a:xfrm>
          <a:off x="4229100" y="1668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41" name="フローチャート: 判断 340">
          <a:extLst>
            <a:ext uri="{FF2B5EF4-FFF2-40B4-BE49-F238E27FC236}">
              <a16:creationId xmlns:a16="http://schemas.microsoft.com/office/drawing/2014/main" id="{ACFAF848-C1F6-44BF-9927-CB225F229A12}"/>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42" name="フローチャート: 判断 341">
          <a:extLst>
            <a:ext uri="{FF2B5EF4-FFF2-40B4-BE49-F238E27FC236}">
              <a16:creationId xmlns:a16="http://schemas.microsoft.com/office/drawing/2014/main" id="{4E57A6E7-D14D-40D5-99C4-BDEB9EB73813}"/>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43" name="フローチャート: 判断 342">
          <a:extLst>
            <a:ext uri="{FF2B5EF4-FFF2-40B4-BE49-F238E27FC236}">
              <a16:creationId xmlns:a16="http://schemas.microsoft.com/office/drawing/2014/main" id="{13869C58-C829-4225-A796-818B948CEA3C}"/>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344" name="フローチャート: 判断 343">
          <a:extLst>
            <a:ext uri="{FF2B5EF4-FFF2-40B4-BE49-F238E27FC236}">
              <a16:creationId xmlns:a16="http://schemas.microsoft.com/office/drawing/2014/main" id="{92D46CD2-253C-4394-AFE1-7907D2DF9493}"/>
            </a:ext>
          </a:extLst>
        </xdr:cNvPr>
        <xdr:cNvSpPr/>
      </xdr:nvSpPr>
      <xdr:spPr>
        <a:xfrm>
          <a:off x="1781175" y="16603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72752</xdr:rowOff>
    </xdr:from>
    <xdr:to>
      <xdr:col>6</xdr:col>
      <xdr:colOff>38100</xdr:colOff>
      <xdr:row>102</xdr:row>
      <xdr:rowOff>2902</xdr:rowOff>
    </xdr:to>
    <xdr:sp macro="" textlink="">
      <xdr:nvSpPr>
        <xdr:cNvPr id="345" name="フローチャート: 判断 344">
          <a:extLst>
            <a:ext uri="{FF2B5EF4-FFF2-40B4-BE49-F238E27FC236}">
              <a16:creationId xmlns:a16="http://schemas.microsoft.com/office/drawing/2014/main" id="{1B653287-D4CA-4286-9CC4-0D1467CBDF3E}"/>
            </a:ext>
          </a:extLst>
        </xdr:cNvPr>
        <xdr:cNvSpPr/>
      </xdr:nvSpPr>
      <xdr:spPr>
        <a:xfrm>
          <a:off x="981075" y="1642400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6BF5B592-F42E-4B6E-9EC8-01367CB4700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A5BCDB3F-9213-4C37-B771-E69B09F3F2C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219C7217-5DF6-4F2B-B6DE-F047943EC46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FC4854F8-AF15-4580-8509-D82D8A40C80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328A7241-D85B-4215-A327-5C6FEE2CF2E2}"/>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162561</xdr:rowOff>
    </xdr:from>
    <xdr:to>
      <xdr:col>24</xdr:col>
      <xdr:colOff>114300</xdr:colOff>
      <xdr:row>109</xdr:row>
      <xdr:rowOff>92711</xdr:rowOff>
    </xdr:to>
    <xdr:sp macro="" textlink="">
      <xdr:nvSpPr>
        <xdr:cNvPr id="351" name="楕円 350">
          <a:extLst>
            <a:ext uri="{FF2B5EF4-FFF2-40B4-BE49-F238E27FC236}">
              <a16:creationId xmlns:a16="http://schemas.microsoft.com/office/drawing/2014/main" id="{E7888D45-491D-4C80-9C97-AEE57411B1F3}"/>
            </a:ext>
          </a:extLst>
        </xdr:cNvPr>
        <xdr:cNvSpPr/>
      </xdr:nvSpPr>
      <xdr:spPr>
        <a:xfrm>
          <a:off x="4124325" y="17647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108</xdr:row>
      <xdr:rowOff>77488</xdr:rowOff>
    </xdr:from>
    <xdr:ext cx="405111" cy="259045"/>
    <xdr:sp macro="" textlink="">
      <xdr:nvSpPr>
        <xdr:cNvPr id="352" name="【保健所】&#10;有形固定資産減価償却率該当値テキスト">
          <a:extLst>
            <a:ext uri="{FF2B5EF4-FFF2-40B4-BE49-F238E27FC236}">
              <a16:creationId xmlns:a16="http://schemas.microsoft.com/office/drawing/2014/main" id="{74354113-799A-44DB-9186-6BD8BAC5D570}"/>
            </a:ext>
          </a:extLst>
        </xdr:cNvPr>
        <xdr:cNvSpPr txBox="1"/>
      </xdr:nvSpPr>
      <xdr:spPr>
        <a:xfrm>
          <a:off x="4229100"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110308</xdr:rowOff>
    </xdr:from>
    <xdr:to>
      <xdr:col>20</xdr:col>
      <xdr:colOff>38100</xdr:colOff>
      <xdr:row>109</xdr:row>
      <xdr:rowOff>40458</xdr:rowOff>
    </xdr:to>
    <xdr:sp macro="" textlink="">
      <xdr:nvSpPr>
        <xdr:cNvPr id="353" name="楕円 352">
          <a:extLst>
            <a:ext uri="{FF2B5EF4-FFF2-40B4-BE49-F238E27FC236}">
              <a16:creationId xmlns:a16="http://schemas.microsoft.com/office/drawing/2014/main" id="{349AA71C-10A4-4994-841D-A75C60FBD3A2}"/>
            </a:ext>
          </a:extLst>
        </xdr:cNvPr>
        <xdr:cNvSpPr/>
      </xdr:nvSpPr>
      <xdr:spPr>
        <a:xfrm>
          <a:off x="3381375" y="175950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161108</xdr:rowOff>
    </xdr:from>
    <xdr:to>
      <xdr:col>24</xdr:col>
      <xdr:colOff>63500</xdr:colOff>
      <xdr:row>109</xdr:row>
      <xdr:rowOff>41911</xdr:rowOff>
    </xdr:to>
    <xdr:cxnSp macro="">
      <xdr:nvCxnSpPr>
        <xdr:cNvPr id="354" name="直線コネクタ 353">
          <a:extLst>
            <a:ext uri="{FF2B5EF4-FFF2-40B4-BE49-F238E27FC236}">
              <a16:creationId xmlns:a16="http://schemas.microsoft.com/office/drawing/2014/main" id="{AB71FA76-10B1-4CB8-8A43-3E8C05801B96}"/>
            </a:ext>
          </a:extLst>
        </xdr:cNvPr>
        <xdr:cNvCxnSpPr/>
      </xdr:nvCxnSpPr>
      <xdr:spPr>
        <a:xfrm>
          <a:off x="3429000" y="17652183"/>
          <a:ext cx="752475" cy="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55" name="n_1aveValue【保健所】&#10;有形固定資産減価償却率">
          <a:extLst>
            <a:ext uri="{FF2B5EF4-FFF2-40B4-BE49-F238E27FC236}">
              <a16:creationId xmlns:a16="http://schemas.microsoft.com/office/drawing/2014/main" id="{4096D94B-14F5-4E80-8E0A-1B5F2684338D}"/>
            </a:ext>
          </a:extLst>
        </xdr:cNvPr>
        <xdr:cNvSpPr txBox="1"/>
      </xdr:nvSpPr>
      <xdr:spPr>
        <a:xfrm>
          <a:off x="3239144"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56" name="n_2aveValue【保健所】&#10;有形固定資産減価償却率">
          <a:extLst>
            <a:ext uri="{FF2B5EF4-FFF2-40B4-BE49-F238E27FC236}">
              <a16:creationId xmlns:a16="http://schemas.microsoft.com/office/drawing/2014/main" id="{3CC7BE2B-2DF2-4650-946F-26CAB1396904}"/>
            </a:ext>
          </a:extLst>
        </xdr:cNvPr>
        <xdr:cNvSpPr txBox="1"/>
      </xdr:nvSpPr>
      <xdr:spPr>
        <a:xfrm>
          <a:off x="2439044" y="1658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357" name="n_3aveValue【保健所】&#10;有形固定資産減価償却率">
          <a:extLst>
            <a:ext uri="{FF2B5EF4-FFF2-40B4-BE49-F238E27FC236}">
              <a16:creationId xmlns:a16="http://schemas.microsoft.com/office/drawing/2014/main" id="{F2181FCE-F271-4F76-85A5-D07260155C42}"/>
            </a:ext>
          </a:extLst>
        </xdr:cNvPr>
        <xdr:cNvSpPr txBox="1"/>
      </xdr:nvSpPr>
      <xdr:spPr>
        <a:xfrm>
          <a:off x="1648469" y="1639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19429</xdr:rowOff>
    </xdr:from>
    <xdr:ext cx="405111" cy="259045"/>
    <xdr:sp macro="" textlink="">
      <xdr:nvSpPr>
        <xdr:cNvPr id="358" name="n_4aveValue【保健所】&#10;有形固定資産減価償却率">
          <a:extLst>
            <a:ext uri="{FF2B5EF4-FFF2-40B4-BE49-F238E27FC236}">
              <a16:creationId xmlns:a16="http://schemas.microsoft.com/office/drawing/2014/main" id="{9F5C6F42-917C-4189-840C-FDB6ABECF883}"/>
            </a:ext>
          </a:extLst>
        </xdr:cNvPr>
        <xdr:cNvSpPr txBox="1"/>
      </xdr:nvSpPr>
      <xdr:spPr>
        <a:xfrm>
          <a:off x="848369" y="162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31585</xdr:rowOff>
    </xdr:from>
    <xdr:ext cx="405111" cy="259045"/>
    <xdr:sp macro="" textlink="">
      <xdr:nvSpPr>
        <xdr:cNvPr id="359" name="n_1mainValue【保健所】&#10;有形固定資産減価償却率">
          <a:extLst>
            <a:ext uri="{FF2B5EF4-FFF2-40B4-BE49-F238E27FC236}">
              <a16:creationId xmlns:a16="http://schemas.microsoft.com/office/drawing/2014/main" id="{3BABA8D7-267E-42D0-B064-6BC727C3C9F6}"/>
            </a:ext>
          </a:extLst>
        </xdr:cNvPr>
        <xdr:cNvSpPr txBox="1"/>
      </xdr:nvSpPr>
      <xdr:spPr>
        <a:xfrm>
          <a:off x="3239144"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51BFA6A9-5EDC-421E-9738-E9CB2215DB8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1" name="正方形/長方形 360">
          <a:extLst>
            <a:ext uri="{FF2B5EF4-FFF2-40B4-BE49-F238E27FC236}">
              <a16:creationId xmlns:a16="http://schemas.microsoft.com/office/drawing/2014/main" id="{F93D2267-DF43-4C68-B8E1-BDBA49C37B3D}"/>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2" name="正方形/長方形 361">
          <a:extLst>
            <a:ext uri="{FF2B5EF4-FFF2-40B4-BE49-F238E27FC236}">
              <a16:creationId xmlns:a16="http://schemas.microsoft.com/office/drawing/2014/main" id="{F308B912-3E3E-45E0-86BE-17988DC064BF}"/>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3" name="正方形/長方形 362">
          <a:extLst>
            <a:ext uri="{FF2B5EF4-FFF2-40B4-BE49-F238E27FC236}">
              <a16:creationId xmlns:a16="http://schemas.microsoft.com/office/drawing/2014/main" id="{77D53909-647B-4B30-8B03-621CA4E15137}"/>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4" name="正方形/長方形 363">
          <a:extLst>
            <a:ext uri="{FF2B5EF4-FFF2-40B4-BE49-F238E27FC236}">
              <a16:creationId xmlns:a16="http://schemas.microsoft.com/office/drawing/2014/main" id="{48FE41FE-C1A8-45BA-92E6-13B30EFC0C9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8919578C-E11B-40DC-BE55-FE0C5BED7D7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5EFEFC94-902F-4BD0-A1C2-F17B8656BE9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07F0A044-FB92-4F55-8BC2-BD9CF57E81B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6A2C8D21-972D-4B31-9DD4-5989676C5E5D}"/>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a:extLst>
            <a:ext uri="{FF2B5EF4-FFF2-40B4-BE49-F238E27FC236}">
              <a16:creationId xmlns:a16="http://schemas.microsoft.com/office/drawing/2014/main" id="{95B34D62-CDED-45FC-85D9-1803D26C7E23}"/>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a:extLst>
            <a:ext uri="{FF2B5EF4-FFF2-40B4-BE49-F238E27FC236}">
              <a16:creationId xmlns:a16="http://schemas.microsoft.com/office/drawing/2014/main" id="{A609E2B5-D01A-4BD0-8A94-3628BAB41BA0}"/>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a:extLst>
            <a:ext uri="{FF2B5EF4-FFF2-40B4-BE49-F238E27FC236}">
              <a16:creationId xmlns:a16="http://schemas.microsoft.com/office/drawing/2014/main" id="{61AECD23-AC08-4A62-A5C7-F6226CD10DE8}"/>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a:extLst>
            <a:ext uri="{FF2B5EF4-FFF2-40B4-BE49-F238E27FC236}">
              <a16:creationId xmlns:a16="http://schemas.microsoft.com/office/drawing/2014/main" id="{0390C2F1-7A24-43BF-AE63-22851626960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a:extLst>
            <a:ext uri="{FF2B5EF4-FFF2-40B4-BE49-F238E27FC236}">
              <a16:creationId xmlns:a16="http://schemas.microsoft.com/office/drawing/2014/main" id="{D2280C76-EC0D-4182-B50E-DB52350BC25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a:extLst>
            <a:ext uri="{FF2B5EF4-FFF2-40B4-BE49-F238E27FC236}">
              <a16:creationId xmlns:a16="http://schemas.microsoft.com/office/drawing/2014/main" id="{2B9C8918-026B-41F4-B932-B08BD25E6A69}"/>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a:extLst>
            <a:ext uri="{FF2B5EF4-FFF2-40B4-BE49-F238E27FC236}">
              <a16:creationId xmlns:a16="http://schemas.microsoft.com/office/drawing/2014/main" id="{3C2CB45C-CFC5-45EF-9484-59A280458A87}"/>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a:extLst>
            <a:ext uri="{FF2B5EF4-FFF2-40B4-BE49-F238E27FC236}">
              <a16:creationId xmlns:a16="http://schemas.microsoft.com/office/drawing/2014/main" id="{7ACBF7A5-AE18-4A3E-916C-1ADC94C6E411}"/>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a16="http://schemas.microsoft.com/office/drawing/2014/main" id="{29819AAA-0C3D-4E4D-A4EF-FE1DF5B57C8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a:extLst>
            <a:ext uri="{FF2B5EF4-FFF2-40B4-BE49-F238E27FC236}">
              <a16:creationId xmlns:a16="http://schemas.microsoft.com/office/drawing/2014/main" id="{3DE83DD1-B358-4C89-BAA1-0DF7BECC8411}"/>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保健所】&#10;一人当たり面積グラフ枠">
          <a:extLst>
            <a:ext uri="{FF2B5EF4-FFF2-40B4-BE49-F238E27FC236}">
              <a16:creationId xmlns:a16="http://schemas.microsoft.com/office/drawing/2014/main" id="{AAAD6C51-6F82-49F4-B8D8-5705246A659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0" name="直線コネクタ 379">
          <a:extLst>
            <a:ext uri="{FF2B5EF4-FFF2-40B4-BE49-F238E27FC236}">
              <a16:creationId xmlns:a16="http://schemas.microsoft.com/office/drawing/2014/main" id="{DF840EF7-4E5E-4A90-85C7-9FC6ED9B44AA}"/>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81" name="【保健所】&#10;一人当たり面積最小値テキスト">
          <a:extLst>
            <a:ext uri="{FF2B5EF4-FFF2-40B4-BE49-F238E27FC236}">
              <a16:creationId xmlns:a16="http://schemas.microsoft.com/office/drawing/2014/main" id="{84BD7D3C-8287-4D88-A4D5-136829CB19A0}"/>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82" name="直線コネクタ 381">
          <a:extLst>
            <a:ext uri="{FF2B5EF4-FFF2-40B4-BE49-F238E27FC236}">
              <a16:creationId xmlns:a16="http://schemas.microsoft.com/office/drawing/2014/main" id="{4CB17DA4-10E9-481E-8AF7-B7E396A8680E}"/>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83" name="【保健所】&#10;一人当たり面積最大値テキスト">
          <a:extLst>
            <a:ext uri="{FF2B5EF4-FFF2-40B4-BE49-F238E27FC236}">
              <a16:creationId xmlns:a16="http://schemas.microsoft.com/office/drawing/2014/main" id="{5D81D63B-456F-471A-A465-C65A3C630665}"/>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84" name="直線コネクタ 383">
          <a:extLst>
            <a:ext uri="{FF2B5EF4-FFF2-40B4-BE49-F238E27FC236}">
              <a16:creationId xmlns:a16="http://schemas.microsoft.com/office/drawing/2014/main" id="{D036BFE2-1A92-4511-9D3F-208E275ECB39}"/>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385" name="【保健所】&#10;一人当たり面積平均値テキスト">
          <a:extLst>
            <a:ext uri="{FF2B5EF4-FFF2-40B4-BE49-F238E27FC236}">
              <a16:creationId xmlns:a16="http://schemas.microsoft.com/office/drawing/2014/main" id="{CE01C978-B5CF-4912-8D51-E31BAB95F284}"/>
            </a:ext>
          </a:extLst>
        </xdr:cNvPr>
        <xdr:cNvSpPr txBox="1"/>
      </xdr:nvSpPr>
      <xdr:spPr>
        <a:xfrm>
          <a:off x="9477375" y="1728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86" name="フローチャート: 判断 385">
          <a:extLst>
            <a:ext uri="{FF2B5EF4-FFF2-40B4-BE49-F238E27FC236}">
              <a16:creationId xmlns:a16="http://schemas.microsoft.com/office/drawing/2014/main" id="{B08E8A81-3847-41AC-AF89-30A2FA5D567A}"/>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387" name="フローチャート: 判断 386">
          <a:extLst>
            <a:ext uri="{FF2B5EF4-FFF2-40B4-BE49-F238E27FC236}">
              <a16:creationId xmlns:a16="http://schemas.microsoft.com/office/drawing/2014/main" id="{28F581A4-E34C-4C8A-9F3F-AA53422AEE83}"/>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88" name="フローチャート: 判断 387">
          <a:extLst>
            <a:ext uri="{FF2B5EF4-FFF2-40B4-BE49-F238E27FC236}">
              <a16:creationId xmlns:a16="http://schemas.microsoft.com/office/drawing/2014/main" id="{5B00628E-7E5F-4411-95F3-BD847479CCC9}"/>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389" name="フローチャート: 判断 388">
          <a:extLst>
            <a:ext uri="{FF2B5EF4-FFF2-40B4-BE49-F238E27FC236}">
              <a16:creationId xmlns:a16="http://schemas.microsoft.com/office/drawing/2014/main" id="{ACDDE953-49D9-4789-B9FD-A19BBD27A29D}"/>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390" name="フローチャート: 判断 389">
          <a:extLst>
            <a:ext uri="{FF2B5EF4-FFF2-40B4-BE49-F238E27FC236}">
              <a16:creationId xmlns:a16="http://schemas.microsoft.com/office/drawing/2014/main" id="{F135BEC5-B127-431A-90B2-B554EDE0DC6A}"/>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E070D9E6-560B-4E99-96C3-6EDAA3D7BB5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956C5140-1829-434E-9A56-B2587A7D036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CF591EE-522F-4E11-B55C-9C9AFDA4C9E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73850EC-9049-438B-98A1-056DA667FC5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D04880B0-7D70-46BD-A445-9EBB7D1894C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96" name="楕円 395">
          <a:extLst>
            <a:ext uri="{FF2B5EF4-FFF2-40B4-BE49-F238E27FC236}">
              <a16:creationId xmlns:a16="http://schemas.microsoft.com/office/drawing/2014/main" id="{02610F16-85A0-4CC2-B60E-0C941BA1FFB6}"/>
            </a:ext>
          </a:extLst>
        </xdr:cNvPr>
        <xdr:cNvSpPr/>
      </xdr:nvSpPr>
      <xdr:spPr>
        <a:xfrm>
          <a:off x="9401175" y="174282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83838</xdr:rowOff>
    </xdr:from>
    <xdr:ext cx="469744" cy="259045"/>
    <xdr:sp macro="" textlink="">
      <xdr:nvSpPr>
        <xdr:cNvPr id="397" name="【保健所】&#10;一人当たり面積該当値テキスト">
          <a:extLst>
            <a:ext uri="{FF2B5EF4-FFF2-40B4-BE49-F238E27FC236}">
              <a16:creationId xmlns:a16="http://schemas.microsoft.com/office/drawing/2014/main" id="{A7230557-DD45-4F73-9FBB-230FBCE9397C}"/>
            </a:ext>
          </a:extLst>
        </xdr:cNvPr>
        <xdr:cNvSpPr txBox="1"/>
      </xdr:nvSpPr>
      <xdr:spPr>
        <a:xfrm>
          <a:off x="9477375"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98" name="楕円 397">
          <a:extLst>
            <a:ext uri="{FF2B5EF4-FFF2-40B4-BE49-F238E27FC236}">
              <a16:creationId xmlns:a16="http://schemas.microsoft.com/office/drawing/2014/main" id="{6E3980EC-6195-4D38-95CA-70B370177154}"/>
            </a:ext>
          </a:extLst>
        </xdr:cNvPr>
        <xdr:cNvSpPr/>
      </xdr:nvSpPr>
      <xdr:spPr>
        <a:xfrm>
          <a:off x="8639175" y="17428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399" name="直線コネクタ 398">
          <a:extLst>
            <a:ext uri="{FF2B5EF4-FFF2-40B4-BE49-F238E27FC236}">
              <a16:creationId xmlns:a16="http://schemas.microsoft.com/office/drawing/2014/main" id="{5E421ACB-5390-49AA-9656-BF752CF85514}"/>
            </a:ext>
          </a:extLst>
        </xdr:cNvPr>
        <xdr:cNvCxnSpPr/>
      </xdr:nvCxnSpPr>
      <xdr:spPr>
        <a:xfrm>
          <a:off x="8686800" y="174853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00" name="n_1aveValue【保健所】&#10;一人当たり面積">
          <a:extLst>
            <a:ext uri="{FF2B5EF4-FFF2-40B4-BE49-F238E27FC236}">
              <a16:creationId xmlns:a16="http://schemas.microsoft.com/office/drawing/2014/main" id="{422885CD-F517-49CA-8336-8334B4F1B30E}"/>
            </a:ext>
          </a:extLst>
        </xdr:cNvPr>
        <xdr:cNvSpPr txBox="1"/>
      </xdr:nvSpPr>
      <xdr:spPr>
        <a:xfrm>
          <a:off x="845827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01" name="n_2aveValue【保健所】&#10;一人当たり面積">
          <a:extLst>
            <a:ext uri="{FF2B5EF4-FFF2-40B4-BE49-F238E27FC236}">
              <a16:creationId xmlns:a16="http://schemas.microsoft.com/office/drawing/2014/main" id="{E88D6A26-0F53-41A0-B532-7F873FAE3C09}"/>
            </a:ext>
          </a:extLst>
        </xdr:cNvPr>
        <xdr:cNvSpPr txBox="1"/>
      </xdr:nvSpPr>
      <xdr:spPr>
        <a:xfrm>
          <a:off x="767722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02" name="n_3aveValue【保健所】&#10;一人当たり面積">
          <a:extLst>
            <a:ext uri="{FF2B5EF4-FFF2-40B4-BE49-F238E27FC236}">
              <a16:creationId xmlns:a16="http://schemas.microsoft.com/office/drawing/2014/main" id="{6711AD2F-8F55-46E8-8DDE-5F638DB4D9AB}"/>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03" name="n_4aveValue【保健所】&#10;一人当たり面積">
          <a:extLst>
            <a:ext uri="{FF2B5EF4-FFF2-40B4-BE49-F238E27FC236}">
              <a16:creationId xmlns:a16="http://schemas.microsoft.com/office/drawing/2014/main" id="{C822C87C-E311-4224-B482-B38ACFA1D6EE}"/>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52088</xdr:rowOff>
    </xdr:from>
    <xdr:ext cx="469744" cy="259045"/>
    <xdr:sp macro="" textlink="">
      <xdr:nvSpPr>
        <xdr:cNvPr id="404" name="n_1mainValue【保健所】&#10;一人当たり面積">
          <a:extLst>
            <a:ext uri="{FF2B5EF4-FFF2-40B4-BE49-F238E27FC236}">
              <a16:creationId xmlns:a16="http://schemas.microsoft.com/office/drawing/2014/main" id="{2693D099-1503-471B-BBA1-35C4EACA599B}"/>
            </a:ext>
          </a:extLst>
        </xdr:cNvPr>
        <xdr:cNvSpPr txBox="1"/>
      </xdr:nvSpPr>
      <xdr:spPr>
        <a:xfrm>
          <a:off x="845827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a:extLst>
            <a:ext uri="{FF2B5EF4-FFF2-40B4-BE49-F238E27FC236}">
              <a16:creationId xmlns:a16="http://schemas.microsoft.com/office/drawing/2014/main" id="{B6B8B000-9B3A-4775-983F-EB8EAB9EBDA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6" name="正方形/長方形 405">
          <a:extLst>
            <a:ext uri="{FF2B5EF4-FFF2-40B4-BE49-F238E27FC236}">
              <a16:creationId xmlns:a16="http://schemas.microsoft.com/office/drawing/2014/main" id="{66E9894A-3299-4CAD-A0ED-97E8853363E4}"/>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7" name="正方形/長方形 406">
          <a:extLst>
            <a:ext uri="{FF2B5EF4-FFF2-40B4-BE49-F238E27FC236}">
              <a16:creationId xmlns:a16="http://schemas.microsoft.com/office/drawing/2014/main" id="{18B0E757-51E4-4CC8-B3A0-88D6AF39E66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8" name="正方形/長方形 407">
          <a:extLst>
            <a:ext uri="{FF2B5EF4-FFF2-40B4-BE49-F238E27FC236}">
              <a16:creationId xmlns:a16="http://schemas.microsoft.com/office/drawing/2014/main" id="{8F6A641C-B62F-4E59-96BC-A03EC0F4A56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9" name="正方形/長方形 408">
          <a:extLst>
            <a:ext uri="{FF2B5EF4-FFF2-40B4-BE49-F238E27FC236}">
              <a16:creationId xmlns:a16="http://schemas.microsoft.com/office/drawing/2014/main" id="{A571548F-474A-45F9-9D2C-4C95DCBCAF7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E43ED7D3-4B33-4625-85FE-C4792C1BD6E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E3E85DEC-90B7-45D8-AA3D-6DC32215A5F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BDB88467-3707-44CD-A10E-A0A3D91FB1A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3" name="テキスト ボックス 412">
          <a:extLst>
            <a:ext uri="{FF2B5EF4-FFF2-40B4-BE49-F238E27FC236}">
              <a16:creationId xmlns:a16="http://schemas.microsoft.com/office/drawing/2014/main" id="{7A23846C-D7EA-4667-B0B6-9BE0A374202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4" name="直線コネクタ 413">
          <a:extLst>
            <a:ext uri="{FF2B5EF4-FFF2-40B4-BE49-F238E27FC236}">
              <a16:creationId xmlns:a16="http://schemas.microsoft.com/office/drawing/2014/main" id="{697786C3-F408-498A-854A-0E237E72BB5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5" name="テキスト ボックス 414">
          <a:extLst>
            <a:ext uri="{FF2B5EF4-FFF2-40B4-BE49-F238E27FC236}">
              <a16:creationId xmlns:a16="http://schemas.microsoft.com/office/drawing/2014/main" id="{50FEE42E-9824-43E9-A484-A1F5286BACA7}"/>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6" name="直線コネクタ 415">
          <a:extLst>
            <a:ext uri="{FF2B5EF4-FFF2-40B4-BE49-F238E27FC236}">
              <a16:creationId xmlns:a16="http://schemas.microsoft.com/office/drawing/2014/main" id="{6C0A6343-D583-49FD-AE00-1736FAC95F0D}"/>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7" name="テキスト ボックス 416">
          <a:extLst>
            <a:ext uri="{FF2B5EF4-FFF2-40B4-BE49-F238E27FC236}">
              <a16:creationId xmlns:a16="http://schemas.microsoft.com/office/drawing/2014/main" id="{A5FB7000-41C4-4CB3-BFB8-F8327388B0BB}"/>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8" name="直線コネクタ 417">
          <a:extLst>
            <a:ext uri="{FF2B5EF4-FFF2-40B4-BE49-F238E27FC236}">
              <a16:creationId xmlns:a16="http://schemas.microsoft.com/office/drawing/2014/main" id="{861654DF-8EF0-4C66-A612-391ED51C6297}"/>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9" name="テキスト ボックス 418">
          <a:extLst>
            <a:ext uri="{FF2B5EF4-FFF2-40B4-BE49-F238E27FC236}">
              <a16:creationId xmlns:a16="http://schemas.microsoft.com/office/drawing/2014/main" id="{5D88DB07-51D9-4213-A96B-C442F6C860BF}"/>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0" name="直線コネクタ 419">
          <a:extLst>
            <a:ext uri="{FF2B5EF4-FFF2-40B4-BE49-F238E27FC236}">
              <a16:creationId xmlns:a16="http://schemas.microsoft.com/office/drawing/2014/main" id="{4FE6C747-E7C7-469E-8297-43A8C18868C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1" name="テキスト ボックス 420">
          <a:extLst>
            <a:ext uri="{FF2B5EF4-FFF2-40B4-BE49-F238E27FC236}">
              <a16:creationId xmlns:a16="http://schemas.microsoft.com/office/drawing/2014/main" id="{590C9202-E093-4B4C-81E3-232F14A3D88B}"/>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F2742845-38CD-4F7D-A8C5-235CCB2DB4F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3" name="テキスト ボックス 422">
          <a:extLst>
            <a:ext uri="{FF2B5EF4-FFF2-40B4-BE49-F238E27FC236}">
              <a16:creationId xmlns:a16="http://schemas.microsoft.com/office/drawing/2014/main" id="{05EA0806-2E19-4216-A98A-F00FC70A58A0}"/>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試験研究機関】&#10;有形固定資産減価償却率グラフ枠">
          <a:extLst>
            <a:ext uri="{FF2B5EF4-FFF2-40B4-BE49-F238E27FC236}">
              <a16:creationId xmlns:a16="http://schemas.microsoft.com/office/drawing/2014/main" id="{877E0F39-224F-4F80-BB77-559C0782EF7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25" name="直線コネクタ 424">
          <a:extLst>
            <a:ext uri="{FF2B5EF4-FFF2-40B4-BE49-F238E27FC236}">
              <a16:creationId xmlns:a16="http://schemas.microsoft.com/office/drawing/2014/main" id="{DE915B89-4CB6-494A-8BB1-F0396741598C}"/>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26" name="【試験研究機関】&#10;有形固定資産減価償却率最小値テキスト">
          <a:extLst>
            <a:ext uri="{FF2B5EF4-FFF2-40B4-BE49-F238E27FC236}">
              <a16:creationId xmlns:a16="http://schemas.microsoft.com/office/drawing/2014/main" id="{2B8AD9B2-638E-441A-A8ED-1FD5ADCAF3DB}"/>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27" name="直線コネクタ 426">
          <a:extLst>
            <a:ext uri="{FF2B5EF4-FFF2-40B4-BE49-F238E27FC236}">
              <a16:creationId xmlns:a16="http://schemas.microsoft.com/office/drawing/2014/main" id="{0B698670-D1A9-479B-B12F-EC11C7C81064}"/>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28" name="【試験研究機関】&#10;有形固定資産減価償却率最大値テキスト">
          <a:extLst>
            <a:ext uri="{FF2B5EF4-FFF2-40B4-BE49-F238E27FC236}">
              <a16:creationId xmlns:a16="http://schemas.microsoft.com/office/drawing/2014/main" id="{67A88E0A-D30B-4513-A8E6-D01B044B33C6}"/>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29" name="直線コネクタ 428">
          <a:extLst>
            <a:ext uri="{FF2B5EF4-FFF2-40B4-BE49-F238E27FC236}">
              <a16:creationId xmlns:a16="http://schemas.microsoft.com/office/drawing/2014/main" id="{F83C1269-AF8D-482A-A122-76BFA33D5FF2}"/>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30" name="【試験研究機関】&#10;有形固定資産減価償却率平均値テキスト">
          <a:extLst>
            <a:ext uri="{FF2B5EF4-FFF2-40B4-BE49-F238E27FC236}">
              <a16:creationId xmlns:a16="http://schemas.microsoft.com/office/drawing/2014/main" id="{8D664A7F-9429-4B4A-9F14-77711C167195}"/>
            </a:ext>
          </a:extLst>
        </xdr:cNvPr>
        <xdr:cNvSpPr txBox="1"/>
      </xdr:nvSpPr>
      <xdr:spPr>
        <a:xfrm>
          <a:off x="14744700" y="6133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31" name="フローチャート: 判断 430">
          <a:extLst>
            <a:ext uri="{FF2B5EF4-FFF2-40B4-BE49-F238E27FC236}">
              <a16:creationId xmlns:a16="http://schemas.microsoft.com/office/drawing/2014/main" id="{C282FE7D-2879-4667-8D2B-E69A3C5B6BD5}"/>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32" name="フローチャート: 判断 431">
          <a:extLst>
            <a:ext uri="{FF2B5EF4-FFF2-40B4-BE49-F238E27FC236}">
              <a16:creationId xmlns:a16="http://schemas.microsoft.com/office/drawing/2014/main" id="{DD51BFD3-6443-488D-98DA-86D85DE19321}"/>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33" name="フローチャート: 判断 432">
          <a:extLst>
            <a:ext uri="{FF2B5EF4-FFF2-40B4-BE49-F238E27FC236}">
              <a16:creationId xmlns:a16="http://schemas.microsoft.com/office/drawing/2014/main" id="{05412F98-DF13-44F0-973D-235F8ADC3655}"/>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87122</xdr:rowOff>
    </xdr:from>
    <xdr:to>
      <xdr:col>72</xdr:col>
      <xdr:colOff>38100</xdr:colOff>
      <xdr:row>36</xdr:row>
      <xdr:rowOff>17272</xdr:rowOff>
    </xdr:to>
    <xdr:sp macro="" textlink="">
      <xdr:nvSpPr>
        <xdr:cNvPr id="434" name="フローチャート: 判断 433">
          <a:extLst>
            <a:ext uri="{FF2B5EF4-FFF2-40B4-BE49-F238E27FC236}">
              <a16:creationId xmlns:a16="http://schemas.microsoft.com/office/drawing/2014/main" id="{53285D6B-33B7-4245-9B64-16857BF47321}"/>
            </a:ext>
          </a:extLst>
        </xdr:cNvPr>
        <xdr:cNvSpPr/>
      </xdr:nvSpPr>
      <xdr:spPr>
        <a:xfrm>
          <a:off x="12296775" y="57513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121412</xdr:rowOff>
    </xdr:from>
    <xdr:to>
      <xdr:col>67</xdr:col>
      <xdr:colOff>101600</xdr:colOff>
      <xdr:row>35</xdr:row>
      <xdr:rowOff>51562</xdr:rowOff>
    </xdr:to>
    <xdr:sp macro="" textlink="">
      <xdr:nvSpPr>
        <xdr:cNvPr id="435" name="フローチャート: 判断 434">
          <a:extLst>
            <a:ext uri="{FF2B5EF4-FFF2-40B4-BE49-F238E27FC236}">
              <a16:creationId xmlns:a16="http://schemas.microsoft.com/office/drawing/2014/main" id="{27BCD970-DA11-4A39-9C40-9DE92AC78EB0}"/>
            </a:ext>
          </a:extLst>
        </xdr:cNvPr>
        <xdr:cNvSpPr/>
      </xdr:nvSpPr>
      <xdr:spPr>
        <a:xfrm>
          <a:off x="11487150" y="56300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BBEA5E9-8B44-4C6D-895A-A6C8F34210F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6517250-DBB9-4517-A7FF-9094EF75A7F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9069E94D-D86F-42EE-8B98-189B5D646E0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2971C78-CF13-414A-89B0-13CDBF1ECAA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878ACFF7-B5AA-4F3D-8138-868E4CD5854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45974</xdr:rowOff>
    </xdr:from>
    <xdr:to>
      <xdr:col>85</xdr:col>
      <xdr:colOff>177800</xdr:colOff>
      <xdr:row>37</xdr:row>
      <xdr:rowOff>147574</xdr:rowOff>
    </xdr:to>
    <xdr:sp macro="" textlink="">
      <xdr:nvSpPr>
        <xdr:cNvPr id="441" name="楕円 440">
          <a:extLst>
            <a:ext uri="{FF2B5EF4-FFF2-40B4-BE49-F238E27FC236}">
              <a16:creationId xmlns:a16="http://schemas.microsoft.com/office/drawing/2014/main" id="{96960F44-0849-443F-9A9F-8651283B29D8}"/>
            </a:ext>
          </a:extLst>
        </xdr:cNvPr>
        <xdr:cNvSpPr/>
      </xdr:nvSpPr>
      <xdr:spPr>
        <a:xfrm>
          <a:off x="14649450" y="60403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68851</xdr:rowOff>
    </xdr:from>
    <xdr:ext cx="405111" cy="259045"/>
    <xdr:sp macro="" textlink="">
      <xdr:nvSpPr>
        <xdr:cNvPr id="442" name="【試験研究機関】&#10;有形固定資産減価償却率該当値テキスト">
          <a:extLst>
            <a:ext uri="{FF2B5EF4-FFF2-40B4-BE49-F238E27FC236}">
              <a16:creationId xmlns:a16="http://schemas.microsoft.com/office/drawing/2014/main" id="{B56F9026-06B5-485E-AE8F-BCBDD9115178}"/>
            </a:ext>
          </a:extLst>
        </xdr:cNvPr>
        <xdr:cNvSpPr txBox="1"/>
      </xdr:nvSpPr>
      <xdr:spPr>
        <a:xfrm>
          <a:off x="14744700" y="5894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114554</xdr:rowOff>
    </xdr:from>
    <xdr:to>
      <xdr:col>81</xdr:col>
      <xdr:colOff>101600</xdr:colOff>
      <xdr:row>38</xdr:row>
      <xdr:rowOff>44704</xdr:rowOff>
    </xdr:to>
    <xdr:sp macro="" textlink="">
      <xdr:nvSpPr>
        <xdr:cNvPr id="443" name="楕円 442">
          <a:extLst>
            <a:ext uri="{FF2B5EF4-FFF2-40B4-BE49-F238E27FC236}">
              <a16:creationId xmlns:a16="http://schemas.microsoft.com/office/drawing/2014/main" id="{93976B52-A1F2-4662-B1FB-2C75D9E50485}"/>
            </a:ext>
          </a:extLst>
        </xdr:cNvPr>
        <xdr:cNvSpPr/>
      </xdr:nvSpPr>
      <xdr:spPr>
        <a:xfrm>
          <a:off x="13887450" y="61057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96774</xdr:rowOff>
    </xdr:from>
    <xdr:to>
      <xdr:col>85</xdr:col>
      <xdr:colOff>127000</xdr:colOff>
      <xdr:row>37</xdr:row>
      <xdr:rowOff>165354</xdr:rowOff>
    </xdr:to>
    <xdr:cxnSp macro="">
      <xdr:nvCxnSpPr>
        <xdr:cNvPr id="444" name="直線コネクタ 443">
          <a:extLst>
            <a:ext uri="{FF2B5EF4-FFF2-40B4-BE49-F238E27FC236}">
              <a16:creationId xmlns:a16="http://schemas.microsoft.com/office/drawing/2014/main" id="{5F49E944-8F66-4016-87A0-63BE4F40DFCC}"/>
            </a:ext>
          </a:extLst>
        </xdr:cNvPr>
        <xdr:cNvCxnSpPr/>
      </xdr:nvCxnSpPr>
      <xdr:spPr>
        <a:xfrm flipV="1">
          <a:off x="13935075" y="6087999"/>
          <a:ext cx="762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5" name="n_1aveValue【試験研究機関】&#10;有形固定資産減価償却率">
          <a:extLst>
            <a:ext uri="{FF2B5EF4-FFF2-40B4-BE49-F238E27FC236}">
              <a16:creationId xmlns:a16="http://schemas.microsoft.com/office/drawing/2014/main" id="{D77C4569-99C4-4809-AAE0-2B79B315E1A6}"/>
            </a:ext>
          </a:extLst>
        </xdr:cNvPr>
        <xdr:cNvSpPr txBox="1"/>
      </xdr:nvSpPr>
      <xdr:spPr>
        <a:xfrm>
          <a:off x="1374521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46" name="n_2aveValue【試験研究機関】&#10;有形固定資産減価償却率">
          <a:extLst>
            <a:ext uri="{FF2B5EF4-FFF2-40B4-BE49-F238E27FC236}">
              <a16:creationId xmlns:a16="http://schemas.microsoft.com/office/drawing/2014/main" id="{5FB03641-015C-4D6F-B031-FA85F3BD37B4}"/>
            </a:ext>
          </a:extLst>
        </xdr:cNvPr>
        <xdr:cNvSpPr txBox="1"/>
      </xdr:nvSpPr>
      <xdr:spPr>
        <a:xfrm>
          <a:off x="12964169"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33799</xdr:rowOff>
    </xdr:from>
    <xdr:ext cx="405111" cy="259045"/>
    <xdr:sp macro="" textlink="">
      <xdr:nvSpPr>
        <xdr:cNvPr id="447" name="n_3aveValue【試験研究機関】&#10;有形固定資産減価償却率">
          <a:extLst>
            <a:ext uri="{FF2B5EF4-FFF2-40B4-BE49-F238E27FC236}">
              <a16:creationId xmlns:a16="http://schemas.microsoft.com/office/drawing/2014/main" id="{BB6EB887-CA79-43DC-929E-F6BCD4947679}"/>
            </a:ext>
          </a:extLst>
        </xdr:cNvPr>
        <xdr:cNvSpPr txBox="1"/>
      </xdr:nvSpPr>
      <xdr:spPr>
        <a:xfrm>
          <a:off x="12164069"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68089</xdr:rowOff>
    </xdr:from>
    <xdr:ext cx="405111" cy="259045"/>
    <xdr:sp macro="" textlink="">
      <xdr:nvSpPr>
        <xdr:cNvPr id="448" name="n_4aveValue【試験研究機関】&#10;有形固定資産減価償却率">
          <a:extLst>
            <a:ext uri="{FF2B5EF4-FFF2-40B4-BE49-F238E27FC236}">
              <a16:creationId xmlns:a16="http://schemas.microsoft.com/office/drawing/2014/main" id="{AE4BEFDF-3CF9-42BA-9CCF-16357985E8FF}"/>
            </a:ext>
          </a:extLst>
        </xdr:cNvPr>
        <xdr:cNvSpPr txBox="1"/>
      </xdr:nvSpPr>
      <xdr:spPr>
        <a:xfrm>
          <a:off x="11354444" y="540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61231</xdr:rowOff>
    </xdr:from>
    <xdr:ext cx="405111" cy="259045"/>
    <xdr:sp macro="" textlink="">
      <xdr:nvSpPr>
        <xdr:cNvPr id="449" name="n_1mainValue【試験研究機関】&#10;有形固定資産減価償却率">
          <a:extLst>
            <a:ext uri="{FF2B5EF4-FFF2-40B4-BE49-F238E27FC236}">
              <a16:creationId xmlns:a16="http://schemas.microsoft.com/office/drawing/2014/main" id="{8DD1A876-288C-4D87-A02A-89D1203DAAEB}"/>
            </a:ext>
          </a:extLst>
        </xdr:cNvPr>
        <xdr:cNvSpPr txBox="1"/>
      </xdr:nvSpPr>
      <xdr:spPr>
        <a:xfrm>
          <a:off x="13745219" y="58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18084183-DB8A-4554-B166-DC2EC836194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1" name="正方形/長方形 450">
          <a:extLst>
            <a:ext uri="{FF2B5EF4-FFF2-40B4-BE49-F238E27FC236}">
              <a16:creationId xmlns:a16="http://schemas.microsoft.com/office/drawing/2014/main" id="{EA3E2E09-B35F-4AF5-B3BE-A00D3F2EC68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2" name="正方形/長方形 451">
          <a:extLst>
            <a:ext uri="{FF2B5EF4-FFF2-40B4-BE49-F238E27FC236}">
              <a16:creationId xmlns:a16="http://schemas.microsoft.com/office/drawing/2014/main" id="{51B5782C-1127-4133-AC90-C7E7F182395B}"/>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3" name="正方形/長方形 452">
          <a:extLst>
            <a:ext uri="{FF2B5EF4-FFF2-40B4-BE49-F238E27FC236}">
              <a16:creationId xmlns:a16="http://schemas.microsoft.com/office/drawing/2014/main" id="{33D72CED-CBC9-48E5-8CB1-2FC522DE9A01}"/>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4" name="正方形/長方形 453">
          <a:extLst>
            <a:ext uri="{FF2B5EF4-FFF2-40B4-BE49-F238E27FC236}">
              <a16:creationId xmlns:a16="http://schemas.microsoft.com/office/drawing/2014/main" id="{9380F0D9-5382-4CED-96E7-2B0288541206}"/>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1596BD0D-34F0-49F4-B574-7DF8364120A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9EA08BE8-F94F-4A39-82E9-17583D2633F5}"/>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3BFFD23-5E17-49DD-AAB5-FED8E4A6AFC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844F77C1-4488-495F-9EF2-31F6940E2EF7}"/>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604CC452-F09C-4C03-87B6-6961AD8C2BC3}"/>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F1F4A985-8417-4E8F-B696-761228E545F9}"/>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7EF8CAED-9329-4832-9715-4613120731CD}"/>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43817B88-BEA6-4810-B6A6-B82B73E37C45}"/>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E38198CC-C1F7-4F5A-AA4E-9D35F4ECE2C5}"/>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3CCC3B48-B11D-44BE-8155-F9959C3A3639}"/>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3648D0E4-0944-4076-B620-F4EC0DDD83B8}"/>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8710E111-5084-4E5C-85EC-D0056555845D}"/>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BC672EEE-7A9B-4C15-9EDC-7B0548DAF9CD}"/>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4BE9192E-9B76-493F-AEBB-BD441BC8EFA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867445A9-B61F-4B78-9AA2-D9A0DDDF620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試験研究機関】&#10;一人当たり面積グラフ枠">
          <a:extLst>
            <a:ext uri="{FF2B5EF4-FFF2-40B4-BE49-F238E27FC236}">
              <a16:creationId xmlns:a16="http://schemas.microsoft.com/office/drawing/2014/main" id="{B6A1AF40-B108-49C1-BC14-C27ADA76648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471" name="直線コネクタ 470">
          <a:extLst>
            <a:ext uri="{FF2B5EF4-FFF2-40B4-BE49-F238E27FC236}">
              <a16:creationId xmlns:a16="http://schemas.microsoft.com/office/drawing/2014/main" id="{5C4FF01C-6156-4BA6-96FF-D2AFC00D2E2D}"/>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72" name="【試験研究機関】&#10;一人当たり面積最小値テキスト">
          <a:extLst>
            <a:ext uri="{FF2B5EF4-FFF2-40B4-BE49-F238E27FC236}">
              <a16:creationId xmlns:a16="http://schemas.microsoft.com/office/drawing/2014/main" id="{2F000653-F812-496E-AC9F-B914EE9E0BCB}"/>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73" name="直線コネクタ 472">
          <a:extLst>
            <a:ext uri="{FF2B5EF4-FFF2-40B4-BE49-F238E27FC236}">
              <a16:creationId xmlns:a16="http://schemas.microsoft.com/office/drawing/2014/main" id="{49EE35A9-8C93-4930-AB71-0D29E99423FF}"/>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474" name="【試験研究機関】&#10;一人当たり面積最大値テキスト">
          <a:extLst>
            <a:ext uri="{FF2B5EF4-FFF2-40B4-BE49-F238E27FC236}">
              <a16:creationId xmlns:a16="http://schemas.microsoft.com/office/drawing/2014/main" id="{96D86B31-3965-4431-B74C-AC8DC0A165D6}"/>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75" name="直線コネクタ 474">
          <a:extLst>
            <a:ext uri="{FF2B5EF4-FFF2-40B4-BE49-F238E27FC236}">
              <a16:creationId xmlns:a16="http://schemas.microsoft.com/office/drawing/2014/main" id="{88D7DCD6-684D-407F-A9F1-73B3F5D1824A}"/>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476" name="【試験研究機関】&#10;一人当たり面積平均値テキスト">
          <a:extLst>
            <a:ext uri="{FF2B5EF4-FFF2-40B4-BE49-F238E27FC236}">
              <a16:creationId xmlns:a16="http://schemas.microsoft.com/office/drawing/2014/main" id="{C5286797-42CB-45FF-91BC-250A17BF1BD0}"/>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77" name="フローチャート: 判断 476">
          <a:extLst>
            <a:ext uri="{FF2B5EF4-FFF2-40B4-BE49-F238E27FC236}">
              <a16:creationId xmlns:a16="http://schemas.microsoft.com/office/drawing/2014/main" id="{1F19B40B-EB6E-4163-BA7E-446E1385C3CC}"/>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478" name="フローチャート: 判断 477">
          <a:extLst>
            <a:ext uri="{FF2B5EF4-FFF2-40B4-BE49-F238E27FC236}">
              <a16:creationId xmlns:a16="http://schemas.microsoft.com/office/drawing/2014/main" id="{9DF3E5C7-81DF-4BB4-9C55-ABBED9C20D68}"/>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479" name="フローチャート: 判断 478">
          <a:extLst>
            <a:ext uri="{FF2B5EF4-FFF2-40B4-BE49-F238E27FC236}">
              <a16:creationId xmlns:a16="http://schemas.microsoft.com/office/drawing/2014/main" id="{79D946BA-F178-4807-8B5B-F827F83621E0}"/>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120650</xdr:rowOff>
    </xdr:from>
    <xdr:to>
      <xdr:col>102</xdr:col>
      <xdr:colOff>165100</xdr:colOff>
      <xdr:row>36</xdr:row>
      <xdr:rowOff>50800</xdr:rowOff>
    </xdr:to>
    <xdr:sp macro="" textlink="">
      <xdr:nvSpPr>
        <xdr:cNvPr id="480" name="フローチャート: 判断 479">
          <a:extLst>
            <a:ext uri="{FF2B5EF4-FFF2-40B4-BE49-F238E27FC236}">
              <a16:creationId xmlns:a16="http://schemas.microsoft.com/office/drawing/2014/main" id="{EF19BB87-11CC-480E-B4F6-C664C4CE02D2}"/>
            </a:ext>
          </a:extLst>
        </xdr:cNvPr>
        <xdr:cNvSpPr/>
      </xdr:nvSpPr>
      <xdr:spPr>
        <a:xfrm>
          <a:off x="17554575" y="57912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81" name="フローチャート: 判断 480">
          <a:extLst>
            <a:ext uri="{FF2B5EF4-FFF2-40B4-BE49-F238E27FC236}">
              <a16:creationId xmlns:a16="http://schemas.microsoft.com/office/drawing/2014/main" id="{6498C67A-9202-4559-A396-74B4C977EA95}"/>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6A6ED8F-47AE-4547-9D4F-531682704A6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1432B63-4A53-4F9A-A589-3293F81648A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AAA31FC-321E-492A-9AF3-806C4149C9A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DAD71BC-22A5-453B-965D-8AC2A26ABF1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82CA320-5B12-4AF6-9683-9A6D7FD1615D}"/>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87" name="楕円 486">
          <a:extLst>
            <a:ext uri="{FF2B5EF4-FFF2-40B4-BE49-F238E27FC236}">
              <a16:creationId xmlns:a16="http://schemas.microsoft.com/office/drawing/2014/main" id="{DC148FD7-A06F-4D13-B1A7-E9F567E28098}"/>
            </a:ext>
          </a:extLst>
        </xdr:cNvPr>
        <xdr:cNvSpPr/>
      </xdr:nvSpPr>
      <xdr:spPr>
        <a:xfrm>
          <a:off x="19897725"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469744" cy="259045"/>
    <xdr:sp macro="" textlink="">
      <xdr:nvSpPr>
        <xdr:cNvPr id="488" name="【試験研究機関】&#10;一人当たり面積該当値テキスト">
          <a:extLst>
            <a:ext uri="{FF2B5EF4-FFF2-40B4-BE49-F238E27FC236}">
              <a16:creationId xmlns:a16="http://schemas.microsoft.com/office/drawing/2014/main" id="{82F1D40F-0948-4CF8-897B-BCE221DFD31E}"/>
            </a:ext>
          </a:extLst>
        </xdr:cNvPr>
        <xdr:cNvSpPr txBox="1"/>
      </xdr:nvSpPr>
      <xdr:spPr>
        <a:xfrm>
          <a:off x="200025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152400</xdr:rowOff>
    </xdr:from>
    <xdr:to>
      <xdr:col>112</xdr:col>
      <xdr:colOff>38100</xdr:colOff>
      <xdr:row>37</xdr:row>
      <xdr:rowOff>82550</xdr:rowOff>
    </xdr:to>
    <xdr:sp macro="" textlink="">
      <xdr:nvSpPr>
        <xdr:cNvPr id="489" name="楕円 488">
          <a:extLst>
            <a:ext uri="{FF2B5EF4-FFF2-40B4-BE49-F238E27FC236}">
              <a16:creationId xmlns:a16="http://schemas.microsoft.com/office/drawing/2014/main" id="{8CF6F23D-25C2-4236-817A-2AF4C0AC054C}"/>
            </a:ext>
          </a:extLst>
        </xdr:cNvPr>
        <xdr:cNvSpPr/>
      </xdr:nvSpPr>
      <xdr:spPr>
        <a:xfrm>
          <a:off x="19154775" y="5981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31750</xdr:rowOff>
    </xdr:to>
    <xdr:cxnSp macro="">
      <xdr:nvCxnSpPr>
        <xdr:cNvPr id="490" name="直線コネクタ 489">
          <a:extLst>
            <a:ext uri="{FF2B5EF4-FFF2-40B4-BE49-F238E27FC236}">
              <a16:creationId xmlns:a16="http://schemas.microsoft.com/office/drawing/2014/main" id="{4CB0B830-3BD6-4CCC-999C-9934546F8FA6}"/>
            </a:ext>
          </a:extLst>
        </xdr:cNvPr>
        <xdr:cNvCxnSpPr/>
      </xdr:nvCxnSpPr>
      <xdr:spPr>
        <a:xfrm flipV="1">
          <a:off x="19202400" y="6010275"/>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491" name="n_1aveValue【試験研究機関】&#10;一人当たり面積">
          <a:extLst>
            <a:ext uri="{FF2B5EF4-FFF2-40B4-BE49-F238E27FC236}">
              <a16:creationId xmlns:a16="http://schemas.microsoft.com/office/drawing/2014/main" id="{186A5FD3-FB9B-4A35-9DDC-4BBB25CDFACB}"/>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73677</xdr:rowOff>
    </xdr:from>
    <xdr:ext cx="469744" cy="259045"/>
    <xdr:sp macro="" textlink="">
      <xdr:nvSpPr>
        <xdr:cNvPr id="492" name="n_2aveValue【試験研究機関】&#10;一人当たり面積">
          <a:extLst>
            <a:ext uri="{FF2B5EF4-FFF2-40B4-BE49-F238E27FC236}">
              <a16:creationId xmlns:a16="http://schemas.microsoft.com/office/drawing/2014/main" id="{2E7034C3-770D-406D-BE32-F37DC181AA7E}"/>
            </a:ext>
          </a:extLst>
        </xdr:cNvPr>
        <xdr:cNvSpPr txBox="1"/>
      </xdr:nvSpPr>
      <xdr:spPr>
        <a:xfrm>
          <a:off x="18183302"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67327</xdr:rowOff>
    </xdr:from>
    <xdr:ext cx="469744" cy="259045"/>
    <xdr:sp macro="" textlink="">
      <xdr:nvSpPr>
        <xdr:cNvPr id="493" name="n_3aveValue【試験研究機関】&#10;一人当たり面積">
          <a:extLst>
            <a:ext uri="{FF2B5EF4-FFF2-40B4-BE49-F238E27FC236}">
              <a16:creationId xmlns:a16="http://schemas.microsoft.com/office/drawing/2014/main" id="{2414DF02-00B5-4818-8249-13E8A7F79D42}"/>
            </a:ext>
          </a:extLst>
        </xdr:cNvPr>
        <xdr:cNvSpPr txBox="1"/>
      </xdr:nvSpPr>
      <xdr:spPr>
        <a:xfrm>
          <a:off x="17383202" y="55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94" name="n_4aveValue【試験研究機関】&#10;一人当たり面積">
          <a:extLst>
            <a:ext uri="{FF2B5EF4-FFF2-40B4-BE49-F238E27FC236}">
              <a16:creationId xmlns:a16="http://schemas.microsoft.com/office/drawing/2014/main" id="{DE82A440-419E-4938-9669-563393465FE5}"/>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99077</xdr:rowOff>
    </xdr:from>
    <xdr:ext cx="469744" cy="259045"/>
    <xdr:sp macro="" textlink="">
      <xdr:nvSpPr>
        <xdr:cNvPr id="495" name="n_1mainValue【試験研究機関】&#10;一人当たり面積">
          <a:extLst>
            <a:ext uri="{FF2B5EF4-FFF2-40B4-BE49-F238E27FC236}">
              <a16:creationId xmlns:a16="http://schemas.microsoft.com/office/drawing/2014/main" id="{9EE528E2-780C-4C28-9F7C-A0C5BAF2FD02}"/>
            </a:ext>
          </a:extLst>
        </xdr:cNvPr>
        <xdr:cNvSpPr txBox="1"/>
      </xdr:nvSpPr>
      <xdr:spPr>
        <a:xfrm>
          <a:off x="189834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2BF0CDC6-7961-4997-B72D-7717AB422D6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7" name="正方形/長方形 496">
          <a:extLst>
            <a:ext uri="{FF2B5EF4-FFF2-40B4-BE49-F238E27FC236}">
              <a16:creationId xmlns:a16="http://schemas.microsoft.com/office/drawing/2014/main" id="{2E610A55-CAFF-4935-B652-FFCA5CD7A14C}"/>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8" name="正方形/長方形 497">
          <a:extLst>
            <a:ext uri="{FF2B5EF4-FFF2-40B4-BE49-F238E27FC236}">
              <a16:creationId xmlns:a16="http://schemas.microsoft.com/office/drawing/2014/main" id="{AC327517-028B-4EAA-81F5-1E789E1BD07C}"/>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9" name="正方形/長方形 498">
          <a:extLst>
            <a:ext uri="{FF2B5EF4-FFF2-40B4-BE49-F238E27FC236}">
              <a16:creationId xmlns:a16="http://schemas.microsoft.com/office/drawing/2014/main" id="{E5B2401D-72A0-4BA1-9C8E-D9726F482445}"/>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0" name="正方形/長方形 499">
          <a:extLst>
            <a:ext uri="{FF2B5EF4-FFF2-40B4-BE49-F238E27FC236}">
              <a16:creationId xmlns:a16="http://schemas.microsoft.com/office/drawing/2014/main" id="{07F616A8-56E0-4A11-96D9-434526142D79}"/>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332680BB-BD56-4DEC-9A6E-A55E4FDE511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785F7B6F-8CEA-4578-9CC4-56ADAD60738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95C0ECB3-1DA7-439E-A7BE-36B01823207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4" name="テキスト ボックス 503">
          <a:extLst>
            <a:ext uri="{FF2B5EF4-FFF2-40B4-BE49-F238E27FC236}">
              <a16:creationId xmlns:a16="http://schemas.microsoft.com/office/drawing/2014/main" id="{0028E67D-192B-4E95-8813-3F37E9EC645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5" name="直線コネクタ 504">
          <a:extLst>
            <a:ext uri="{FF2B5EF4-FFF2-40B4-BE49-F238E27FC236}">
              <a16:creationId xmlns:a16="http://schemas.microsoft.com/office/drawing/2014/main" id="{3AEDCD7D-8F48-4E1D-B292-D336AF0522EF}"/>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6" name="テキスト ボックス 505">
          <a:extLst>
            <a:ext uri="{FF2B5EF4-FFF2-40B4-BE49-F238E27FC236}">
              <a16:creationId xmlns:a16="http://schemas.microsoft.com/office/drawing/2014/main" id="{D9579B0C-5D51-4C30-B379-1F40023A658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7" name="直線コネクタ 506">
          <a:extLst>
            <a:ext uri="{FF2B5EF4-FFF2-40B4-BE49-F238E27FC236}">
              <a16:creationId xmlns:a16="http://schemas.microsoft.com/office/drawing/2014/main" id="{006E133F-C77E-495E-9527-815478766D17}"/>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8" name="テキスト ボックス 507">
          <a:extLst>
            <a:ext uri="{FF2B5EF4-FFF2-40B4-BE49-F238E27FC236}">
              <a16:creationId xmlns:a16="http://schemas.microsoft.com/office/drawing/2014/main" id="{1FC23079-B5A2-4054-A9CB-B70EC516270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9" name="直線コネクタ 508">
          <a:extLst>
            <a:ext uri="{FF2B5EF4-FFF2-40B4-BE49-F238E27FC236}">
              <a16:creationId xmlns:a16="http://schemas.microsoft.com/office/drawing/2014/main" id="{60754E33-C6E2-44ED-9F8F-4A376148ADF1}"/>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0" name="テキスト ボックス 509">
          <a:extLst>
            <a:ext uri="{FF2B5EF4-FFF2-40B4-BE49-F238E27FC236}">
              <a16:creationId xmlns:a16="http://schemas.microsoft.com/office/drawing/2014/main" id="{2F928DC7-4349-4361-A80E-0E7940094A39}"/>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1" name="直線コネクタ 510">
          <a:extLst>
            <a:ext uri="{FF2B5EF4-FFF2-40B4-BE49-F238E27FC236}">
              <a16:creationId xmlns:a16="http://schemas.microsoft.com/office/drawing/2014/main" id="{DC1E1FC4-437A-4AE1-86C2-2C842920EDB2}"/>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2" name="テキスト ボックス 511">
          <a:extLst>
            <a:ext uri="{FF2B5EF4-FFF2-40B4-BE49-F238E27FC236}">
              <a16:creationId xmlns:a16="http://schemas.microsoft.com/office/drawing/2014/main" id="{DCAE4D86-B0E9-4162-84F7-80FD9E08623F}"/>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3" name="直線コネクタ 512">
          <a:extLst>
            <a:ext uri="{FF2B5EF4-FFF2-40B4-BE49-F238E27FC236}">
              <a16:creationId xmlns:a16="http://schemas.microsoft.com/office/drawing/2014/main" id="{14816AE1-A1F5-46A1-9C5D-135C8830661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4" name="テキスト ボックス 513">
          <a:extLst>
            <a:ext uri="{FF2B5EF4-FFF2-40B4-BE49-F238E27FC236}">
              <a16:creationId xmlns:a16="http://schemas.microsoft.com/office/drawing/2014/main" id="{041F4540-D321-4C51-A2A4-32E14F516DE8}"/>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5" name="直線コネクタ 514">
          <a:extLst>
            <a:ext uri="{FF2B5EF4-FFF2-40B4-BE49-F238E27FC236}">
              <a16:creationId xmlns:a16="http://schemas.microsoft.com/office/drawing/2014/main" id="{D2A47BE5-21CC-4B05-ADEA-4BEE631A6F2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6" name="テキスト ボックス 515">
          <a:extLst>
            <a:ext uri="{FF2B5EF4-FFF2-40B4-BE49-F238E27FC236}">
              <a16:creationId xmlns:a16="http://schemas.microsoft.com/office/drawing/2014/main" id="{A9A0AF64-9B50-4458-9270-618FCA1E55A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56AD433C-DE6D-41C3-9881-D515CD156F1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a:extLst>
            <a:ext uri="{FF2B5EF4-FFF2-40B4-BE49-F238E27FC236}">
              <a16:creationId xmlns:a16="http://schemas.microsoft.com/office/drawing/2014/main" id="{B9901BB9-F52A-4638-90B0-DC39341DE6F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警察施設】&#10;有形固定資産減価償却率グラフ枠">
          <a:extLst>
            <a:ext uri="{FF2B5EF4-FFF2-40B4-BE49-F238E27FC236}">
              <a16:creationId xmlns:a16="http://schemas.microsoft.com/office/drawing/2014/main" id="{E0084FBD-A9BA-49D0-9E87-B616715CB13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13607</xdr:rowOff>
    </xdr:from>
    <xdr:to>
      <xdr:col>85</xdr:col>
      <xdr:colOff>126364</xdr:colOff>
      <xdr:row>64</xdr:row>
      <xdr:rowOff>119743</xdr:rowOff>
    </xdr:to>
    <xdr:cxnSp macro="">
      <xdr:nvCxnSpPr>
        <xdr:cNvPr id="520" name="直線コネクタ 519">
          <a:extLst>
            <a:ext uri="{FF2B5EF4-FFF2-40B4-BE49-F238E27FC236}">
              <a16:creationId xmlns:a16="http://schemas.microsoft.com/office/drawing/2014/main" id="{8C9CD821-5530-4563-AABC-44592599D483}"/>
            </a:ext>
          </a:extLst>
        </xdr:cNvPr>
        <xdr:cNvCxnSpPr/>
      </xdr:nvCxnSpPr>
      <xdr:spPr>
        <a:xfrm flipV="1">
          <a:off x="14695170" y="9240157"/>
          <a:ext cx="1269" cy="124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123570</xdr:rowOff>
    </xdr:from>
    <xdr:ext cx="405111" cy="259045"/>
    <xdr:sp macro="" textlink="">
      <xdr:nvSpPr>
        <xdr:cNvPr id="521" name="【警察施設】&#10;有形固定資産減価償却率最小値テキスト">
          <a:extLst>
            <a:ext uri="{FF2B5EF4-FFF2-40B4-BE49-F238E27FC236}">
              <a16:creationId xmlns:a16="http://schemas.microsoft.com/office/drawing/2014/main" id="{A5353EEB-1652-47D3-A4D7-AB9B935A5744}"/>
            </a:ext>
          </a:extLst>
        </xdr:cNvPr>
        <xdr:cNvSpPr txBox="1"/>
      </xdr:nvSpPr>
      <xdr:spPr>
        <a:xfrm>
          <a:off x="14744700" y="10489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119743</xdr:rowOff>
    </xdr:from>
    <xdr:to>
      <xdr:col>86</xdr:col>
      <xdr:colOff>25400</xdr:colOff>
      <xdr:row>64</xdr:row>
      <xdr:rowOff>119743</xdr:rowOff>
    </xdr:to>
    <xdr:cxnSp macro="">
      <xdr:nvCxnSpPr>
        <xdr:cNvPr id="522" name="直線コネクタ 521">
          <a:extLst>
            <a:ext uri="{FF2B5EF4-FFF2-40B4-BE49-F238E27FC236}">
              <a16:creationId xmlns:a16="http://schemas.microsoft.com/office/drawing/2014/main" id="{F2422D4C-006C-4152-AEF5-99ADC6B08468}"/>
            </a:ext>
          </a:extLst>
        </xdr:cNvPr>
        <xdr:cNvCxnSpPr/>
      </xdr:nvCxnSpPr>
      <xdr:spPr>
        <a:xfrm>
          <a:off x="14611350" y="104861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131734</xdr:rowOff>
    </xdr:from>
    <xdr:ext cx="405111" cy="259045"/>
    <xdr:sp macro="" textlink="">
      <xdr:nvSpPr>
        <xdr:cNvPr id="523" name="【警察施設】&#10;有形固定資産減価償却率最大値テキスト">
          <a:extLst>
            <a:ext uri="{FF2B5EF4-FFF2-40B4-BE49-F238E27FC236}">
              <a16:creationId xmlns:a16="http://schemas.microsoft.com/office/drawing/2014/main" id="{ECB74901-9EDF-4111-AD78-7F22327D31CE}"/>
            </a:ext>
          </a:extLst>
        </xdr:cNvPr>
        <xdr:cNvSpPr txBox="1"/>
      </xdr:nvSpPr>
      <xdr:spPr>
        <a:xfrm>
          <a:off x="14744700" y="903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13607</xdr:rowOff>
    </xdr:from>
    <xdr:to>
      <xdr:col>86</xdr:col>
      <xdr:colOff>25400</xdr:colOff>
      <xdr:row>57</xdr:row>
      <xdr:rowOff>13607</xdr:rowOff>
    </xdr:to>
    <xdr:cxnSp macro="">
      <xdr:nvCxnSpPr>
        <xdr:cNvPr id="524" name="直線コネクタ 523">
          <a:extLst>
            <a:ext uri="{FF2B5EF4-FFF2-40B4-BE49-F238E27FC236}">
              <a16:creationId xmlns:a16="http://schemas.microsoft.com/office/drawing/2014/main" id="{7A7041A8-0306-4ED6-A8D0-A1B4C1655E4B}"/>
            </a:ext>
          </a:extLst>
        </xdr:cNvPr>
        <xdr:cNvCxnSpPr/>
      </xdr:nvCxnSpPr>
      <xdr:spPr>
        <a:xfrm>
          <a:off x="14611350" y="92401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20155</xdr:rowOff>
    </xdr:from>
    <xdr:ext cx="405111" cy="259045"/>
    <xdr:sp macro="" textlink="">
      <xdr:nvSpPr>
        <xdr:cNvPr id="525" name="【警察施設】&#10;有形固定資産減価償却率平均値テキスト">
          <a:extLst>
            <a:ext uri="{FF2B5EF4-FFF2-40B4-BE49-F238E27FC236}">
              <a16:creationId xmlns:a16="http://schemas.microsoft.com/office/drawing/2014/main" id="{988C6308-B07E-429E-86F5-5EDE0309F378}"/>
            </a:ext>
          </a:extLst>
        </xdr:cNvPr>
        <xdr:cNvSpPr txBox="1"/>
      </xdr:nvSpPr>
      <xdr:spPr>
        <a:xfrm>
          <a:off x="14744700" y="1005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41728</xdr:rowOff>
    </xdr:from>
    <xdr:to>
      <xdr:col>85</xdr:col>
      <xdr:colOff>177800</xdr:colOff>
      <xdr:row>62</xdr:row>
      <xdr:rowOff>143328</xdr:rowOff>
    </xdr:to>
    <xdr:sp macro="" textlink="">
      <xdr:nvSpPr>
        <xdr:cNvPr id="526" name="フローチャート: 判断 525">
          <a:extLst>
            <a:ext uri="{FF2B5EF4-FFF2-40B4-BE49-F238E27FC236}">
              <a16:creationId xmlns:a16="http://schemas.microsoft.com/office/drawing/2014/main" id="{502BA9AF-CAA7-4B09-B041-83623B1B3833}"/>
            </a:ext>
          </a:extLst>
        </xdr:cNvPr>
        <xdr:cNvSpPr/>
      </xdr:nvSpPr>
      <xdr:spPr>
        <a:xfrm>
          <a:off x="14649450" y="100842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136978</xdr:rowOff>
    </xdr:from>
    <xdr:to>
      <xdr:col>81</xdr:col>
      <xdr:colOff>101600</xdr:colOff>
      <xdr:row>62</xdr:row>
      <xdr:rowOff>67128</xdr:rowOff>
    </xdr:to>
    <xdr:sp macro="" textlink="">
      <xdr:nvSpPr>
        <xdr:cNvPr id="527" name="フローチャート: 判断 526">
          <a:extLst>
            <a:ext uri="{FF2B5EF4-FFF2-40B4-BE49-F238E27FC236}">
              <a16:creationId xmlns:a16="http://schemas.microsoft.com/office/drawing/2014/main" id="{6A32F087-621E-43AD-A5F0-C17A21ACFAFC}"/>
            </a:ext>
          </a:extLst>
        </xdr:cNvPr>
        <xdr:cNvSpPr/>
      </xdr:nvSpPr>
      <xdr:spPr>
        <a:xfrm>
          <a:off x="13887450" y="100175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19957</xdr:rowOff>
    </xdr:from>
    <xdr:to>
      <xdr:col>76</xdr:col>
      <xdr:colOff>165100</xdr:colOff>
      <xdr:row>62</xdr:row>
      <xdr:rowOff>121557</xdr:rowOff>
    </xdr:to>
    <xdr:sp macro="" textlink="">
      <xdr:nvSpPr>
        <xdr:cNvPr id="528" name="フローチャート: 判断 527">
          <a:extLst>
            <a:ext uri="{FF2B5EF4-FFF2-40B4-BE49-F238E27FC236}">
              <a16:creationId xmlns:a16="http://schemas.microsoft.com/office/drawing/2014/main" id="{98CAA02D-9E3A-406E-A266-809EA1B039AB}"/>
            </a:ext>
          </a:extLst>
        </xdr:cNvPr>
        <xdr:cNvSpPr/>
      </xdr:nvSpPr>
      <xdr:spPr>
        <a:xfrm>
          <a:off x="13096875" y="1005930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29" name="フローチャート: 判断 528">
          <a:extLst>
            <a:ext uri="{FF2B5EF4-FFF2-40B4-BE49-F238E27FC236}">
              <a16:creationId xmlns:a16="http://schemas.microsoft.com/office/drawing/2014/main" id="{9F399422-93BA-4582-BF2E-08A415FD94F2}"/>
            </a:ext>
          </a:extLst>
        </xdr:cNvPr>
        <xdr:cNvSpPr/>
      </xdr:nvSpPr>
      <xdr:spPr>
        <a:xfrm>
          <a:off x="12296775" y="93898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64</xdr:row>
      <xdr:rowOff>112485</xdr:rowOff>
    </xdr:from>
    <xdr:to>
      <xdr:col>67</xdr:col>
      <xdr:colOff>101600</xdr:colOff>
      <xdr:row>65</xdr:row>
      <xdr:rowOff>42635</xdr:rowOff>
    </xdr:to>
    <xdr:sp macro="" textlink="">
      <xdr:nvSpPr>
        <xdr:cNvPr id="530" name="フローチャート: 判断 529">
          <a:extLst>
            <a:ext uri="{FF2B5EF4-FFF2-40B4-BE49-F238E27FC236}">
              <a16:creationId xmlns:a16="http://schemas.microsoft.com/office/drawing/2014/main" id="{8D111CD3-F444-47F8-804B-B41737273D64}"/>
            </a:ext>
          </a:extLst>
        </xdr:cNvPr>
        <xdr:cNvSpPr/>
      </xdr:nvSpPr>
      <xdr:spPr>
        <a:xfrm>
          <a:off x="11487150" y="104756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814A895A-B6DE-4462-8B8F-53A75337F1A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2AD06BFC-2E03-49F7-8C8C-2B8529ED971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4128BFCE-CAF5-486F-8746-08C1AFB4682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9C00CF7-7501-460F-BF15-FD378B1D89C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0786407-A875-46A0-8D77-897208FDE76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134257</xdr:rowOff>
    </xdr:from>
    <xdr:to>
      <xdr:col>85</xdr:col>
      <xdr:colOff>177800</xdr:colOff>
      <xdr:row>57</xdr:row>
      <xdr:rowOff>64407</xdr:rowOff>
    </xdr:to>
    <xdr:sp macro="" textlink="">
      <xdr:nvSpPr>
        <xdr:cNvPr id="536" name="楕円 535">
          <a:extLst>
            <a:ext uri="{FF2B5EF4-FFF2-40B4-BE49-F238E27FC236}">
              <a16:creationId xmlns:a16="http://schemas.microsoft.com/office/drawing/2014/main" id="{6D913D6F-27F6-407A-82D5-FFAF35A86DB5}"/>
            </a:ext>
          </a:extLst>
        </xdr:cNvPr>
        <xdr:cNvSpPr/>
      </xdr:nvSpPr>
      <xdr:spPr>
        <a:xfrm>
          <a:off x="14649450" y="92020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87284</xdr:rowOff>
    </xdr:from>
    <xdr:ext cx="405111" cy="259045"/>
    <xdr:sp macro="" textlink="">
      <xdr:nvSpPr>
        <xdr:cNvPr id="537" name="【警察施設】&#10;有形固定資産減価償却率該当値テキスト">
          <a:extLst>
            <a:ext uri="{FF2B5EF4-FFF2-40B4-BE49-F238E27FC236}">
              <a16:creationId xmlns:a16="http://schemas.microsoft.com/office/drawing/2014/main" id="{E1CE9971-BDD5-4B6C-8777-CC01D95682BE}"/>
            </a:ext>
          </a:extLst>
        </xdr:cNvPr>
        <xdr:cNvSpPr txBox="1"/>
      </xdr:nvSpPr>
      <xdr:spPr>
        <a:xfrm>
          <a:off x="14744700" y="915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109765</xdr:rowOff>
    </xdr:from>
    <xdr:to>
      <xdr:col>81</xdr:col>
      <xdr:colOff>101600</xdr:colOff>
      <xdr:row>56</xdr:row>
      <xdr:rowOff>39915</xdr:rowOff>
    </xdr:to>
    <xdr:sp macro="" textlink="">
      <xdr:nvSpPr>
        <xdr:cNvPr id="538" name="楕円 537">
          <a:extLst>
            <a:ext uri="{FF2B5EF4-FFF2-40B4-BE49-F238E27FC236}">
              <a16:creationId xmlns:a16="http://schemas.microsoft.com/office/drawing/2014/main" id="{6FDD8B6F-E1D6-444F-9B39-E73834A38F7D}"/>
            </a:ext>
          </a:extLst>
        </xdr:cNvPr>
        <xdr:cNvSpPr/>
      </xdr:nvSpPr>
      <xdr:spPr>
        <a:xfrm>
          <a:off x="13887450" y="90124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160565</xdr:rowOff>
    </xdr:from>
    <xdr:to>
      <xdr:col>85</xdr:col>
      <xdr:colOff>127000</xdr:colOff>
      <xdr:row>57</xdr:row>
      <xdr:rowOff>13607</xdr:rowOff>
    </xdr:to>
    <xdr:cxnSp macro="">
      <xdr:nvCxnSpPr>
        <xdr:cNvPr id="539" name="直線コネクタ 538">
          <a:extLst>
            <a:ext uri="{FF2B5EF4-FFF2-40B4-BE49-F238E27FC236}">
              <a16:creationId xmlns:a16="http://schemas.microsoft.com/office/drawing/2014/main" id="{8D85B83A-787E-4A69-A371-28641DCA48D0}"/>
            </a:ext>
          </a:extLst>
        </xdr:cNvPr>
        <xdr:cNvCxnSpPr/>
      </xdr:nvCxnSpPr>
      <xdr:spPr>
        <a:xfrm>
          <a:off x="13935075" y="9069615"/>
          <a:ext cx="762000" cy="17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58255</xdr:rowOff>
    </xdr:from>
    <xdr:ext cx="405111" cy="259045"/>
    <xdr:sp macro="" textlink="">
      <xdr:nvSpPr>
        <xdr:cNvPr id="540" name="n_1aveValue【警察施設】&#10;有形固定資産減価償却率">
          <a:extLst>
            <a:ext uri="{FF2B5EF4-FFF2-40B4-BE49-F238E27FC236}">
              <a16:creationId xmlns:a16="http://schemas.microsoft.com/office/drawing/2014/main" id="{B6923FD3-1839-4B2E-9018-47E65E549185}"/>
            </a:ext>
          </a:extLst>
        </xdr:cNvPr>
        <xdr:cNvSpPr txBox="1"/>
      </xdr:nvSpPr>
      <xdr:spPr>
        <a:xfrm>
          <a:off x="13745219" y="1009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138084</xdr:rowOff>
    </xdr:from>
    <xdr:ext cx="405111" cy="259045"/>
    <xdr:sp macro="" textlink="">
      <xdr:nvSpPr>
        <xdr:cNvPr id="541" name="n_2aveValue【警察施設】&#10;有形固定資産減価償却率">
          <a:extLst>
            <a:ext uri="{FF2B5EF4-FFF2-40B4-BE49-F238E27FC236}">
              <a16:creationId xmlns:a16="http://schemas.microsoft.com/office/drawing/2014/main" id="{DD9931DB-ED47-47B7-9EC3-A72990652AD4}"/>
            </a:ext>
          </a:extLst>
        </xdr:cNvPr>
        <xdr:cNvSpPr txBox="1"/>
      </xdr:nvSpPr>
      <xdr:spPr>
        <a:xfrm>
          <a:off x="12964169" y="98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42" name="n_3aveValue【警察施設】&#10;有形固定資産減価償却率">
          <a:extLst>
            <a:ext uri="{FF2B5EF4-FFF2-40B4-BE49-F238E27FC236}">
              <a16:creationId xmlns:a16="http://schemas.microsoft.com/office/drawing/2014/main" id="{6260C4C2-67C2-4135-86BB-477B5388BE5A}"/>
            </a:ext>
          </a:extLst>
        </xdr:cNvPr>
        <xdr:cNvSpPr txBox="1"/>
      </xdr:nvSpPr>
      <xdr:spPr>
        <a:xfrm>
          <a:off x="12164069" y="918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59162</xdr:rowOff>
    </xdr:from>
    <xdr:ext cx="405111" cy="259045"/>
    <xdr:sp macro="" textlink="">
      <xdr:nvSpPr>
        <xdr:cNvPr id="543" name="n_4aveValue【警察施設】&#10;有形固定資産減価償却率">
          <a:extLst>
            <a:ext uri="{FF2B5EF4-FFF2-40B4-BE49-F238E27FC236}">
              <a16:creationId xmlns:a16="http://schemas.microsoft.com/office/drawing/2014/main" id="{1C297DD1-97AB-457C-A0E9-25DB3232E964}"/>
            </a:ext>
          </a:extLst>
        </xdr:cNvPr>
        <xdr:cNvSpPr txBox="1"/>
      </xdr:nvSpPr>
      <xdr:spPr>
        <a:xfrm>
          <a:off x="11354444" y="1026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56442</xdr:rowOff>
    </xdr:from>
    <xdr:ext cx="405111" cy="259045"/>
    <xdr:sp macro="" textlink="">
      <xdr:nvSpPr>
        <xdr:cNvPr id="544" name="n_1mainValue【警察施設】&#10;有形固定資産減価償却率">
          <a:extLst>
            <a:ext uri="{FF2B5EF4-FFF2-40B4-BE49-F238E27FC236}">
              <a16:creationId xmlns:a16="http://schemas.microsoft.com/office/drawing/2014/main" id="{BE697354-606C-49E8-84D5-9E09E691E172}"/>
            </a:ext>
          </a:extLst>
        </xdr:cNvPr>
        <xdr:cNvSpPr txBox="1"/>
      </xdr:nvSpPr>
      <xdr:spPr>
        <a:xfrm>
          <a:off x="13745219" y="880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8C7BF4BD-F424-44D6-9E79-FDCD686ADE5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6" name="正方形/長方形 545">
          <a:extLst>
            <a:ext uri="{FF2B5EF4-FFF2-40B4-BE49-F238E27FC236}">
              <a16:creationId xmlns:a16="http://schemas.microsoft.com/office/drawing/2014/main" id="{BE3E3582-B00F-476E-BB12-3840ABC59B4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7" name="正方形/長方形 546">
          <a:extLst>
            <a:ext uri="{FF2B5EF4-FFF2-40B4-BE49-F238E27FC236}">
              <a16:creationId xmlns:a16="http://schemas.microsoft.com/office/drawing/2014/main" id="{32806A92-3E4A-4C4E-85EA-F472F7BD653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8" name="正方形/長方形 547">
          <a:extLst>
            <a:ext uri="{FF2B5EF4-FFF2-40B4-BE49-F238E27FC236}">
              <a16:creationId xmlns:a16="http://schemas.microsoft.com/office/drawing/2014/main" id="{22CDAAF8-36C0-4F7F-9720-CBD44320D820}"/>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9" name="正方形/長方形 548">
          <a:extLst>
            <a:ext uri="{FF2B5EF4-FFF2-40B4-BE49-F238E27FC236}">
              <a16:creationId xmlns:a16="http://schemas.microsoft.com/office/drawing/2014/main" id="{9A7B75C6-00F4-46D6-9687-CFEB1305921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D9527933-0EAE-4052-B3EC-0F16FA26279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B5178F6D-8B9E-4D56-A3C6-25A789B2153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998795F4-5C44-45E2-8E63-8267607C291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1A88BA0D-A15F-4F51-804D-D27B3F4FC3E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1BACA6E3-D4C4-4CBE-BEC9-E72FEEDFC16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134CCC4F-CF19-4533-8071-07311417CA62}"/>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77C91D96-5EE4-47B0-9E68-912A7A992A3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C48814A7-9A61-4276-BDDB-D01B96809E8A}"/>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7629156B-7202-428F-B661-17697D2A796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E7DD9C44-4F2D-4532-91C8-A673D0B386E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6DF1066F-0B7E-4816-876A-EFC33708598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6C13B54C-30E6-45B5-B632-3084125D9D4B}"/>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D1D2DEB7-722C-4446-A38A-E48D7E0CF54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id="{564592A6-E0D9-4E4E-9F6F-83FFE10D10D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4AAEAEB7-0D4F-4EA4-A0B2-E873875AC28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E2A49FAD-2FE5-41BF-99C7-9C8A83344B2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警察施設】&#10;一人当たり面積グラフ枠">
          <a:extLst>
            <a:ext uri="{FF2B5EF4-FFF2-40B4-BE49-F238E27FC236}">
              <a16:creationId xmlns:a16="http://schemas.microsoft.com/office/drawing/2014/main" id="{F255158F-2CF0-4194-B564-2678C51ABBC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567" name="直線コネクタ 566">
          <a:extLst>
            <a:ext uri="{FF2B5EF4-FFF2-40B4-BE49-F238E27FC236}">
              <a16:creationId xmlns:a16="http://schemas.microsoft.com/office/drawing/2014/main" id="{9A731D8C-77B2-41AB-A017-B4C83B943D43}"/>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568" name="【警察施設】&#10;一人当たり面積最小値テキスト">
          <a:extLst>
            <a:ext uri="{FF2B5EF4-FFF2-40B4-BE49-F238E27FC236}">
              <a16:creationId xmlns:a16="http://schemas.microsoft.com/office/drawing/2014/main" id="{EC7C44B8-3600-4A79-8858-F96CF43DEE97}"/>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569" name="直線コネクタ 568">
          <a:extLst>
            <a:ext uri="{FF2B5EF4-FFF2-40B4-BE49-F238E27FC236}">
              <a16:creationId xmlns:a16="http://schemas.microsoft.com/office/drawing/2014/main" id="{67BAF3DB-E097-451D-93C0-A660CD4647AF}"/>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570" name="【警察施設】&#10;一人当たり面積最大値テキスト">
          <a:extLst>
            <a:ext uri="{FF2B5EF4-FFF2-40B4-BE49-F238E27FC236}">
              <a16:creationId xmlns:a16="http://schemas.microsoft.com/office/drawing/2014/main" id="{C0CD3BA4-3086-461B-BE6B-743125909022}"/>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71" name="直線コネクタ 570">
          <a:extLst>
            <a:ext uri="{FF2B5EF4-FFF2-40B4-BE49-F238E27FC236}">
              <a16:creationId xmlns:a16="http://schemas.microsoft.com/office/drawing/2014/main" id="{D0A893A9-E6D8-4F10-9BD0-B369BE72E6A9}"/>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29227</xdr:rowOff>
    </xdr:from>
    <xdr:ext cx="469744" cy="259045"/>
    <xdr:sp macro="" textlink="">
      <xdr:nvSpPr>
        <xdr:cNvPr id="572" name="【警察施設】&#10;一人当たり面積平均値テキスト">
          <a:extLst>
            <a:ext uri="{FF2B5EF4-FFF2-40B4-BE49-F238E27FC236}">
              <a16:creationId xmlns:a16="http://schemas.microsoft.com/office/drawing/2014/main" id="{655D93DD-BAB2-4AA5-B723-A357B85CBA1C}"/>
            </a:ext>
          </a:extLst>
        </xdr:cNvPr>
        <xdr:cNvSpPr txBox="1"/>
      </xdr:nvSpPr>
      <xdr:spPr>
        <a:xfrm>
          <a:off x="20002500" y="990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73" name="フローチャート: 判断 572">
          <a:extLst>
            <a:ext uri="{FF2B5EF4-FFF2-40B4-BE49-F238E27FC236}">
              <a16:creationId xmlns:a16="http://schemas.microsoft.com/office/drawing/2014/main" id="{C7B41BF9-AE1E-4EB1-822B-3E494AC0E5D1}"/>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74" name="フローチャート: 判断 573">
          <a:extLst>
            <a:ext uri="{FF2B5EF4-FFF2-40B4-BE49-F238E27FC236}">
              <a16:creationId xmlns:a16="http://schemas.microsoft.com/office/drawing/2014/main" id="{2AE8ADDF-547D-411C-9A4C-5244879CE476}"/>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575" name="フローチャート: 判断 574">
          <a:extLst>
            <a:ext uri="{FF2B5EF4-FFF2-40B4-BE49-F238E27FC236}">
              <a16:creationId xmlns:a16="http://schemas.microsoft.com/office/drawing/2014/main" id="{9E31E6DD-58C1-4E90-8C8A-6B5A52E95342}"/>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576" name="フローチャート: 判断 575">
          <a:extLst>
            <a:ext uri="{FF2B5EF4-FFF2-40B4-BE49-F238E27FC236}">
              <a16:creationId xmlns:a16="http://schemas.microsoft.com/office/drawing/2014/main" id="{6B6F3585-7402-4445-A0B5-1B104D62A8BB}"/>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577" name="フローチャート: 判断 576">
          <a:extLst>
            <a:ext uri="{FF2B5EF4-FFF2-40B4-BE49-F238E27FC236}">
              <a16:creationId xmlns:a16="http://schemas.microsoft.com/office/drawing/2014/main" id="{EFF1C260-B669-4A36-94B3-FF482529ADAB}"/>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D018924-4935-45FF-A7B3-C706AC75837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31CE1A6-61FA-4FA9-B741-52BCBF0BCA8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FE178E42-CCF3-4810-8D99-FD65D097C0E3}"/>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33ED9592-F50F-44B5-8C06-843B43934FF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9CA15B38-F010-4422-A375-1FFDA187F34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83" name="楕円 582">
          <a:extLst>
            <a:ext uri="{FF2B5EF4-FFF2-40B4-BE49-F238E27FC236}">
              <a16:creationId xmlns:a16="http://schemas.microsoft.com/office/drawing/2014/main" id="{970F3BDD-F3B6-4D19-B525-F7DE850BFB0A}"/>
            </a:ext>
          </a:extLst>
        </xdr:cNvPr>
        <xdr:cNvSpPr/>
      </xdr:nvSpPr>
      <xdr:spPr>
        <a:xfrm>
          <a:off x="19897725"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22877</xdr:rowOff>
    </xdr:from>
    <xdr:ext cx="469744" cy="259045"/>
    <xdr:sp macro="" textlink="">
      <xdr:nvSpPr>
        <xdr:cNvPr id="584" name="【警察施設】&#10;一人当たり面積該当値テキスト">
          <a:extLst>
            <a:ext uri="{FF2B5EF4-FFF2-40B4-BE49-F238E27FC236}">
              <a16:creationId xmlns:a16="http://schemas.microsoft.com/office/drawing/2014/main" id="{EF74A782-1DBE-43D3-B77B-54F425C1943E}"/>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85" name="楕円 584">
          <a:extLst>
            <a:ext uri="{FF2B5EF4-FFF2-40B4-BE49-F238E27FC236}">
              <a16:creationId xmlns:a16="http://schemas.microsoft.com/office/drawing/2014/main" id="{08E16C10-D023-4770-BCA9-7D79E37CDAD9}"/>
            </a:ext>
          </a:extLst>
        </xdr:cNvPr>
        <xdr:cNvSpPr/>
      </xdr:nvSpPr>
      <xdr:spPr>
        <a:xfrm>
          <a:off x="19154775" y="10267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114300</xdr:rowOff>
    </xdr:to>
    <xdr:cxnSp macro="">
      <xdr:nvCxnSpPr>
        <xdr:cNvPr id="586" name="直線コネクタ 585">
          <a:extLst>
            <a:ext uri="{FF2B5EF4-FFF2-40B4-BE49-F238E27FC236}">
              <a16:creationId xmlns:a16="http://schemas.microsoft.com/office/drawing/2014/main" id="{BFF4915F-AB90-4D0A-8764-9E9998636FAF}"/>
            </a:ext>
          </a:extLst>
        </xdr:cNvPr>
        <xdr:cNvCxnSpPr/>
      </xdr:nvCxnSpPr>
      <xdr:spPr>
        <a:xfrm flipV="1">
          <a:off x="19202400" y="102965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587" name="n_1aveValue【警察施設】&#10;一人当たり面積">
          <a:extLst>
            <a:ext uri="{FF2B5EF4-FFF2-40B4-BE49-F238E27FC236}">
              <a16:creationId xmlns:a16="http://schemas.microsoft.com/office/drawing/2014/main" id="{5E9555DD-3897-42C8-954D-92C80E533A77}"/>
            </a:ext>
          </a:extLst>
        </xdr:cNvPr>
        <xdr:cNvSpPr txBox="1"/>
      </xdr:nvSpPr>
      <xdr:spPr>
        <a:xfrm>
          <a:off x="18983402"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588" name="n_2aveValue【警察施設】&#10;一人当たり面積">
          <a:extLst>
            <a:ext uri="{FF2B5EF4-FFF2-40B4-BE49-F238E27FC236}">
              <a16:creationId xmlns:a16="http://schemas.microsoft.com/office/drawing/2014/main" id="{E9BDB60C-46FF-4042-8FE7-A75B9E23D275}"/>
            </a:ext>
          </a:extLst>
        </xdr:cNvPr>
        <xdr:cNvSpPr txBox="1"/>
      </xdr:nvSpPr>
      <xdr:spPr>
        <a:xfrm>
          <a:off x="18183302"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589" name="n_3aveValue【警察施設】&#10;一人当たり面積">
          <a:extLst>
            <a:ext uri="{FF2B5EF4-FFF2-40B4-BE49-F238E27FC236}">
              <a16:creationId xmlns:a16="http://schemas.microsoft.com/office/drawing/2014/main" id="{319D43CD-2733-44CC-80F2-92A39C1DCADA}"/>
            </a:ext>
          </a:extLst>
        </xdr:cNvPr>
        <xdr:cNvSpPr txBox="1"/>
      </xdr:nvSpPr>
      <xdr:spPr>
        <a:xfrm>
          <a:off x="173832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590" name="n_4aveValue【警察施設】&#10;一人当たり面積">
          <a:extLst>
            <a:ext uri="{FF2B5EF4-FFF2-40B4-BE49-F238E27FC236}">
              <a16:creationId xmlns:a16="http://schemas.microsoft.com/office/drawing/2014/main" id="{A5BFB2CB-28CF-4FE7-A455-659F62E8E0DD}"/>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91" name="n_1mainValue【警察施設】&#10;一人当たり面積">
          <a:extLst>
            <a:ext uri="{FF2B5EF4-FFF2-40B4-BE49-F238E27FC236}">
              <a16:creationId xmlns:a16="http://schemas.microsoft.com/office/drawing/2014/main" id="{F14581AC-AD3F-4043-ADAD-DE2ABD94B27E}"/>
            </a:ext>
          </a:extLst>
        </xdr:cNvPr>
        <xdr:cNvSpPr txBox="1"/>
      </xdr:nvSpPr>
      <xdr:spPr>
        <a:xfrm>
          <a:off x="1898340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424771EB-3BFE-4B91-B5DE-31E674F3F2F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3" name="正方形/長方形 592">
          <a:extLst>
            <a:ext uri="{FF2B5EF4-FFF2-40B4-BE49-F238E27FC236}">
              <a16:creationId xmlns:a16="http://schemas.microsoft.com/office/drawing/2014/main" id="{C39193BA-54B5-4741-81FC-6B21555CE94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4" name="正方形/長方形 593">
          <a:extLst>
            <a:ext uri="{FF2B5EF4-FFF2-40B4-BE49-F238E27FC236}">
              <a16:creationId xmlns:a16="http://schemas.microsoft.com/office/drawing/2014/main" id="{5107F987-9119-4913-BDBA-112931374367}"/>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5" name="正方形/長方形 594">
          <a:extLst>
            <a:ext uri="{FF2B5EF4-FFF2-40B4-BE49-F238E27FC236}">
              <a16:creationId xmlns:a16="http://schemas.microsoft.com/office/drawing/2014/main" id="{828B09D7-AD97-452B-B009-7ED1B1D8E433}"/>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6" name="正方形/長方形 595">
          <a:extLst>
            <a:ext uri="{FF2B5EF4-FFF2-40B4-BE49-F238E27FC236}">
              <a16:creationId xmlns:a16="http://schemas.microsoft.com/office/drawing/2014/main" id="{7AB556B8-1535-4E57-84D3-72701649E664}"/>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C4E1989E-9810-460E-924D-54FD04BEAD9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D1240128-1277-41DD-B839-73A2077413E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9D2C2EA1-CE4D-4377-858B-21FED52F3F0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0" name="テキスト ボックス 599">
          <a:extLst>
            <a:ext uri="{FF2B5EF4-FFF2-40B4-BE49-F238E27FC236}">
              <a16:creationId xmlns:a16="http://schemas.microsoft.com/office/drawing/2014/main" id="{A978DCE1-CE3E-4189-A829-0D700C1F487E}"/>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1" name="直線コネクタ 600">
          <a:extLst>
            <a:ext uri="{FF2B5EF4-FFF2-40B4-BE49-F238E27FC236}">
              <a16:creationId xmlns:a16="http://schemas.microsoft.com/office/drawing/2014/main" id="{EAA65400-64E6-4F1B-9799-8567D0DEC6CE}"/>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2" name="テキスト ボックス 601">
          <a:extLst>
            <a:ext uri="{FF2B5EF4-FFF2-40B4-BE49-F238E27FC236}">
              <a16:creationId xmlns:a16="http://schemas.microsoft.com/office/drawing/2014/main" id="{6E6923DA-94FD-43E6-A9AE-467D9388F3BF}"/>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3" name="直線コネクタ 602">
          <a:extLst>
            <a:ext uri="{FF2B5EF4-FFF2-40B4-BE49-F238E27FC236}">
              <a16:creationId xmlns:a16="http://schemas.microsoft.com/office/drawing/2014/main" id="{4C15C541-66B8-4DF1-920E-31770AEC1040}"/>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4" name="テキスト ボックス 603">
          <a:extLst>
            <a:ext uri="{FF2B5EF4-FFF2-40B4-BE49-F238E27FC236}">
              <a16:creationId xmlns:a16="http://schemas.microsoft.com/office/drawing/2014/main" id="{152DBBBC-A254-47F5-9490-6909D7050455}"/>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5" name="直線コネクタ 604">
          <a:extLst>
            <a:ext uri="{FF2B5EF4-FFF2-40B4-BE49-F238E27FC236}">
              <a16:creationId xmlns:a16="http://schemas.microsoft.com/office/drawing/2014/main" id="{65BF0622-78A0-4196-AECF-E1B8BD6ACCA1}"/>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6" name="テキスト ボックス 605">
          <a:extLst>
            <a:ext uri="{FF2B5EF4-FFF2-40B4-BE49-F238E27FC236}">
              <a16:creationId xmlns:a16="http://schemas.microsoft.com/office/drawing/2014/main" id="{FABE57D1-2B3C-466F-88EB-4EA513A4EF1D}"/>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7" name="直線コネクタ 606">
          <a:extLst>
            <a:ext uri="{FF2B5EF4-FFF2-40B4-BE49-F238E27FC236}">
              <a16:creationId xmlns:a16="http://schemas.microsoft.com/office/drawing/2014/main" id="{B3B8E664-FE22-4A76-8E3C-0AF0B1619C4E}"/>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8" name="テキスト ボックス 607">
          <a:extLst>
            <a:ext uri="{FF2B5EF4-FFF2-40B4-BE49-F238E27FC236}">
              <a16:creationId xmlns:a16="http://schemas.microsoft.com/office/drawing/2014/main" id="{8EA06406-5292-4167-9FBC-38A62DC97C8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9" name="直線コネクタ 608">
          <a:extLst>
            <a:ext uri="{FF2B5EF4-FFF2-40B4-BE49-F238E27FC236}">
              <a16:creationId xmlns:a16="http://schemas.microsoft.com/office/drawing/2014/main" id="{FA6E1819-8D8C-4036-8726-781462479AAC}"/>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0" name="テキスト ボックス 609">
          <a:extLst>
            <a:ext uri="{FF2B5EF4-FFF2-40B4-BE49-F238E27FC236}">
              <a16:creationId xmlns:a16="http://schemas.microsoft.com/office/drawing/2014/main" id="{621BB3C7-3855-44C6-B2EB-2C78424360AB}"/>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1F87F2A6-EF93-453C-BE79-0B912312E6AA}"/>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2" name="テキスト ボックス 611">
          <a:extLst>
            <a:ext uri="{FF2B5EF4-FFF2-40B4-BE49-F238E27FC236}">
              <a16:creationId xmlns:a16="http://schemas.microsoft.com/office/drawing/2014/main" id="{43DD9D73-CE03-4381-85D9-F27333CB670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庁舎】&#10;有形固定資産減価償却率グラフ枠">
          <a:extLst>
            <a:ext uri="{FF2B5EF4-FFF2-40B4-BE49-F238E27FC236}">
              <a16:creationId xmlns:a16="http://schemas.microsoft.com/office/drawing/2014/main" id="{ADA1BE53-6576-456B-AC7B-FF97DB36C239}"/>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133350</xdr:rowOff>
    </xdr:from>
    <xdr:to>
      <xdr:col>85</xdr:col>
      <xdr:colOff>126364</xdr:colOff>
      <xdr:row>85</xdr:row>
      <xdr:rowOff>167639</xdr:rowOff>
    </xdr:to>
    <xdr:cxnSp macro="">
      <xdr:nvCxnSpPr>
        <xdr:cNvPr id="614" name="直線コネクタ 613">
          <a:extLst>
            <a:ext uri="{FF2B5EF4-FFF2-40B4-BE49-F238E27FC236}">
              <a16:creationId xmlns:a16="http://schemas.microsoft.com/office/drawing/2014/main" id="{A7F0A8C5-8713-44AF-AEC1-7C6E31161C4C}"/>
            </a:ext>
          </a:extLst>
        </xdr:cNvPr>
        <xdr:cNvCxnSpPr/>
      </xdr:nvCxnSpPr>
      <xdr:spPr>
        <a:xfrm flipV="1">
          <a:off x="14695170" y="12925425"/>
          <a:ext cx="1269" cy="10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16</xdr:rowOff>
    </xdr:from>
    <xdr:ext cx="405111" cy="259045"/>
    <xdr:sp macro="" textlink="">
      <xdr:nvSpPr>
        <xdr:cNvPr id="615" name="【庁舎】&#10;有形固定資産減価償却率最小値テキスト">
          <a:extLst>
            <a:ext uri="{FF2B5EF4-FFF2-40B4-BE49-F238E27FC236}">
              <a16:creationId xmlns:a16="http://schemas.microsoft.com/office/drawing/2014/main" id="{4E1DD131-2156-4956-872A-900C0451CD54}"/>
            </a:ext>
          </a:extLst>
        </xdr:cNvPr>
        <xdr:cNvSpPr txBox="1"/>
      </xdr:nvSpPr>
      <xdr:spPr>
        <a:xfrm>
          <a:off x="147447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167639</xdr:rowOff>
    </xdr:from>
    <xdr:to>
      <xdr:col>86</xdr:col>
      <xdr:colOff>25400</xdr:colOff>
      <xdr:row>85</xdr:row>
      <xdr:rowOff>167639</xdr:rowOff>
    </xdr:to>
    <xdr:cxnSp macro="">
      <xdr:nvCxnSpPr>
        <xdr:cNvPr id="616" name="直線コネクタ 615">
          <a:extLst>
            <a:ext uri="{FF2B5EF4-FFF2-40B4-BE49-F238E27FC236}">
              <a16:creationId xmlns:a16="http://schemas.microsoft.com/office/drawing/2014/main" id="{C45116E1-0B9C-4226-A760-F337F2D9B077}"/>
            </a:ext>
          </a:extLst>
        </xdr:cNvPr>
        <xdr:cNvCxnSpPr/>
      </xdr:nvCxnSpPr>
      <xdr:spPr>
        <a:xfrm>
          <a:off x="14611350" y="139280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80027</xdr:rowOff>
    </xdr:from>
    <xdr:ext cx="405111" cy="259045"/>
    <xdr:sp macro="" textlink="">
      <xdr:nvSpPr>
        <xdr:cNvPr id="617" name="【庁舎】&#10;有形固定資産減価償却率最大値テキスト">
          <a:extLst>
            <a:ext uri="{FF2B5EF4-FFF2-40B4-BE49-F238E27FC236}">
              <a16:creationId xmlns:a16="http://schemas.microsoft.com/office/drawing/2014/main" id="{9CDCF3C6-E0F5-47D1-BF9D-EC970C4780B9}"/>
            </a:ext>
          </a:extLst>
        </xdr:cNvPr>
        <xdr:cNvSpPr txBox="1"/>
      </xdr:nvSpPr>
      <xdr:spPr>
        <a:xfrm>
          <a:off x="14744700" y="1271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133350</xdr:rowOff>
    </xdr:from>
    <xdr:to>
      <xdr:col>86</xdr:col>
      <xdr:colOff>25400</xdr:colOff>
      <xdr:row>79</xdr:row>
      <xdr:rowOff>133350</xdr:rowOff>
    </xdr:to>
    <xdr:cxnSp macro="">
      <xdr:nvCxnSpPr>
        <xdr:cNvPr id="618" name="直線コネクタ 617">
          <a:extLst>
            <a:ext uri="{FF2B5EF4-FFF2-40B4-BE49-F238E27FC236}">
              <a16:creationId xmlns:a16="http://schemas.microsoft.com/office/drawing/2014/main" id="{EC472764-71A4-4769-9DFE-6ED96506B322}"/>
            </a:ext>
          </a:extLst>
        </xdr:cNvPr>
        <xdr:cNvCxnSpPr/>
      </xdr:nvCxnSpPr>
      <xdr:spPr>
        <a:xfrm>
          <a:off x="14611350" y="1292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67327</xdr:rowOff>
    </xdr:from>
    <xdr:ext cx="405111" cy="259045"/>
    <xdr:sp macro="" textlink="">
      <xdr:nvSpPr>
        <xdr:cNvPr id="619" name="【庁舎】&#10;有形固定資産減価償却率平均値テキスト">
          <a:extLst>
            <a:ext uri="{FF2B5EF4-FFF2-40B4-BE49-F238E27FC236}">
              <a16:creationId xmlns:a16="http://schemas.microsoft.com/office/drawing/2014/main" id="{1260C5B9-AFA8-4E63-ACD1-EC3CFB7F2C2C}"/>
            </a:ext>
          </a:extLst>
        </xdr:cNvPr>
        <xdr:cNvSpPr txBox="1"/>
      </xdr:nvSpPr>
      <xdr:spPr>
        <a:xfrm>
          <a:off x="14744700" y="1318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20" name="フローチャート: 判断 619">
          <a:extLst>
            <a:ext uri="{FF2B5EF4-FFF2-40B4-BE49-F238E27FC236}">
              <a16:creationId xmlns:a16="http://schemas.microsoft.com/office/drawing/2014/main" id="{044176AE-3FE6-4EEA-ACE7-A634351D59BB}"/>
            </a:ext>
          </a:extLst>
        </xdr:cNvPr>
        <xdr:cNvSpPr/>
      </xdr:nvSpPr>
      <xdr:spPr>
        <a:xfrm>
          <a:off x="14649450" y="1332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21" name="フローチャート: 判断 620">
          <a:extLst>
            <a:ext uri="{FF2B5EF4-FFF2-40B4-BE49-F238E27FC236}">
              <a16:creationId xmlns:a16="http://schemas.microsoft.com/office/drawing/2014/main" id="{1EF07BDC-5079-4C20-B82D-B62CBE7ED8BC}"/>
            </a:ext>
          </a:extLst>
        </xdr:cNvPr>
        <xdr:cNvSpPr/>
      </xdr:nvSpPr>
      <xdr:spPr>
        <a:xfrm>
          <a:off x="13887450" y="133946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74930</xdr:rowOff>
    </xdr:from>
    <xdr:to>
      <xdr:col>76</xdr:col>
      <xdr:colOff>165100</xdr:colOff>
      <xdr:row>83</xdr:row>
      <xdr:rowOff>5080</xdr:rowOff>
    </xdr:to>
    <xdr:sp macro="" textlink="">
      <xdr:nvSpPr>
        <xdr:cNvPr id="622" name="フローチャート: 判断 621">
          <a:extLst>
            <a:ext uri="{FF2B5EF4-FFF2-40B4-BE49-F238E27FC236}">
              <a16:creationId xmlns:a16="http://schemas.microsoft.com/office/drawing/2014/main" id="{20E71B03-9CB9-4A68-AD50-2A92C965D540}"/>
            </a:ext>
          </a:extLst>
        </xdr:cNvPr>
        <xdr:cNvSpPr/>
      </xdr:nvSpPr>
      <xdr:spPr>
        <a:xfrm>
          <a:off x="13096875" y="1335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23" name="フローチャート: 判断 622">
          <a:extLst>
            <a:ext uri="{FF2B5EF4-FFF2-40B4-BE49-F238E27FC236}">
              <a16:creationId xmlns:a16="http://schemas.microsoft.com/office/drawing/2014/main" id="{18100A30-B961-43F2-9E49-B98F4921E47F}"/>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24" name="フローチャート: 判断 623">
          <a:extLst>
            <a:ext uri="{FF2B5EF4-FFF2-40B4-BE49-F238E27FC236}">
              <a16:creationId xmlns:a16="http://schemas.microsoft.com/office/drawing/2014/main" id="{FF71B951-2527-45D0-A7AA-1798F04B1A3E}"/>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E550DAE8-BF40-45E4-B240-019A26185C9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D376F843-BED5-4C33-B676-1AD4D6A9DB1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03063E8-EAD4-466A-ABDB-AF6ECA0D2E0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89E9D9D9-CD30-449E-B114-55C35E9B344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EA80A310-AB1E-4C0E-9509-CFDA6CCDE4F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630" name="楕円 629">
          <a:extLst>
            <a:ext uri="{FF2B5EF4-FFF2-40B4-BE49-F238E27FC236}">
              <a16:creationId xmlns:a16="http://schemas.microsoft.com/office/drawing/2014/main" id="{CDF63D3B-7629-4057-B5E9-4F5B8752BB50}"/>
            </a:ext>
          </a:extLst>
        </xdr:cNvPr>
        <xdr:cNvSpPr/>
      </xdr:nvSpPr>
      <xdr:spPr>
        <a:xfrm>
          <a:off x="14649450" y="136658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45738</xdr:rowOff>
    </xdr:from>
    <xdr:ext cx="405111" cy="259045"/>
    <xdr:sp macro="" textlink="">
      <xdr:nvSpPr>
        <xdr:cNvPr id="631" name="【庁舎】&#10;有形固定資産減価償却率該当値テキスト">
          <a:extLst>
            <a:ext uri="{FF2B5EF4-FFF2-40B4-BE49-F238E27FC236}">
              <a16:creationId xmlns:a16="http://schemas.microsoft.com/office/drawing/2014/main" id="{796D5969-EDBE-42C1-839D-65D20771D338}"/>
            </a:ext>
          </a:extLst>
        </xdr:cNvPr>
        <xdr:cNvSpPr txBox="1"/>
      </xdr:nvSpPr>
      <xdr:spPr>
        <a:xfrm>
          <a:off x="14744700" y="1365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632" name="楕円 631">
          <a:extLst>
            <a:ext uri="{FF2B5EF4-FFF2-40B4-BE49-F238E27FC236}">
              <a16:creationId xmlns:a16="http://schemas.microsoft.com/office/drawing/2014/main" id="{7BD8AD55-B296-4CE2-8401-AB6D8FE6F969}"/>
            </a:ext>
          </a:extLst>
        </xdr:cNvPr>
        <xdr:cNvSpPr/>
      </xdr:nvSpPr>
      <xdr:spPr>
        <a:xfrm>
          <a:off x="13887450"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118111</xdr:rowOff>
    </xdr:to>
    <xdr:cxnSp macro="">
      <xdr:nvCxnSpPr>
        <xdr:cNvPr id="633" name="直線コネクタ 632">
          <a:extLst>
            <a:ext uri="{FF2B5EF4-FFF2-40B4-BE49-F238E27FC236}">
              <a16:creationId xmlns:a16="http://schemas.microsoft.com/office/drawing/2014/main" id="{57132A3B-F8AD-4FB5-8C85-F91B67DB228A}"/>
            </a:ext>
          </a:extLst>
        </xdr:cNvPr>
        <xdr:cNvCxnSpPr/>
      </xdr:nvCxnSpPr>
      <xdr:spPr>
        <a:xfrm>
          <a:off x="13935075" y="13677900"/>
          <a:ext cx="7620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34" name="n_1aveValue【庁舎】&#10;有形固定資産減価償却率">
          <a:extLst>
            <a:ext uri="{FF2B5EF4-FFF2-40B4-BE49-F238E27FC236}">
              <a16:creationId xmlns:a16="http://schemas.microsoft.com/office/drawing/2014/main" id="{0A7C3F2C-1244-4E91-96C7-A83547868651}"/>
            </a:ext>
          </a:extLst>
        </xdr:cNvPr>
        <xdr:cNvSpPr txBox="1"/>
      </xdr:nvSpPr>
      <xdr:spPr>
        <a:xfrm>
          <a:off x="13745219"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21607</xdr:rowOff>
    </xdr:from>
    <xdr:ext cx="405111" cy="259045"/>
    <xdr:sp macro="" textlink="">
      <xdr:nvSpPr>
        <xdr:cNvPr id="635" name="n_2aveValue【庁舎】&#10;有形固定資産減価償却率">
          <a:extLst>
            <a:ext uri="{FF2B5EF4-FFF2-40B4-BE49-F238E27FC236}">
              <a16:creationId xmlns:a16="http://schemas.microsoft.com/office/drawing/2014/main" id="{92CCE37E-F3ED-4720-B2E3-85AA24DE5B70}"/>
            </a:ext>
          </a:extLst>
        </xdr:cNvPr>
        <xdr:cNvSpPr txBox="1"/>
      </xdr:nvSpPr>
      <xdr:spPr>
        <a:xfrm>
          <a:off x="12964169"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636" name="n_3aveValue【庁舎】&#10;有形固定資産減価償却率">
          <a:extLst>
            <a:ext uri="{FF2B5EF4-FFF2-40B4-BE49-F238E27FC236}">
              <a16:creationId xmlns:a16="http://schemas.microsoft.com/office/drawing/2014/main" id="{24D4E86E-B056-4FE5-A399-76037E5F7017}"/>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37" name="n_4aveValue【庁舎】&#10;有形固定資産減価償却率">
          <a:extLst>
            <a:ext uri="{FF2B5EF4-FFF2-40B4-BE49-F238E27FC236}">
              <a16:creationId xmlns:a16="http://schemas.microsoft.com/office/drawing/2014/main" id="{CB0F3790-D9EB-4D29-93A5-65826A32D881}"/>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638" name="n_1mainValue【庁舎】&#10;有形固定資産減価償却率">
          <a:extLst>
            <a:ext uri="{FF2B5EF4-FFF2-40B4-BE49-F238E27FC236}">
              <a16:creationId xmlns:a16="http://schemas.microsoft.com/office/drawing/2014/main" id="{E5ABCE69-D1C7-416B-8AFC-A3E6BD67AB01}"/>
            </a:ext>
          </a:extLst>
        </xdr:cNvPr>
        <xdr:cNvSpPr txBox="1"/>
      </xdr:nvSpPr>
      <xdr:spPr>
        <a:xfrm>
          <a:off x="13745219"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9B76F290-5440-4BE6-A1C9-C3EEDA3D1CB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0" name="正方形/長方形 639">
          <a:extLst>
            <a:ext uri="{FF2B5EF4-FFF2-40B4-BE49-F238E27FC236}">
              <a16:creationId xmlns:a16="http://schemas.microsoft.com/office/drawing/2014/main" id="{3608D177-AF76-4B1C-BDAB-D662455EF9E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1" name="正方形/長方形 640">
          <a:extLst>
            <a:ext uri="{FF2B5EF4-FFF2-40B4-BE49-F238E27FC236}">
              <a16:creationId xmlns:a16="http://schemas.microsoft.com/office/drawing/2014/main" id="{E3189EBB-620F-4A4A-BA9C-F15E439EEEEB}"/>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2" name="正方形/長方形 641">
          <a:extLst>
            <a:ext uri="{FF2B5EF4-FFF2-40B4-BE49-F238E27FC236}">
              <a16:creationId xmlns:a16="http://schemas.microsoft.com/office/drawing/2014/main" id="{ECCEC238-60FF-4E58-9CB5-AF7774959B45}"/>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3" name="正方形/長方形 642">
          <a:extLst>
            <a:ext uri="{FF2B5EF4-FFF2-40B4-BE49-F238E27FC236}">
              <a16:creationId xmlns:a16="http://schemas.microsoft.com/office/drawing/2014/main" id="{F6C668AB-2E46-45AB-9D3E-D0107AA61BE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2EE7C6E4-8A3E-4173-BA24-A2D506FBBAB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a:extLst>
            <a:ext uri="{FF2B5EF4-FFF2-40B4-BE49-F238E27FC236}">
              <a16:creationId xmlns:a16="http://schemas.microsoft.com/office/drawing/2014/main" id="{B96D8E4E-FF66-4186-941D-6FB0F3C77A0A}"/>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a:extLst>
            <a:ext uri="{FF2B5EF4-FFF2-40B4-BE49-F238E27FC236}">
              <a16:creationId xmlns:a16="http://schemas.microsoft.com/office/drawing/2014/main" id="{D317E177-CB1F-4377-839B-2D72F886CB8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7" name="テキスト ボックス 646">
          <a:extLst>
            <a:ext uri="{FF2B5EF4-FFF2-40B4-BE49-F238E27FC236}">
              <a16:creationId xmlns:a16="http://schemas.microsoft.com/office/drawing/2014/main" id="{DD72BD60-45F4-4597-9CF7-8DA97C387C25}"/>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a:extLst>
            <a:ext uri="{FF2B5EF4-FFF2-40B4-BE49-F238E27FC236}">
              <a16:creationId xmlns:a16="http://schemas.microsoft.com/office/drawing/2014/main" id="{2E3297DA-9544-40C8-AACA-8D70CDF102A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a:extLst>
            <a:ext uri="{FF2B5EF4-FFF2-40B4-BE49-F238E27FC236}">
              <a16:creationId xmlns:a16="http://schemas.microsoft.com/office/drawing/2014/main" id="{CD4F953F-6A0F-42FA-AE09-9E298CF450C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a:extLst>
            <a:ext uri="{FF2B5EF4-FFF2-40B4-BE49-F238E27FC236}">
              <a16:creationId xmlns:a16="http://schemas.microsoft.com/office/drawing/2014/main" id="{D8D65817-86EB-4480-901E-4ADE23F85A59}"/>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a:extLst>
            <a:ext uri="{FF2B5EF4-FFF2-40B4-BE49-F238E27FC236}">
              <a16:creationId xmlns:a16="http://schemas.microsoft.com/office/drawing/2014/main" id="{01319B96-F6E0-4660-90BB-15880FA277D2}"/>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a:extLst>
            <a:ext uri="{FF2B5EF4-FFF2-40B4-BE49-F238E27FC236}">
              <a16:creationId xmlns:a16="http://schemas.microsoft.com/office/drawing/2014/main" id="{A39E5500-F249-4714-B5ED-1B391438D44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a:extLst>
            <a:ext uri="{FF2B5EF4-FFF2-40B4-BE49-F238E27FC236}">
              <a16:creationId xmlns:a16="http://schemas.microsoft.com/office/drawing/2014/main" id="{621784A8-D550-470F-989E-C1382A3EFBA2}"/>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a:extLst>
            <a:ext uri="{FF2B5EF4-FFF2-40B4-BE49-F238E27FC236}">
              <a16:creationId xmlns:a16="http://schemas.microsoft.com/office/drawing/2014/main" id="{7BE061A8-5EAD-4226-BBA4-78E871DC151B}"/>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a:extLst>
            <a:ext uri="{FF2B5EF4-FFF2-40B4-BE49-F238E27FC236}">
              <a16:creationId xmlns:a16="http://schemas.microsoft.com/office/drawing/2014/main" id="{FFE7445B-0D81-409A-9369-34F5DE9CADD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a:extLst>
            <a:ext uri="{FF2B5EF4-FFF2-40B4-BE49-F238E27FC236}">
              <a16:creationId xmlns:a16="http://schemas.microsoft.com/office/drawing/2014/main" id="{FEDF959F-841C-495E-AB6D-5A5C0AC90A93}"/>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a:extLst>
            <a:ext uri="{FF2B5EF4-FFF2-40B4-BE49-F238E27FC236}">
              <a16:creationId xmlns:a16="http://schemas.microsoft.com/office/drawing/2014/main" id="{033A62D1-A394-4E80-9439-D1696CA436D2}"/>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7E859EEF-0A63-4C4D-9F3E-B06F19A2ADF6}"/>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DE0C1E3A-34B6-4C07-9DB4-060704B4A28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庁舎】&#10;一人当たり面積グラフ枠">
          <a:extLst>
            <a:ext uri="{FF2B5EF4-FFF2-40B4-BE49-F238E27FC236}">
              <a16:creationId xmlns:a16="http://schemas.microsoft.com/office/drawing/2014/main" id="{4E227C9B-80BD-491B-B2BF-25323A1AB11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661" name="直線コネクタ 660">
          <a:extLst>
            <a:ext uri="{FF2B5EF4-FFF2-40B4-BE49-F238E27FC236}">
              <a16:creationId xmlns:a16="http://schemas.microsoft.com/office/drawing/2014/main" id="{9E915DBD-CAA6-4A3B-BCFB-2909D7755087}"/>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662" name="【庁舎】&#10;一人当たり面積最小値テキスト">
          <a:extLst>
            <a:ext uri="{FF2B5EF4-FFF2-40B4-BE49-F238E27FC236}">
              <a16:creationId xmlns:a16="http://schemas.microsoft.com/office/drawing/2014/main" id="{1B48C04D-FCE5-4DF9-A28D-6C73EA0E7CB4}"/>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663" name="直線コネクタ 662">
          <a:extLst>
            <a:ext uri="{FF2B5EF4-FFF2-40B4-BE49-F238E27FC236}">
              <a16:creationId xmlns:a16="http://schemas.microsoft.com/office/drawing/2014/main" id="{7209C060-1D56-44DE-8094-911C647DCE9D}"/>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664" name="【庁舎】&#10;一人当たり面積最大値テキスト">
          <a:extLst>
            <a:ext uri="{FF2B5EF4-FFF2-40B4-BE49-F238E27FC236}">
              <a16:creationId xmlns:a16="http://schemas.microsoft.com/office/drawing/2014/main" id="{BF5E2BB1-BAD0-4CEB-A336-222A1944B54D}"/>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5" name="直線コネクタ 664">
          <a:extLst>
            <a:ext uri="{FF2B5EF4-FFF2-40B4-BE49-F238E27FC236}">
              <a16:creationId xmlns:a16="http://schemas.microsoft.com/office/drawing/2014/main" id="{3B129ED5-3005-43E7-9E7E-74F87B48CC8C}"/>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54627</xdr:rowOff>
    </xdr:from>
    <xdr:ext cx="469744" cy="259045"/>
    <xdr:sp macro="" textlink="">
      <xdr:nvSpPr>
        <xdr:cNvPr id="666" name="【庁舎】&#10;一人当たり面積平均値テキスト">
          <a:extLst>
            <a:ext uri="{FF2B5EF4-FFF2-40B4-BE49-F238E27FC236}">
              <a16:creationId xmlns:a16="http://schemas.microsoft.com/office/drawing/2014/main" id="{F14233DB-12F5-4195-9068-7D289840AC6B}"/>
            </a:ext>
          </a:extLst>
        </xdr:cNvPr>
        <xdr:cNvSpPr txBox="1"/>
      </xdr:nvSpPr>
      <xdr:spPr>
        <a:xfrm>
          <a:off x="20002500" y="13332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67" name="フローチャート: 判断 666">
          <a:extLst>
            <a:ext uri="{FF2B5EF4-FFF2-40B4-BE49-F238E27FC236}">
              <a16:creationId xmlns:a16="http://schemas.microsoft.com/office/drawing/2014/main" id="{B6C4E389-8D48-446C-833B-D1ADEC60F53D}"/>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8" name="フローチャート: 判断 667">
          <a:extLst>
            <a:ext uri="{FF2B5EF4-FFF2-40B4-BE49-F238E27FC236}">
              <a16:creationId xmlns:a16="http://schemas.microsoft.com/office/drawing/2014/main" id="{8A3D3901-815E-4E53-9758-698F7ED9DDF1}"/>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69" name="フローチャート: 判断 668">
          <a:extLst>
            <a:ext uri="{FF2B5EF4-FFF2-40B4-BE49-F238E27FC236}">
              <a16:creationId xmlns:a16="http://schemas.microsoft.com/office/drawing/2014/main" id="{9442242D-35DB-4AEF-A3EA-25E2AF4CC477}"/>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31750</xdr:rowOff>
    </xdr:from>
    <xdr:to>
      <xdr:col>102</xdr:col>
      <xdr:colOff>165100</xdr:colOff>
      <xdr:row>79</xdr:row>
      <xdr:rowOff>133350</xdr:rowOff>
    </xdr:to>
    <xdr:sp macro="" textlink="">
      <xdr:nvSpPr>
        <xdr:cNvPr id="670" name="フローチャート: 判断 669">
          <a:extLst>
            <a:ext uri="{FF2B5EF4-FFF2-40B4-BE49-F238E27FC236}">
              <a16:creationId xmlns:a16="http://schemas.microsoft.com/office/drawing/2014/main" id="{AC607694-6817-4104-A245-CA551CB2A553}"/>
            </a:ext>
          </a:extLst>
        </xdr:cNvPr>
        <xdr:cNvSpPr/>
      </xdr:nvSpPr>
      <xdr:spPr>
        <a:xfrm>
          <a:off x="17554575" y="12820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146050</xdr:rowOff>
    </xdr:from>
    <xdr:to>
      <xdr:col>98</xdr:col>
      <xdr:colOff>38100</xdr:colOff>
      <xdr:row>80</xdr:row>
      <xdr:rowOff>76200</xdr:rowOff>
    </xdr:to>
    <xdr:sp macro="" textlink="">
      <xdr:nvSpPr>
        <xdr:cNvPr id="671" name="フローチャート: 判断 670">
          <a:extLst>
            <a:ext uri="{FF2B5EF4-FFF2-40B4-BE49-F238E27FC236}">
              <a16:creationId xmlns:a16="http://schemas.microsoft.com/office/drawing/2014/main" id="{52B43A05-D56C-49D9-9CBA-C9AF82392D6E}"/>
            </a:ext>
          </a:extLst>
        </xdr:cNvPr>
        <xdr:cNvSpPr/>
      </xdr:nvSpPr>
      <xdr:spPr>
        <a:xfrm>
          <a:off x="16754475" y="1293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BD82599D-7E47-4C75-B9C1-649462DF542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C57C9709-6E3A-472F-BD1C-65C9AA7502B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8FF584B6-B30D-4618-B0A7-69D688E173C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B3CE5091-7D01-4183-B07E-F1BAF70B596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DDEA79B-4E05-44FD-86C8-05BCC5BAF58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77" name="楕円 676">
          <a:extLst>
            <a:ext uri="{FF2B5EF4-FFF2-40B4-BE49-F238E27FC236}">
              <a16:creationId xmlns:a16="http://schemas.microsoft.com/office/drawing/2014/main" id="{E6103644-47A0-43F0-913F-B4AC95CF0CB0}"/>
            </a:ext>
          </a:extLst>
        </xdr:cNvPr>
        <xdr:cNvSpPr/>
      </xdr:nvSpPr>
      <xdr:spPr>
        <a:xfrm>
          <a:off x="19897725" y="1360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149877</xdr:rowOff>
    </xdr:from>
    <xdr:ext cx="469744" cy="259045"/>
    <xdr:sp macro="" textlink="">
      <xdr:nvSpPr>
        <xdr:cNvPr id="678" name="【庁舎】&#10;一人当たり面積該当値テキスト">
          <a:extLst>
            <a:ext uri="{FF2B5EF4-FFF2-40B4-BE49-F238E27FC236}">
              <a16:creationId xmlns:a16="http://schemas.microsoft.com/office/drawing/2014/main" id="{6F4D2729-C425-4C19-A4B8-74344B120EF5}"/>
            </a:ext>
          </a:extLst>
        </xdr:cNvPr>
        <xdr:cNvSpPr txBox="1"/>
      </xdr:nvSpPr>
      <xdr:spPr>
        <a:xfrm>
          <a:off x="20002500"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679" name="楕円 678">
          <a:extLst>
            <a:ext uri="{FF2B5EF4-FFF2-40B4-BE49-F238E27FC236}">
              <a16:creationId xmlns:a16="http://schemas.microsoft.com/office/drawing/2014/main" id="{8B16FD8E-B2A8-44EF-B76B-78E431A9F7A8}"/>
            </a:ext>
          </a:extLst>
        </xdr:cNvPr>
        <xdr:cNvSpPr/>
      </xdr:nvSpPr>
      <xdr:spPr>
        <a:xfrm>
          <a:off x="19154775" y="136112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50800</xdr:rowOff>
    </xdr:from>
    <xdr:to>
      <xdr:col>116</xdr:col>
      <xdr:colOff>63500</xdr:colOff>
      <xdr:row>84</xdr:row>
      <xdr:rowOff>63500</xdr:rowOff>
    </xdr:to>
    <xdr:cxnSp macro="">
      <xdr:nvCxnSpPr>
        <xdr:cNvPr id="680" name="直線コネクタ 679">
          <a:extLst>
            <a:ext uri="{FF2B5EF4-FFF2-40B4-BE49-F238E27FC236}">
              <a16:creationId xmlns:a16="http://schemas.microsoft.com/office/drawing/2014/main" id="{53350543-3A36-4441-B5A5-BBD81CF68A70}"/>
            </a:ext>
          </a:extLst>
        </xdr:cNvPr>
        <xdr:cNvCxnSpPr/>
      </xdr:nvCxnSpPr>
      <xdr:spPr>
        <a:xfrm flipV="1">
          <a:off x="19202400" y="136493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1" name="n_1aveValue【庁舎】&#10;一人当たり面積">
          <a:extLst>
            <a:ext uri="{FF2B5EF4-FFF2-40B4-BE49-F238E27FC236}">
              <a16:creationId xmlns:a16="http://schemas.microsoft.com/office/drawing/2014/main" id="{A4EA0B44-2AC5-449A-B72A-15273C988592}"/>
            </a:ext>
          </a:extLst>
        </xdr:cNvPr>
        <xdr:cNvSpPr txBox="1"/>
      </xdr:nvSpPr>
      <xdr:spPr>
        <a:xfrm>
          <a:off x="18983402"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82" name="n_2aveValue【庁舎】&#10;一人当たり面積">
          <a:extLst>
            <a:ext uri="{FF2B5EF4-FFF2-40B4-BE49-F238E27FC236}">
              <a16:creationId xmlns:a16="http://schemas.microsoft.com/office/drawing/2014/main" id="{A237FD39-643A-41D4-A6D3-01B8E2341DD9}"/>
            </a:ext>
          </a:extLst>
        </xdr:cNvPr>
        <xdr:cNvSpPr txBox="1"/>
      </xdr:nvSpPr>
      <xdr:spPr>
        <a:xfrm>
          <a:off x="181833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149877</xdr:rowOff>
    </xdr:from>
    <xdr:ext cx="469744" cy="259045"/>
    <xdr:sp macro="" textlink="">
      <xdr:nvSpPr>
        <xdr:cNvPr id="683" name="n_3aveValue【庁舎】&#10;一人当たり面積">
          <a:extLst>
            <a:ext uri="{FF2B5EF4-FFF2-40B4-BE49-F238E27FC236}">
              <a16:creationId xmlns:a16="http://schemas.microsoft.com/office/drawing/2014/main" id="{963768EB-B1EE-4B1E-B22E-0DE5BFE4A1D0}"/>
            </a:ext>
          </a:extLst>
        </xdr:cNvPr>
        <xdr:cNvSpPr txBox="1"/>
      </xdr:nvSpPr>
      <xdr:spPr>
        <a:xfrm>
          <a:off x="17383202" y="126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92727</xdr:rowOff>
    </xdr:from>
    <xdr:ext cx="469744" cy="259045"/>
    <xdr:sp macro="" textlink="">
      <xdr:nvSpPr>
        <xdr:cNvPr id="684" name="n_4aveValue【庁舎】&#10;一人当たり面積">
          <a:extLst>
            <a:ext uri="{FF2B5EF4-FFF2-40B4-BE49-F238E27FC236}">
              <a16:creationId xmlns:a16="http://schemas.microsoft.com/office/drawing/2014/main" id="{BD5D1D5F-C1B9-4EE1-91AD-8E2568D87E81}"/>
            </a:ext>
          </a:extLst>
        </xdr:cNvPr>
        <xdr:cNvSpPr txBox="1"/>
      </xdr:nvSpPr>
      <xdr:spPr>
        <a:xfrm>
          <a:off x="16592627" y="127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685" name="n_1mainValue【庁舎】&#10;一人当たり面積">
          <a:extLst>
            <a:ext uri="{FF2B5EF4-FFF2-40B4-BE49-F238E27FC236}">
              <a16:creationId xmlns:a16="http://schemas.microsoft.com/office/drawing/2014/main" id="{4BF56148-0FEF-4AE5-B4DA-328941FDEED1}"/>
            </a:ext>
          </a:extLst>
        </xdr:cNvPr>
        <xdr:cNvSpPr txBox="1"/>
      </xdr:nvSpPr>
      <xdr:spPr>
        <a:xfrm>
          <a:off x="18983402" y="1370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479E3BB2-2840-4D55-8C25-94E11AA4436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8A4867EE-8B5D-4BBC-84B1-568A46BAFB73}"/>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93811FBB-498A-4DED-965D-0CD94D1C057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類似団体と比較して有形固定資産減価償却率が高くなっている施設は、「体育館・プール」や「陸上競技場・野球場・球技場」、「保健所」、「庁舎」である。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令和２年度に「熊本県庁舎等建築物個別施設計画」を策定しており、今後は、施設の維持管理及び老朽化対策に計画的に取り組んでいく。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三位一体改革による税源移譲等に伴い、Ｈ２１年度には０．３９まで上昇したが、世界同時不況以降の基準財政収入額（県税収入等）の落ち込みにより、Ｈ２４年度に０．３５まで下落。その後、景気回復に伴う県税収入の増などにより上昇基調に転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年度は０．４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熊本地震と令和２年７月豪雨災害からの創造的復興を両輪に「新しいくまもと」を創造する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取組みを進めることで、税収増につなげ、当該比率の改善につなげていく。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56092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156633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85725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94192</xdr:rowOff>
    </xdr:from>
    <xdr:to>
      <xdr:col>11</xdr:col>
      <xdr:colOff>82550</xdr:colOff>
      <xdr:row>45</xdr:row>
      <xdr:rowOff>24342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社会保障関係経費の増等により悪化傾向となっていたが、Ｈ２９年度は、公共事業等の県債償還費の減などにより９３．１％まで改善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、人件費や公債費等の経常的経費が減少する一方、地方税や臨時財政対策債などの経常一般財源等が大幅に減少したことにより、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％と前年度と比べ悪化した。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、地方交付税等の一般財源の確保を国に要望するとともに、事業見直しによる経常経費の抑制等により、当該比率の改善を図る。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27215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537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9072</xdr:rowOff>
    </xdr:from>
    <xdr:to>
      <xdr:col>19</xdr:col>
      <xdr:colOff>133350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675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9072</xdr:rowOff>
    </xdr:from>
    <xdr:to>
      <xdr:col>15</xdr:col>
      <xdr:colOff>82550</xdr:colOff>
      <xdr:row>63</xdr:row>
      <xdr:rowOff>10885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6752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78922</xdr:rowOff>
    </xdr:from>
    <xdr:to>
      <xdr:col>11</xdr:col>
      <xdr:colOff>31750</xdr:colOff>
      <xdr:row>63</xdr:row>
      <xdr:rowOff>10885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088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148772</xdr:rowOff>
    </xdr:from>
    <xdr:to>
      <xdr:col>11</xdr:col>
      <xdr:colOff>82550</xdr:colOff>
      <xdr:row>63</xdr:row>
      <xdr:rowOff>78922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63699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139899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129722</xdr:rowOff>
    </xdr:from>
    <xdr:to>
      <xdr:col>15</xdr:col>
      <xdr:colOff>133350</xdr:colOff>
      <xdr:row>61</xdr:row>
      <xdr:rowOff>59872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70049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114499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２８年度は、熊本地震への対応経費の増に伴い歳出総額が大幅に増加したが、Ｈ２９年度以降は、義務教育諸学校の教職員に係る給与等の政令市への移管に伴う人件費の減少に加え、災害救助事業や災害廃棄物処理事業など熊本地震への対応に係る物件費が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73600</xdr:rowOff>
    </xdr:from>
    <xdr:to>
      <xdr:col>23</xdr:col>
      <xdr:colOff>133350</xdr:colOff>
      <xdr:row>81</xdr:row>
      <xdr:rowOff>98073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61050"/>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73600</xdr:rowOff>
    </xdr:from>
    <xdr:to>
      <xdr:col>19</xdr:col>
      <xdr:colOff>133350</xdr:colOff>
      <xdr:row>81</xdr:row>
      <xdr:rowOff>142270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61050"/>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123582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142270</xdr:rowOff>
    </xdr:from>
    <xdr:to>
      <xdr:col>15</xdr:col>
      <xdr:colOff>82550</xdr:colOff>
      <xdr:row>85</xdr:row>
      <xdr:rowOff>36778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118656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13444</xdr:rowOff>
    </xdr:from>
    <xdr:to>
      <xdr:col>11</xdr:col>
      <xdr:colOff>31750</xdr:colOff>
      <xdr:row>85</xdr:row>
      <xdr:rowOff>36778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43794"/>
          <a:ext cx="889000" cy="3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10060</xdr:rowOff>
    </xdr:from>
    <xdr:to>
      <xdr:col>11</xdr:col>
      <xdr:colOff>82550</xdr:colOff>
      <xdr:row>86</xdr:row>
      <xdr:rowOff>111660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96437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129008</xdr:rowOff>
    </xdr:from>
    <xdr:to>
      <xdr:col>7</xdr:col>
      <xdr:colOff>31750</xdr:colOff>
      <xdr:row>86</xdr:row>
      <xdr:rowOff>59158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43935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7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47273</xdr:rowOff>
    </xdr:from>
    <xdr:to>
      <xdr:col>23</xdr:col>
      <xdr:colOff>184150</xdr:colOff>
      <xdr:row>81</xdr:row>
      <xdr:rowOff>148873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140000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22800</xdr:rowOff>
    </xdr:from>
    <xdr:to>
      <xdr:col>19</xdr:col>
      <xdr:colOff>184150</xdr:colOff>
      <xdr:row>81</xdr:row>
      <xdr:rowOff>124400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134577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91470</xdr:rowOff>
    </xdr:from>
    <xdr:to>
      <xdr:col>15</xdr:col>
      <xdr:colOff>133350</xdr:colOff>
      <xdr:row>82</xdr:row>
      <xdr:rowOff>21620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157428</xdr:rowOff>
    </xdr:from>
    <xdr:to>
      <xdr:col>11</xdr:col>
      <xdr:colOff>82550</xdr:colOff>
      <xdr:row>85</xdr:row>
      <xdr:rowOff>87578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134094</xdr:rowOff>
    </xdr:from>
    <xdr:to>
      <xdr:col>7</xdr:col>
      <xdr:colOff>31750</xdr:colOff>
      <xdr:row>83</xdr:row>
      <xdr:rowOff>64244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74421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6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月に給与制度の総合的見直しを実施したのに対し、本県では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月から実施したため、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ポイントであったが、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月時点では、同見直し実施に伴い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月の昇給効果が抑制されたこと、熊本地震のため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年度の給与改定が行われなかったことにより－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月以降は、給与制度の総合的見直しに係る激変緩和措置により昇給が抑制されたことなどから低下し、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月の措置終了時点では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87</xdr:row>
      <xdr:rowOff>50800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41966"/>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22877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50800</xdr:rowOff>
    </xdr:from>
    <xdr:to>
      <xdr:col>81</xdr:col>
      <xdr:colOff>133350</xdr:colOff>
      <xdr:row>87</xdr:row>
      <xdr:rowOff>50800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854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122766</xdr:rowOff>
    </xdr:from>
    <xdr:to>
      <xdr:col>73</xdr:col>
      <xdr:colOff>44450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財政再建戦略に基づき、Ｈ２０年４月からの４年間で１，２８８人を削減。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Ｈ２９年度は、教育部門における政令市への税源・権限移譲に伴う県費負担教職員数の減（▲３，２２３人）により、大幅な職員数の減少となった。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45048</xdr:rowOff>
    </xdr:from>
    <xdr:to>
      <xdr:col>81</xdr:col>
      <xdr:colOff>44450</xdr:colOff>
      <xdr:row>59</xdr:row>
      <xdr:rowOff>58658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160598"/>
          <a:ext cx="8382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102502</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560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33659</xdr:rowOff>
    </xdr:from>
    <xdr:to>
      <xdr:col>77</xdr:col>
      <xdr:colOff>44450</xdr:colOff>
      <xdr:row>59</xdr:row>
      <xdr:rowOff>45048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149209"/>
          <a:ext cx="8890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32105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13993</xdr:rowOff>
    </xdr:from>
    <xdr:to>
      <xdr:col>72</xdr:col>
      <xdr:colOff>203200</xdr:colOff>
      <xdr:row>59</xdr:row>
      <xdr:rowOff>33659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129543"/>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14924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4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13993</xdr:rowOff>
    </xdr:from>
    <xdr:to>
      <xdr:col>68</xdr:col>
      <xdr:colOff>152400</xdr:colOff>
      <xdr:row>61</xdr:row>
      <xdr:rowOff>102827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129543"/>
          <a:ext cx="889000" cy="4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30532</xdr:rowOff>
    </xdr:from>
    <xdr:to>
      <xdr:col>68</xdr:col>
      <xdr:colOff>203200</xdr:colOff>
      <xdr:row>64</xdr:row>
      <xdr:rowOff>132132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116909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1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63180</xdr:rowOff>
    </xdr:from>
    <xdr:to>
      <xdr:col>64</xdr:col>
      <xdr:colOff>152400</xdr:colOff>
      <xdr:row>64</xdr:row>
      <xdr:rowOff>164780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149557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11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7858</xdr:rowOff>
    </xdr:from>
    <xdr:to>
      <xdr:col>81</xdr:col>
      <xdr:colOff>95250</xdr:colOff>
      <xdr:row>59</xdr:row>
      <xdr:rowOff>109458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1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100585</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04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165698</xdr:rowOff>
    </xdr:from>
    <xdr:to>
      <xdr:col>77</xdr:col>
      <xdr:colOff>95250</xdr:colOff>
      <xdr:row>59</xdr:row>
      <xdr:rowOff>95848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1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106025</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8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154309</xdr:rowOff>
    </xdr:from>
    <xdr:to>
      <xdr:col>73</xdr:col>
      <xdr:colOff>44450</xdr:colOff>
      <xdr:row>59</xdr:row>
      <xdr:rowOff>84459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94636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86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134643</xdr:rowOff>
    </xdr:from>
    <xdr:to>
      <xdr:col>68</xdr:col>
      <xdr:colOff>203200</xdr:colOff>
      <xdr:row>59</xdr:row>
      <xdr:rowOff>64793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0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74970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8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52027</xdr:rowOff>
    </xdr:from>
    <xdr:to>
      <xdr:col>64</xdr:col>
      <xdr:colOff>152400</xdr:colOff>
      <xdr:row>61</xdr:row>
      <xdr:rowOff>153627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5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163804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2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通常県債残高の減少に伴い、返済額が減少したことなどから、０．９ポイント減少した。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なお、同比率は累次にわたる財政健全化の取組みにより、Ｈ２３年度をピークに減少してきたが、今後、熊本地震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からの復旧・復興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事業に係る県債の償還が本格化するため、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これまで進めてきた通常県債残高を増加させない財政運営に引き続き取り組む必要がある。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112889</xdr:rowOff>
    </xdr:from>
    <xdr:to>
      <xdr:col>81</xdr:col>
      <xdr:colOff>44450</xdr:colOff>
      <xdr:row>36</xdr:row>
      <xdr:rowOff>62089</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1136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62089</xdr:rowOff>
    </xdr:from>
    <xdr:to>
      <xdr:col>77</xdr:col>
      <xdr:colOff>44450</xdr:colOff>
      <xdr:row>37</xdr:row>
      <xdr:rowOff>24695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2342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24695</xdr:rowOff>
    </xdr:from>
    <xdr:to>
      <xdr:col>72</xdr:col>
      <xdr:colOff>203200</xdr:colOff>
      <xdr:row>37</xdr:row>
      <xdr:rowOff>145345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36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107950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4889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164395</xdr:rowOff>
    </xdr:from>
    <xdr:to>
      <xdr:col>68</xdr:col>
      <xdr:colOff>203200</xdr:colOff>
      <xdr:row>39</xdr:row>
      <xdr:rowOff>94545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79322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62089</xdr:rowOff>
    </xdr:from>
    <xdr:to>
      <xdr:col>81</xdr:col>
      <xdr:colOff>95250</xdr:colOff>
      <xdr:row>35</xdr:row>
      <xdr:rowOff>163689</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154816</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598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11289</xdr:rowOff>
    </xdr:from>
    <xdr:to>
      <xdr:col>77</xdr:col>
      <xdr:colOff>95250</xdr:colOff>
      <xdr:row>36</xdr:row>
      <xdr:rowOff>112889</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123066</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59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145345</xdr:rowOff>
    </xdr:from>
    <xdr:to>
      <xdr:col>73</xdr:col>
      <xdr:colOff>44450</xdr:colOff>
      <xdr:row>37</xdr:row>
      <xdr:rowOff>75495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85672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通常県債（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）残高が減少する一方、熊本地震関連の県債残高の増や、熊本地震復興基金の残高が減となったことなどから、１０．７ポイント増となった。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引き続き、事業見直しによる通常経費の抑制等を行うことで、健全な財政運営に努める。</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）通常県債とは、公共事業等の財源として発行する地方債のこと。地方交付税の代替措置として発行する臨時財政対策債、減税補てん債及び減収補てん債（交付税措置のある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％分に限る）や、熊本地震関連事業に係る県債は含まない。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74676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731812"/>
          <a:ext cx="8382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15</xdr:row>
      <xdr:rowOff>160062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6521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80433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112607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57335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117433</xdr:rowOff>
    </xdr:from>
    <xdr:to>
      <xdr:col>68</xdr:col>
      <xdr:colOff>203200</xdr:colOff>
      <xdr:row>15</xdr:row>
      <xdr:rowOff>47583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57760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73194</xdr:rowOff>
    </xdr:from>
    <xdr:to>
      <xdr:col>64</xdr:col>
      <xdr:colOff>152400</xdr:colOff>
      <xdr:row>15</xdr:row>
      <xdr:rowOff>3344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23876</xdr:rowOff>
    </xdr:from>
    <xdr:to>
      <xdr:col>81</xdr:col>
      <xdr:colOff>95250</xdr:colOff>
      <xdr:row>16</xdr:row>
      <xdr:rowOff>125476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40403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109262</xdr:rowOff>
    </xdr:from>
    <xdr:to>
      <xdr:col>77</xdr:col>
      <xdr:colOff>95250</xdr:colOff>
      <xdr:row>16</xdr:row>
      <xdr:rowOff>39412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49589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44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29633</xdr:rowOff>
    </xdr:from>
    <xdr:to>
      <xdr:col>73</xdr:col>
      <xdr:colOff>44450</xdr:colOff>
      <xdr:row>15</xdr:row>
      <xdr:rowOff>131233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141410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122259</xdr:rowOff>
    </xdr:from>
    <xdr:to>
      <xdr:col>68</xdr:col>
      <xdr:colOff>203200</xdr:colOff>
      <xdr:row>15</xdr:row>
      <xdr:rowOff>52409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37186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その後も、Ｈ２４年４月からの４年間で、知事部局において１９７人を削減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Ｈ２９年度は、教育部門における政令市への税源・権限移譲に伴う県費負担教職員数の減（▲３，２２３人）により、大幅な職員数の減少となった。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を図りつつ、事業見直しによる経常経費の抑制等を行い、健全な財政運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41</xdr:row>
      <xdr:rowOff>1270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0477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5842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76217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165117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各年度において事業費の増減はあるものの、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累次にわたる財政健全化の取組みにより経常物件費全体を抑制しており、グループ内での当該比率は最も低くなっている。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年度も、例年と同程度の比率ではあるものの、熊本地震からの復旧・復興事業に係る財源確保を図るための事業見直しを行い、事業費の抑制に努めている。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26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少子高齢化に伴う社会保障関係経費の増加とともに、本県の特殊事情である水俣病総合対策（新救済策推進費）経費により当該比率は高い傾向にある。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3987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149860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098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81280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財政再建戦略（Ｈ２０年４月からＨ２４年４月までの４年間）をはじめとした累次にわたる財政健全化の取組みにより抑制を継続してきたため、Ｈ２９年度までは低水準で推移していた。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Ｈ３０年度は、国民健康保険制度改革に伴い、県の国民健康保険特別会計への繰出金が新たに発生したため、その他の支出に占める割合が大幅に増加した。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元年度も、前年度と同程度の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となっており、当該繰出金について、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市町村と連携し医療費適正化を図ることにより、抑制に努める。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88900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1033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080500"/>
          <a:ext cx="8890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95250</xdr:rowOff>
    </xdr:from>
    <xdr:to>
      <xdr:col>69</xdr:col>
      <xdr:colOff>142875</xdr:colOff>
      <xdr:row>54</xdr:row>
      <xdr:rowOff>25400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幼児教育・保育の無償化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子どものための教育・保育給付費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39</xdr:row>
      <xdr:rowOff>158750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769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130827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158750</xdr:rowOff>
    </xdr:from>
    <xdr:to>
      <xdr:col>82</xdr:col>
      <xdr:colOff>196850</xdr:colOff>
      <xdr:row>39</xdr:row>
      <xdr:rowOff>158750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39</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616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165100</xdr:rowOff>
    </xdr:from>
    <xdr:to>
      <xdr:col>82</xdr:col>
      <xdr:colOff>158750</xdr:colOff>
      <xdr:row>37</xdr:row>
      <xdr:rowOff>95250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40</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616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95250</xdr:rowOff>
    </xdr:from>
    <xdr:to>
      <xdr:col>73</xdr:col>
      <xdr:colOff>180975</xdr:colOff>
      <xdr:row>40</xdr:row>
      <xdr:rowOff>88900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152400</xdr:rowOff>
    </xdr:from>
    <xdr:to>
      <xdr:col>69</xdr:col>
      <xdr:colOff>92075</xdr:colOff>
      <xdr:row>39</xdr:row>
      <xdr:rowOff>95250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50800</xdr:rowOff>
    </xdr:from>
    <xdr:to>
      <xdr:col>78</xdr:col>
      <xdr:colOff>120650</xdr:colOff>
      <xdr:row>38</xdr:row>
      <xdr:rowOff>152400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137177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44450</xdr:rowOff>
    </xdr:from>
    <xdr:to>
      <xdr:col>69</xdr:col>
      <xdr:colOff>142875</xdr:colOff>
      <xdr:row>39</xdr:row>
      <xdr:rowOff>146050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ゴシック" panose="020B0609070205080204" pitchFamily="49" charset="-128"/>
              <a:ea typeface="ＭＳ ゴシック" panose="020B0609070205080204" pitchFamily="49" charset="-128"/>
            </a:rPr>
            <a:t>財政再建戦略（Ｈ２０年４月からＨ２４年４月までの４年間）をはじめとした累次にわたる投資的経費の抑制により当該比率は減少基調となっており、類似団体平均を３．３ポイント上回っている。 </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2700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285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302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社会保障関係経費の増等により増加基調で推移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令和元年度は、人件費や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等の経常的経費が減少する一方、地方税などの経常一般財源等が大幅に減少し、前年度よりも悪化し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引き続き、地方交付税等の一般財源の確保を国に要望するとともに、事業見直しによる経常経費の抑制等により、当該比率の改善を図る。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233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111777</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4782800" y="12985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77</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3893800" y="12985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77</xdr:row>
      <xdr:rowOff>146050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13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76200</xdr:rowOff>
    </xdr:from>
    <xdr:to>
      <xdr:col>69</xdr:col>
      <xdr:colOff>142875</xdr:colOff>
      <xdr:row>76</xdr:row>
      <xdr:rowOff>6350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162577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73845</xdr:rowOff>
    </xdr:from>
    <xdr:to>
      <xdr:col>29</xdr:col>
      <xdr:colOff>127000</xdr:colOff>
      <xdr:row>20</xdr:row>
      <xdr:rowOff>97979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50470"/>
          <a:ext cx="6477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69519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96183</xdr:rowOff>
    </xdr:from>
    <xdr:to>
      <xdr:col>26</xdr:col>
      <xdr:colOff>50800</xdr:colOff>
      <xdr:row>20</xdr:row>
      <xdr:rowOff>97979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72808"/>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61305</xdr:rowOff>
    </xdr:from>
    <xdr:to>
      <xdr:col>22</xdr:col>
      <xdr:colOff>114300</xdr:colOff>
      <xdr:row>20</xdr:row>
      <xdr:rowOff>96183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8570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61305</xdr:rowOff>
    </xdr:from>
    <xdr:to>
      <xdr:col>18</xdr:col>
      <xdr:colOff>177800</xdr:colOff>
      <xdr:row>17</xdr:row>
      <xdr:rowOff>83381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3580"/>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116183</xdr:rowOff>
    </xdr:from>
    <xdr:to>
      <xdr:col>19</xdr:col>
      <xdr:colOff>38100</xdr:colOff>
      <xdr:row>14</xdr:row>
      <xdr:rowOff>46333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56510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132512</xdr:rowOff>
    </xdr:from>
    <xdr:to>
      <xdr:col>15</xdr:col>
      <xdr:colOff>101600</xdr:colOff>
      <xdr:row>14</xdr:row>
      <xdr:rowOff>62662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72839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23045</xdr:rowOff>
    </xdr:from>
    <xdr:to>
      <xdr:col>29</xdr:col>
      <xdr:colOff>177800</xdr:colOff>
      <xdr:row>20</xdr:row>
      <xdr:rowOff>124645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103072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47179</xdr:rowOff>
    </xdr:from>
    <xdr:to>
      <xdr:col>26</xdr:col>
      <xdr:colOff>101600</xdr:colOff>
      <xdr:row>20</xdr:row>
      <xdr:rowOff>148779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133556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1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45383</xdr:rowOff>
    </xdr:from>
    <xdr:to>
      <xdr:col>22</xdr:col>
      <xdr:colOff>165100</xdr:colOff>
      <xdr:row>20</xdr:row>
      <xdr:rowOff>146983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131760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10505</xdr:rowOff>
    </xdr:from>
    <xdr:to>
      <xdr:col>19</xdr:col>
      <xdr:colOff>38100</xdr:colOff>
      <xdr:row>17</xdr:row>
      <xdr:rowOff>112105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96882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32581</xdr:rowOff>
    </xdr:from>
    <xdr:to>
      <xdr:col>15</xdr:col>
      <xdr:colOff>101600</xdr:colOff>
      <xdr:row>17</xdr:row>
      <xdr:rowOff>134181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118958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67701</xdr:rowOff>
    </xdr:from>
    <xdr:to>
      <xdr:col>29</xdr:col>
      <xdr:colOff>127000</xdr:colOff>
      <xdr:row>37</xdr:row>
      <xdr:rowOff>123388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92401"/>
          <a:ext cx="6477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139116</xdr:rowOff>
    </xdr:from>
    <xdr:to>
      <xdr:col>26</xdr:col>
      <xdr:colOff>50800</xdr:colOff>
      <xdr:row>37</xdr:row>
      <xdr:rowOff>67701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2366"/>
          <a:ext cx="6985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23353</xdr:rowOff>
    </xdr:from>
    <xdr:to>
      <xdr:col>22</xdr:col>
      <xdr:colOff>114300</xdr:colOff>
      <xdr:row>36</xdr:row>
      <xdr:rowOff>139116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244180</xdr:rowOff>
    </xdr:from>
    <xdr:to>
      <xdr:col>18</xdr:col>
      <xdr:colOff>177800</xdr:colOff>
      <xdr:row>36</xdr:row>
      <xdr:rowOff>23353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4530"/>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283357</xdr:rowOff>
    </xdr:from>
    <xdr:to>
      <xdr:col>19</xdr:col>
      <xdr:colOff>38100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52235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200650</xdr:rowOff>
    </xdr:from>
    <xdr:to>
      <xdr:col>15</xdr:col>
      <xdr:colOff>101600</xdr:colOff>
      <xdr:row>34</xdr:row>
      <xdr:rowOff>302250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312427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72588</xdr:rowOff>
    </xdr:from>
    <xdr:to>
      <xdr:col>29</xdr:col>
      <xdr:colOff>177800</xdr:colOff>
      <xdr:row>37</xdr:row>
      <xdr:rowOff>174188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152615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16901</xdr:rowOff>
    </xdr:from>
    <xdr:to>
      <xdr:col>26</xdr:col>
      <xdr:colOff>101600</xdr:colOff>
      <xdr:row>37</xdr:row>
      <xdr:rowOff>118501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103278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2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88316</xdr:rowOff>
    </xdr:from>
    <xdr:to>
      <xdr:col>22</xdr:col>
      <xdr:colOff>165100</xdr:colOff>
      <xdr:row>37</xdr:row>
      <xdr:rowOff>18466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315453</xdr:rowOff>
    </xdr:from>
    <xdr:to>
      <xdr:col>19</xdr:col>
      <xdr:colOff>38100</xdr:colOff>
      <xdr:row>36</xdr:row>
      <xdr:rowOff>74153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58930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193380</xdr:rowOff>
    </xdr:from>
    <xdr:to>
      <xdr:col>15</xdr:col>
      <xdr:colOff>101600</xdr:colOff>
      <xdr:row>35</xdr:row>
      <xdr:rowOff>294980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279757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111782</xdr:rowOff>
    </xdr:from>
    <xdr:to>
      <xdr:col>24</xdr:col>
      <xdr:colOff>62865</xdr:colOff>
      <xdr:row>38</xdr:row>
      <xdr:rowOff>85151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5282"/>
          <a:ext cx="1270" cy="13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88978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85151</xdr:rowOff>
    </xdr:from>
    <xdr:to>
      <xdr:col>24</xdr:col>
      <xdr:colOff>152400</xdr:colOff>
      <xdr:row>38</xdr:row>
      <xdr:rowOff>85151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0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58459</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111782</xdr:rowOff>
    </xdr:from>
    <xdr:to>
      <xdr:col>24</xdr:col>
      <xdr:colOff>152400</xdr:colOff>
      <xdr:row>30</xdr:row>
      <xdr:rowOff>111782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85151</xdr:rowOff>
    </xdr:from>
    <xdr:to>
      <xdr:col>24</xdr:col>
      <xdr:colOff>63500</xdr:colOff>
      <xdr:row>38</xdr:row>
      <xdr:rowOff>108096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600251"/>
          <a:ext cx="8382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111177</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40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88300</xdr:rowOff>
    </xdr:from>
    <xdr:to>
      <xdr:col>24</xdr:col>
      <xdr:colOff>114300</xdr:colOff>
      <xdr:row>36</xdr:row>
      <xdr:rowOff>18450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108096</xdr:rowOff>
    </xdr:from>
    <xdr:to>
      <xdr:col>19</xdr:col>
      <xdr:colOff>177800</xdr:colOff>
      <xdr:row>38</xdr:row>
      <xdr:rowOff>128984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2319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105616</xdr:rowOff>
    </xdr:from>
    <xdr:to>
      <xdr:col>20</xdr:col>
      <xdr:colOff>38100</xdr:colOff>
      <xdr:row>36</xdr:row>
      <xdr:rowOff>35766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52293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485095" y="588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100552</xdr:rowOff>
    </xdr:from>
    <xdr:to>
      <xdr:col>15</xdr:col>
      <xdr:colOff>50800</xdr:colOff>
      <xdr:row>38</xdr:row>
      <xdr:rowOff>128984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01302"/>
          <a:ext cx="889000" cy="5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117532</xdr:rowOff>
    </xdr:from>
    <xdr:to>
      <xdr:col>15</xdr:col>
      <xdr:colOff>101600</xdr:colOff>
      <xdr:row>36</xdr:row>
      <xdr:rowOff>47682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64209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087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100552</xdr:rowOff>
    </xdr:from>
    <xdr:to>
      <xdr:col>10</xdr:col>
      <xdr:colOff>114300</xdr:colOff>
      <xdr:row>35</xdr:row>
      <xdr:rowOff>101952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01302"/>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42609</xdr:rowOff>
    </xdr:from>
    <xdr:to>
      <xdr:col>10</xdr:col>
      <xdr:colOff>165100</xdr:colOff>
      <xdr:row>32</xdr:row>
      <xdr:rowOff>144209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552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160736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19795" y="53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54210</xdr:rowOff>
    </xdr:from>
    <xdr:to>
      <xdr:col>6</xdr:col>
      <xdr:colOff>38100</xdr:colOff>
      <xdr:row>32</xdr:row>
      <xdr:rowOff>155810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5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887</xdr:rowOff>
    </xdr:from>
    <xdr:ext cx="59901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30795" y="53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34351</xdr:rowOff>
    </xdr:from>
    <xdr:to>
      <xdr:col>24</xdr:col>
      <xdr:colOff>114300</xdr:colOff>
      <xdr:row>38</xdr:row>
      <xdr:rowOff>135951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120727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57296</xdr:rowOff>
    </xdr:from>
    <xdr:to>
      <xdr:col>20</xdr:col>
      <xdr:colOff>38100</xdr:colOff>
      <xdr:row>38</xdr:row>
      <xdr:rowOff>158896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150023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17411" y="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78184</xdr:rowOff>
    </xdr:from>
    <xdr:to>
      <xdr:col>15</xdr:col>
      <xdr:colOff>101600</xdr:colOff>
      <xdr:row>39</xdr:row>
      <xdr:rowOff>8334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170911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49752</xdr:rowOff>
    </xdr:from>
    <xdr:to>
      <xdr:col>10</xdr:col>
      <xdr:colOff>165100</xdr:colOff>
      <xdr:row>35</xdr:row>
      <xdr:rowOff>151352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142479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614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51152</xdr:rowOff>
    </xdr:from>
    <xdr:to>
      <xdr:col>6</xdr:col>
      <xdr:colOff>38100</xdr:colOff>
      <xdr:row>35</xdr:row>
      <xdr:rowOff>152752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143879</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614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7417</xdr:rowOff>
    </xdr:from>
    <xdr:to>
      <xdr:col>24</xdr:col>
      <xdr:colOff>62865</xdr:colOff>
      <xdr:row>58</xdr:row>
      <xdr:rowOff>123927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922817"/>
          <a:ext cx="1270" cy="1145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127754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123927</xdr:rowOff>
    </xdr:from>
    <xdr:to>
      <xdr:col>24</xdr:col>
      <xdr:colOff>152400</xdr:colOff>
      <xdr:row>58</xdr:row>
      <xdr:rowOff>123927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125544</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9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7417</xdr:rowOff>
    </xdr:from>
    <xdr:to>
      <xdr:col>24</xdr:col>
      <xdr:colOff>152400</xdr:colOff>
      <xdr:row>52</xdr:row>
      <xdr:rowOff>7417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92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57480</xdr:rowOff>
    </xdr:from>
    <xdr:to>
      <xdr:col>24</xdr:col>
      <xdr:colOff>63500</xdr:colOff>
      <xdr:row>57</xdr:row>
      <xdr:rowOff>105181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0130"/>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136618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66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113741</xdr:rowOff>
    </xdr:from>
    <xdr:to>
      <xdr:col>24</xdr:col>
      <xdr:colOff>114300</xdr:colOff>
      <xdr:row>57</xdr:row>
      <xdr:rowOff>43891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6121</xdr:rowOff>
    </xdr:from>
    <xdr:to>
      <xdr:col>19</xdr:col>
      <xdr:colOff>177800</xdr:colOff>
      <xdr:row>57</xdr:row>
      <xdr:rowOff>105181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07321"/>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128905</xdr:rowOff>
    </xdr:from>
    <xdr:to>
      <xdr:col>20</xdr:col>
      <xdr:colOff>38100</xdr:colOff>
      <xdr:row>57</xdr:row>
      <xdr:rowOff>59055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75582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90704</xdr:rowOff>
    </xdr:from>
    <xdr:to>
      <xdr:col>15</xdr:col>
      <xdr:colOff>50800</xdr:colOff>
      <xdr:row>56</xdr:row>
      <xdr:rowOff>6121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144526</xdr:rowOff>
    </xdr:from>
    <xdr:to>
      <xdr:col>15</xdr:col>
      <xdr:colOff>101600</xdr:colOff>
      <xdr:row>57</xdr:row>
      <xdr:rowOff>74676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65803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90704</xdr:rowOff>
    </xdr:from>
    <xdr:to>
      <xdr:col>10</xdr:col>
      <xdr:colOff>114300</xdr:colOff>
      <xdr:row>58</xdr:row>
      <xdr:rowOff>72872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663204"/>
          <a:ext cx="889000" cy="13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68935</xdr:rowOff>
    </xdr:from>
    <xdr:to>
      <xdr:col>10</xdr:col>
      <xdr:colOff>165100</xdr:colOff>
      <xdr:row>54</xdr:row>
      <xdr:rowOff>170535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161662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34112</xdr:rowOff>
    </xdr:from>
    <xdr:to>
      <xdr:col>6</xdr:col>
      <xdr:colOff>38100</xdr:colOff>
      <xdr:row>55</xdr:row>
      <xdr:rowOff>135712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152239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6680</xdr:rowOff>
    </xdr:from>
    <xdr:to>
      <xdr:col>24</xdr:col>
      <xdr:colOff>114300</xdr:colOff>
      <xdr:row>57</xdr:row>
      <xdr:rowOff>108280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156557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54381</xdr:rowOff>
    </xdr:from>
    <xdr:to>
      <xdr:col>20</xdr:col>
      <xdr:colOff>38100</xdr:colOff>
      <xdr:row>57</xdr:row>
      <xdr:rowOff>155981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147108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9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126771</xdr:rowOff>
    </xdr:from>
    <xdr:to>
      <xdr:col>15</xdr:col>
      <xdr:colOff>101600</xdr:colOff>
      <xdr:row>56</xdr:row>
      <xdr:rowOff>56921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73448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39904</xdr:rowOff>
    </xdr:from>
    <xdr:to>
      <xdr:col>10</xdr:col>
      <xdr:colOff>165100</xdr:colOff>
      <xdr:row>50</xdr:row>
      <xdr:rowOff>141504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158031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22072</xdr:rowOff>
    </xdr:from>
    <xdr:to>
      <xdr:col>6</xdr:col>
      <xdr:colOff>38100</xdr:colOff>
      <xdr:row>58</xdr:row>
      <xdr:rowOff>123672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114799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71120</xdr:rowOff>
    </xdr:from>
    <xdr:to>
      <xdr:col>24</xdr:col>
      <xdr:colOff>63500</xdr:colOff>
      <xdr:row>78</xdr:row>
      <xdr:rowOff>125985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44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94632</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78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71120</xdr:rowOff>
    </xdr:from>
    <xdr:to>
      <xdr:col>19</xdr:col>
      <xdr:colOff>177800</xdr:colOff>
      <xdr:row>78</xdr:row>
      <xdr:rowOff>151892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422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64533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49728" y="124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151892</xdr:rowOff>
    </xdr:from>
    <xdr:to>
      <xdr:col>15</xdr:col>
      <xdr:colOff>50800</xdr:colOff>
      <xdr:row>79</xdr:row>
      <xdr:rowOff>106553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4992"/>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150749</xdr:rowOff>
    </xdr:from>
    <xdr:to>
      <xdr:col>10</xdr:col>
      <xdr:colOff>114300</xdr:colOff>
      <xdr:row>79</xdr:row>
      <xdr:rowOff>106553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23849"/>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78994</xdr:rowOff>
    </xdr:from>
    <xdr:to>
      <xdr:col>10</xdr:col>
      <xdr:colOff>165100</xdr:colOff>
      <xdr:row>75</xdr:row>
      <xdr:rowOff>9144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7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25671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5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165481</xdr:rowOff>
    </xdr:from>
    <xdr:to>
      <xdr:col>6</xdr:col>
      <xdr:colOff>38100</xdr:colOff>
      <xdr:row>75</xdr:row>
      <xdr:rowOff>95631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28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112158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6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75185</xdr:rowOff>
    </xdr:from>
    <xdr:to>
      <xdr:col>24</xdr:col>
      <xdr:colOff>114300</xdr:colOff>
      <xdr:row>79</xdr:row>
      <xdr:rowOff>5335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161562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113047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497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101092</xdr:rowOff>
    </xdr:from>
    <xdr:to>
      <xdr:col>15</xdr:col>
      <xdr:colOff>101600</xdr:colOff>
      <xdr:row>79</xdr:row>
      <xdr:rowOff>31242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22369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55753</xdr:rowOff>
    </xdr:from>
    <xdr:to>
      <xdr:col>10</xdr:col>
      <xdr:colOff>165100</xdr:colOff>
      <xdr:row>79</xdr:row>
      <xdr:rowOff>157353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6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148480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99949</xdr:rowOff>
    </xdr:from>
    <xdr:to>
      <xdr:col>6</xdr:col>
      <xdr:colOff>38100</xdr:colOff>
      <xdr:row>79</xdr:row>
      <xdr:rowOff>30099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21226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124704</xdr:rowOff>
    </xdr:from>
    <xdr:to>
      <xdr:col>24</xdr:col>
      <xdr:colOff>63500</xdr:colOff>
      <xdr:row>93</xdr:row>
      <xdr:rowOff>164937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69554"/>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138145</xdr:rowOff>
    </xdr:from>
    <xdr:to>
      <xdr:col>19</xdr:col>
      <xdr:colOff>177800</xdr:colOff>
      <xdr:row>93</xdr:row>
      <xdr:rowOff>164937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082995"/>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138145</xdr:rowOff>
    </xdr:from>
    <xdr:to>
      <xdr:col>15</xdr:col>
      <xdr:colOff>50800</xdr:colOff>
      <xdr:row>94</xdr:row>
      <xdr:rowOff>6015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08299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6015</xdr:rowOff>
    </xdr:from>
    <xdr:to>
      <xdr:col>10</xdr:col>
      <xdr:colOff>114300</xdr:colOff>
      <xdr:row>94</xdr:row>
      <xdr:rowOff>26040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2231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65948</xdr:rowOff>
    </xdr:from>
    <xdr:to>
      <xdr:col>10</xdr:col>
      <xdr:colOff>165100</xdr:colOff>
      <xdr:row>94</xdr:row>
      <xdr:rowOff>167548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158675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59365</xdr:rowOff>
    </xdr:from>
    <xdr:to>
      <xdr:col>6</xdr:col>
      <xdr:colOff>38100</xdr:colOff>
      <xdr:row>94</xdr:row>
      <xdr:rowOff>160965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152092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73904</xdr:rowOff>
    </xdr:from>
    <xdr:to>
      <xdr:col>24</xdr:col>
      <xdr:colOff>114300</xdr:colOff>
      <xdr:row>94</xdr:row>
      <xdr:rowOff>4054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96781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114137</xdr:rowOff>
    </xdr:from>
    <xdr:to>
      <xdr:col>20</xdr:col>
      <xdr:colOff>38100</xdr:colOff>
      <xdr:row>94</xdr:row>
      <xdr:rowOff>44287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60814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8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87345</xdr:rowOff>
    </xdr:from>
    <xdr:to>
      <xdr:col>15</xdr:col>
      <xdr:colOff>101600</xdr:colOff>
      <xdr:row>94</xdr:row>
      <xdr:rowOff>17495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34022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8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126665</xdr:rowOff>
    </xdr:from>
    <xdr:to>
      <xdr:col>10</xdr:col>
      <xdr:colOff>165100</xdr:colOff>
      <xdr:row>94</xdr:row>
      <xdr:rowOff>56815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73342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8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146690</xdr:rowOff>
    </xdr:from>
    <xdr:to>
      <xdr:col>6</xdr:col>
      <xdr:colOff>38100</xdr:colOff>
      <xdr:row>94</xdr:row>
      <xdr:rowOff>76840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93367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109068</xdr:rowOff>
    </xdr:from>
    <xdr:to>
      <xdr:col>54</xdr:col>
      <xdr:colOff>189865</xdr:colOff>
      <xdr:row>39</xdr:row>
      <xdr:rowOff>142117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6109818"/>
          <a:ext cx="1270" cy="71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145944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142117</xdr:rowOff>
    </xdr:from>
    <xdr:to>
      <xdr:col>55</xdr:col>
      <xdr:colOff>88900</xdr:colOff>
      <xdr:row>39</xdr:row>
      <xdr:rowOff>142117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55745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8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109068</xdr:rowOff>
    </xdr:from>
    <xdr:to>
      <xdr:col>55</xdr:col>
      <xdr:colOff>88900</xdr:colOff>
      <xdr:row>35</xdr:row>
      <xdr:rowOff>109068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168928</xdr:rowOff>
    </xdr:from>
    <xdr:to>
      <xdr:col>55</xdr:col>
      <xdr:colOff>0</xdr:colOff>
      <xdr:row>36</xdr:row>
      <xdr:rowOff>29744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69678"/>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112688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848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134261</xdr:rowOff>
    </xdr:from>
    <xdr:to>
      <xdr:col>55</xdr:col>
      <xdr:colOff>50800</xdr:colOff>
      <xdr:row>37</xdr:row>
      <xdr:rowOff>64411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0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77717</xdr:rowOff>
    </xdr:from>
    <xdr:to>
      <xdr:col>50</xdr:col>
      <xdr:colOff>114300</xdr:colOff>
      <xdr:row>35</xdr:row>
      <xdr:rowOff>168928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21217"/>
          <a:ext cx="889000" cy="9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164632</xdr:rowOff>
    </xdr:from>
    <xdr:to>
      <xdr:col>50</xdr:col>
      <xdr:colOff>165100</xdr:colOff>
      <xdr:row>37</xdr:row>
      <xdr:rowOff>94782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85909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642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77717</xdr:rowOff>
    </xdr:from>
    <xdr:to>
      <xdr:col>45</xdr:col>
      <xdr:colOff>177800</xdr:colOff>
      <xdr:row>32</xdr:row>
      <xdr:rowOff>111647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21217"/>
          <a:ext cx="889000" cy="37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53859</xdr:rowOff>
    </xdr:from>
    <xdr:to>
      <xdr:col>46</xdr:col>
      <xdr:colOff>38100</xdr:colOff>
      <xdr:row>35</xdr:row>
      <xdr:rowOff>155459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0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146586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1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111647</xdr:rowOff>
    </xdr:from>
    <xdr:to>
      <xdr:col>41</xdr:col>
      <xdr:colOff>50800</xdr:colOff>
      <xdr:row>37</xdr:row>
      <xdr:rowOff>11292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598047"/>
          <a:ext cx="889000" cy="7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99024</xdr:rowOff>
    </xdr:from>
    <xdr:to>
      <xdr:col>41</xdr:col>
      <xdr:colOff>101600</xdr:colOff>
      <xdr:row>35</xdr:row>
      <xdr:rowOff>29174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20301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0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1118</xdr:rowOff>
    </xdr:from>
    <xdr:to>
      <xdr:col>36</xdr:col>
      <xdr:colOff>165100</xdr:colOff>
      <xdr:row>35</xdr:row>
      <xdr:rowOff>102718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119245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77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150394</xdr:rowOff>
    </xdr:from>
    <xdr:to>
      <xdr:col>55</xdr:col>
      <xdr:colOff>50800</xdr:colOff>
      <xdr:row>36</xdr:row>
      <xdr:rowOff>80544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65321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6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118128</xdr:rowOff>
    </xdr:from>
    <xdr:to>
      <xdr:col>50</xdr:col>
      <xdr:colOff>165100</xdr:colOff>
      <xdr:row>36</xdr:row>
      <xdr:rowOff>48278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64805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8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26917</xdr:rowOff>
    </xdr:from>
    <xdr:to>
      <xdr:col>46</xdr:col>
      <xdr:colOff>38100</xdr:colOff>
      <xdr:row>30</xdr:row>
      <xdr:rowOff>128517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145044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60847</xdr:rowOff>
    </xdr:from>
    <xdr:to>
      <xdr:col>41</xdr:col>
      <xdr:colOff>101600</xdr:colOff>
      <xdr:row>32</xdr:row>
      <xdr:rowOff>162447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5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7524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3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131942</xdr:rowOff>
    </xdr:from>
    <xdr:to>
      <xdr:col>36</xdr:col>
      <xdr:colOff>165100</xdr:colOff>
      <xdr:row>37</xdr:row>
      <xdr:rowOff>62092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53219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9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25191</xdr:rowOff>
    </xdr:from>
    <xdr:to>
      <xdr:col>55</xdr:col>
      <xdr:colOff>0</xdr:colOff>
      <xdr:row>55</xdr:row>
      <xdr:rowOff>167284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54941"/>
          <a:ext cx="838200" cy="14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25191</xdr:rowOff>
    </xdr:from>
    <xdr:to>
      <xdr:col>50</xdr:col>
      <xdr:colOff>114300</xdr:colOff>
      <xdr:row>57</xdr:row>
      <xdr:rowOff>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54941"/>
          <a:ext cx="889000" cy="3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xdr:rowOff>
    </xdr:from>
    <xdr:to>
      <xdr:col>45</xdr:col>
      <xdr:colOff>177800</xdr:colOff>
      <xdr:row>58</xdr:row>
      <xdr:rowOff>36602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72694"/>
          <a:ext cx="889000" cy="20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36602</xdr:rowOff>
    </xdr:from>
    <xdr:to>
      <xdr:col>41</xdr:col>
      <xdr:colOff>50800</xdr:colOff>
      <xdr:row>58</xdr:row>
      <xdr:rowOff>55670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80702"/>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55924</xdr:rowOff>
    </xdr:from>
    <xdr:to>
      <xdr:col>41</xdr:col>
      <xdr:colOff>101600</xdr:colOff>
      <xdr:row>54</xdr:row>
      <xdr:rowOff>157524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31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2601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0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142983</xdr:rowOff>
    </xdr:from>
    <xdr:to>
      <xdr:col>36</xdr:col>
      <xdr:colOff>165100</xdr:colOff>
      <xdr:row>55</xdr:row>
      <xdr:rowOff>73133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89660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1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116484</xdr:rowOff>
    </xdr:from>
    <xdr:to>
      <xdr:col>55</xdr:col>
      <xdr:colOff>50800</xdr:colOff>
      <xdr:row>56</xdr:row>
      <xdr:rowOff>46634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94911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145841</xdr:rowOff>
    </xdr:from>
    <xdr:to>
      <xdr:col>50</xdr:col>
      <xdr:colOff>165100</xdr:colOff>
      <xdr:row>55</xdr:row>
      <xdr:rowOff>75991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92518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1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120694</xdr:rowOff>
    </xdr:from>
    <xdr:to>
      <xdr:col>46</xdr:col>
      <xdr:colOff>38100</xdr:colOff>
      <xdr:row>57</xdr:row>
      <xdr:rowOff>50844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67371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157252</xdr:rowOff>
    </xdr:from>
    <xdr:to>
      <xdr:col>41</xdr:col>
      <xdr:colOff>101600</xdr:colOff>
      <xdr:row>58</xdr:row>
      <xdr:rowOff>87402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4870</xdr:rowOff>
    </xdr:from>
    <xdr:to>
      <xdr:col>36</xdr:col>
      <xdr:colOff>165100</xdr:colOff>
      <xdr:row>58</xdr:row>
      <xdr:rowOff>106470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149987</xdr:rowOff>
    </xdr:from>
    <xdr:to>
      <xdr:col>55</xdr:col>
      <xdr:colOff>0</xdr:colOff>
      <xdr:row>76</xdr:row>
      <xdr:rowOff>80330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37287"/>
          <a:ext cx="838200" cy="2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149987</xdr:rowOff>
    </xdr:from>
    <xdr:to>
      <xdr:col>50</xdr:col>
      <xdr:colOff>114300</xdr:colOff>
      <xdr:row>76</xdr:row>
      <xdr:rowOff>38005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837287"/>
          <a:ext cx="889000" cy="2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74479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163833</xdr:rowOff>
    </xdr:from>
    <xdr:to>
      <xdr:col>45</xdr:col>
      <xdr:colOff>177800</xdr:colOff>
      <xdr:row>76</xdr:row>
      <xdr:rowOff>38005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02258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16550</xdr:rowOff>
    </xdr:from>
    <xdr:to>
      <xdr:col>41</xdr:col>
      <xdr:colOff>50800</xdr:colOff>
      <xdr:row>75</xdr:row>
      <xdr:rowOff>163833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875300"/>
          <a:ext cx="889000" cy="1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165415</xdr:rowOff>
    </xdr:from>
    <xdr:to>
      <xdr:col>41</xdr:col>
      <xdr:colOff>101600</xdr:colOff>
      <xdr:row>74</xdr:row>
      <xdr:rowOff>95565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112092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151177</xdr:rowOff>
    </xdr:from>
    <xdr:to>
      <xdr:col>36</xdr:col>
      <xdr:colOff>165100</xdr:colOff>
      <xdr:row>74</xdr:row>
      <xdr:rowOff>81327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97854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29530</xdr:rowOff>
    </xdr:from>
    <xdr:to>
      <xdr:col>55</xdr:col>
      <xdr:colOff>50800</xdr:colOff>
      <xdr:row>76</xdr:row>
      <xdr:rowOff>131130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7957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99187</xdr:rowOff>
    </xdr:from>
    <xdr:to>
      <xdr:col>50</xdr:col>
      <xdr:colOff>165100</xdr:colOff>
      <xdr:row>75</xdr:row>
      <xdr:rowOff>29337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45864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158655</xdr:rowOff>
    </xdr:from>
    <xdr:to>
      <xdr:col>46</xdr:col>
      <xdr:colOff>38100</xdr:colOff>
      <xdr:row>76</xdr:row>
      <xdr:rowOff>88805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79932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113033</xdr:rowOff>
    </xdr:from>
    <xdr:to>
      <xdr:col>41</xdr:col>
      <xdr:colOff>101600</xdr:colOff>
      <xdr:row>76</xdr:row>
      <xdr:rowOff>43183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34310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137200</xdr:rowOff>
    </xdr:from>
    <xdr:to>
      <xdr:col>36</xdr:col>
      <xdr:colOff>165100</xdr:colOff>
      <xdr:row>75</xdr:row>
      <xdr:rowOff>67350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58477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580</xdr:rowOff>
    </xdr:from>
    <xdr:to>
      <xdr:col>55</xdr:col>
      <xdr:colOff>0</xdr:colOff>
      <xdr:row>95</xdr:row>
      <xdr:rowOff>86599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88330"/>
          <a:ext cx="8382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86599</xdr:rowOff>
    </xdr:from>
    <xdr:to>
      <xdr:col>50</xdr:col>
      <xdr:colOff>114300</xdr:colOff>
      <xdr:row>96</xdr:row>
      <xdr:rowOff>78403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74349"/>
          <a:ext cx="889000" cy="1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78403</xdr:rowOff>
    </xdr:from>
    <xdr:to>
      <xdr:col>45</xdr:col>
      <xdr:colOff>177800</xdr:colOff>
      <xdr:row>98</xdr:row>
      <xdr:rowOff>44374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37603"/>
          <a:ext cx="8890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44374</xdr:rowOff>
    </xdr:from>
    <xdr:to>
      <xdr:col>41</xdr:col>
      <xdr:colOff>50800</xdr:colOff>
      <xdr:row>98</xdr:row>
      <xdr:rowOff>151490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46474"/>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45695</xdr:rowOff>
    </xdr:from>
    <xdr:to>
      <xdr:col>41</xdr:col>
      <xdr:colOff>101600</xdr:colOff>
      <xdr:row>95</xdr:row>
      <xdr:rowOff>147295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163822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14018</xdr:rowOff>
    </xdr:from>
    <xdr:to>
      <xdr:col>36</xdr:col>
      <xdr:colOff>165100</xdr:colOff>
      <xdr:row>96</xdr:row>
      <xdr:rowOff>115618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132145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121230</xdr:rowOff>
    </xdr:from>
    <xdr:to>
      <xdr:col>55</xdr:col>
      <xdr:colOff>50800</xdr:colOff>
      <xdr:row>95</xdr:row>
      <xdr:rowOff>51380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144107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35799</xdr:rowOff>
    </xdr:from>
    <xdr:to>
      <xdr:col>50</xdr:col>
      <xdr:colOff>165100</xdr:colOff>
      <xdr:row>95</xdr:row>
      <xdr:rowOff>137399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153926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609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27603</xdr:rowOff>
    </xdr:from>
    <xdr:to>
      <xdr:col>46</xdr:col>
      <xdr:colOff>38100</xdr:colOff>
      <xdr:row>96</xdr:row>
      <xdr:rowOff>129203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145730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165024</xdr:rowOff>
    </xdr:from>
    <xdr:to>
      <xdr:col>41</xdr:col>
      <xdr:colOff>101600</xdr:colOff>
      <xdr:row>98</xdr:row>
      <xdr:rowOff>95174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86301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100690</xdr:rowOff>
    </xdr:from>
    <xdr:to>
      <xdr:col>36</xdr:col>
      <xdr:colOff>165100</xdr:colOff>
      <xdr:row>99</xdr:row>
      <xdr:rowOff>30840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21967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164640</xdr:rowOff>
    </xdr:from>
    <xdr:to>
      <xdr:col>85</xdr:col>
      <xdr:colOff>126364</xdr:colOff>
      <xdr:row>38</xdr:row>
      <xdr:rowOff>103512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6165390"/>
          <a:ext cx="1269" cy="45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107339</xdr:rowOff>
    </xdr:from>
    <xdr:ext cx="469744"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2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103512</xdr:rowOff>
    </xdr:from>
    <xdr:to>
      <xdr:col>86</xdr:col>
      <xdr:colOff>25400</xdr:colOff>
      <xdr:row>38</xdr:row>
      <xdr:rowOff>103512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1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111317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9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164640</xdr:rowOff>
    </xdr:from>
    <xdr:to>
      <xdr:col>86</xdr:col>
      <xdr:colOff>25400</xdr:colOff>
      <xdr:row>35</xdr:row>
      <xdr:rowOff>164640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16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70183</xdr:rowOff>
    </xdr:from>
    <xdr:to>
      <xdr:col>85</xdr:col>
      <xdr:colOff>127000</xdr:colOff>
      <xdr:row>35</xdr:row>
      <xdr:rowOff>164640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213683"/>
          <a:ext cx="8382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81592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2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103165</xdr:rowOff>
    </xdr:from>
    <xdr:to>
      <xdr:col>85</xdr:col>
      <xdr:colOff>177800</xdr:colOff>
      <xdr:row>38</xdr:row>
      <xdr:rowOff>33314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70183</xdr:rowOff>
    </xdr:from>
    <xdr:to>
      <xdr:col>81</xdr:col>
      <xdr:colOff>50800</xdr:colOff>
      <xdr:row>31</xdr:row>
      <xdr:rowOff>24623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213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158372</xdr:rowOff>
    </xdr:from>
    <xdr:to>
      <xdr:col>81</xdr:col>
      <xdr:colOff>101600</xdr:colOff>
      <xdr:row>37</xdr:row>
      <xdr:rowOff>88522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79649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014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24623</xdr:rowOff>
    </xdr:from>
    <xdr:to>
      <xdr:col>76</xdr:col>
      <xdr:colOff>114300</xdr:colOff>
      <xdr:row>35</xdr:row>
      <xdr:rowOff>80035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44300</xdr:rowOff>
    </xdr:from>
    <xdr:to>
      <xdr:col>76</xdr:col>
      <xdr:colOff>165100</xdr:colOff>
      <xdr:row>37</xdr:row>
      <xdr:rowOff>145900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137027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80035</xdr:rowOff>
    </xdr:from>
    <xdr:to>
      <xdr:col>71</xdr:col>
      <xdr:colOff>177800</xdr:colOff>
      <xdr:row>38</xdr:row>
      <xdr:rowOff>91397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080785"/>
          <a:ext cx="889000" cy="5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130695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113840</xdr:rowOff>
    </xdr:from>
    <xdr:to>
      <xdr:col>85</xdr:col>
      <xdr:colOff>177800</xdr:colOff>
      <xdr:row>36</xdr:row>
      <xdr:rowOff>43990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66867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19383</xdr:rowOff>
    </xdr:from>
    <xdr:to>
      <xdr:col>81</xdr:col>
      <xdr:colOff>101600</xdr:colOff>
      <xdr:row>30</xdr:row>
      <xdr:rowOff>120983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137510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014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145273</xdr:rowOff>
    </xdr:from>
    <xdr:to>
      <xdr:col>76</xdr:col>
      <xdr:colOff>165100</xdr:colOff>
      <xdr:row>31</xdr:row>
      <xdr:rowOff>75423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91950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29235</xdr:rowOff>
    </xdr:from>
    <xdr:to>
      <xdr:col>72</xdr:col>
      <xdr:colOff>38100</xdr:colOff>
      <xdr:row>35</xdr:row>
      <xdr:rowOff>130835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147362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40597</xdr:rowOff>
    </xdr:from>
    <xdr:to>
      <xdr:col>67</xdr:col>
      <xdr:colOff>101600</xdr:colOff>
      <xdr:row>38</xdr:row>
      <xdr:rowOff>142197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133324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4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50383</xdr:rowOff>
    </xdr:from>
    <xdr:to>
      <xdr:col>85</xdr:col>
      <xdr:colOff>127000</xdr:colOff>
      <xdr:row>78</xdr:row>
      <xdr:rowOff>36633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52033"/>
          <a:ext cx="838200" cy="15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3324</xdr:rowOff>
    </xdr:from>
    <xdr:to>
      <xdr:col>81</xdr:col>
      <xdr:colOff>50800</xdr:colOff>
      <xdr:row>77</xdr:row>
      <xdr:rowOff>50383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04974"/>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60899</xdr:rowOff>
    </xdr:from>
    <xdr:to>
      <xdr:col>76</xdr:col>
      <xdr:colOff>114300</xdr:colOff>
      <xdr:row>77</xdr:row>
      <xdr:rowOff>3324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91099"/>
          <a:ext cx="8890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16779</xdr:rowOff>
    </xdr:from>
    <xdr:to>
      <xdr:col>71</xdr:col>
      <xdr:colOff>177800</xdr:colOff>
      <xdr:row>76</xdr:row>
      <xdr:rowOff>60899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4697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76653</xdr:rowOff>
    </xdr:from>
    <xdr:to>
      <xdr:col>72</xdr:col>
      <xdr:colOff>38100</xdr:colOff>
      <xdr:row>74</xdr:row>
      <xdr:rowOff>6803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23330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135044</xdr:rowOff>
    </xdr:from>
    <xdr:to>
      <xdr:col>67</xdr:col>
      <xdr:colOff>101600</xdr:colOff>
      <xdr:row>72</xdr:row>
      <xdr:rowOff>65194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81721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157283</xdr:rowOff>
    </xdr:from>
    <xdr:to>
      <xdr:col>85</xdr:col>
      <xdr:colOff>177800</xdr:colOff>
      <xdr:row>78</xdr:row>
      <xdr:rowOff>87433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3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72210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171033</xdr:rowOff>
    </xdr:from>
    <xdr:to>
      <xdr:col>81</xdr:col>
      <xdr:colOff>101600</xdr:colOff>
      <xdr:row>77</xdr:row>
      <xdr:rowOff>101183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92310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32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123974</xdr:rowOff>
    </xdr:from>
    <xdr:to>
      <xdr:col>76</xdr:col>
      <xdr:colOff>165100</xdr:colOff>
      <xdr:row>77</xdr:row>
      <xdr:rowOff>54124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45251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10099</xdr:rowOff>
    </xdr:from>
    <xdr:to>
      <xdr:col>72</xdr:col>
      <xdr:colOff>38100</xdr:colOff>
      <xdr:row>76</xdr:row>
      <xdr:rowOff>111699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102826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137429</xdr:rowOff>
    </xdr:from>
    <xdr:to>
      <xdr:col>67</xdr:col>
      <xdr:colOff>101600</xdr:colOff>
      <xdr:row>76</xdr:row>
      <xdr:rowOff>67579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58706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153645</xdr:rowOff>
    </xdr:from>
    <xdr:to>
      <xdr:col>85</xdr:col>
      <xdr:colOff>126364</xdr:colOff>
      <xdr:row>99</xdr:row>
      <xdr:rowOff>27294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6441395"/>
          <a:ext cx="1269" cy="55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31121</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27294</xdr:rowOff>
    </xdr:from>
    <xdr:to>
      <xdr:col>86</xdr:col>
      <xdr:colOff>25400</xdr:colOff>
      <xdr:row>99</xdr:row>
      <xdr:rowOff>27294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100322</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62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153645</xdr:rowOff>
    </xdr:from>
    <xdr:to>
      <xdr:col>86</xdr:col>
      <xdr:colOff>25400</xdr:colOff>
      <xdr:row>95</xdr:row>
      <xdr:rowOff>153645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44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35621</xdr:rowOff>
    </xdr:from>
    <xdr:to>
      <xdr:col>85</xdr:col>
      <xdr:colOff>127000</xdr:colOff>
      <xdr:row>98</xdr:row>
      <xdr:rowOff>39247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37721"/>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161903</xdr:rowOff>
    </xdr:from>
    <xdr:ext cx="469744"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92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12026</xdr:rowOff>
    </xdr:from>
    <xdr:to>
      <xdr:col>85</xdr:col>
      <xdr:colOff>177800</xdr:colOff>
      <xdr:row>98</xdr:row>
      <xdr:rowOff>113626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1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76868</xdr:rowOff>
    </xdr:from>
    <xdr:to>
      <xdr:col>81</xdr:col>
      <xdr:colOff>50800</xdr:colOff>
      <xdr:row>98</xdr:row>
      <xdr:rowOff>35621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07518"/>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27276</xdr:rowOff>
    </xdr:from>
    <xdr:to>
      <xdr:col>81</xdr:col>
      <xdr:colOff>101600</xdr:colOff>
      <xdr:row>98</xdr:row>
      <xdr:rowOff>128876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120003</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33728" y="1692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64229</xdr:rowOff>
    </xdr:from>
    <xdr:to>
      <xdr:col>76</xdr:col>
      <xdr:colOff>114300</xdr:colOff>
      <xdr:row>97</xdr:row>
      <xdr:rowOff>76868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143503</xdr:rowOff>
    </xdr:from>
    <xdr:to>
      <xdr:col>76</xdr:col>
      <xdr:colOff>165100</xdr:colOff>
      <xdr:row>98</xdr:row>
      <xdr:rowOff>73653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64780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64229</xdr:rowOff>
    </xdr:from>
    <xdr:to>
      <xdr:col>71</xdr:col>
      <xdr:colOff>177800</xdr:colOff>
      <xdr:row>98</xdr:row>
      <xdr:rowOff>21448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5494729"/>
          <a:ext cx="889000" cy="13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72213</xdr:rowOff>
    </xdr:from>
    <xdr:to>
      <xdr:col>72</xdr:col>
      <xdr:colOff>38100</xdr:colOff>
      <xdr:row>97</xdr:row>
      <xdr:rowOff>2363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164940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3142</xdr:rowOff>
    </xdr:from>
    <xdr:to>
      <xdr:col>67</xdr:col>
      <xdr:colOff>101600</xdr:colOff>
      <xdr:row>97</xdr:row>
      <xdr:rowOff>104742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121269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159897</xdr:rowOff>
    </xdr:from>
    <xdr:to>
      <xdr:col>85</xdr:col>
      <xdr:colOff>177800</xdr:colOff>
      <xdr:row>98</xdr:row>
      <xdr:rowOff>90047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11324</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156271</xdr:rowOff>
    </xdr:from>
    <xdr:to>
      <xdr:col>81</xdr:col>
      <xdr:colOff>101600</xdr:colOff>
      <xdr:row>98</xdr:row>
      <xdr:rowOff>86421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102948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33728" y="165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26068</xdr:rowOff>
    </xdr:from>
    <xdr:to>
      <xdr:col>76</xdr:col>
      <xdr:colOff>165100</xdr:colOff>
      <xdr:row>97</xdr:row>
      <xdr:rowOff>127668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144195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13429</xdr:rowOff>
    </xdr:from>
    <xdr:to>
      <xdr:col>72</xdr:col>
      <xdr:colOff>38100</xdr:colOff>
      <xdr:row>90</xdr:row>
      <xdr:rowOff>115029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131556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142098</xdr:rowOff>
    </xdr:from>
    <xdr:to>
      <xdr:col>67</xdr:col>
      <xdr:colOff>101600</xdr:colOff>
      <xdr:row>98</xdr:row>
      <xdr:rowOff>72248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63375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88036</xdr:rowOff>
    </xdr:from>
    <xdr:to>
      <xdr:col>116</xdr:col>
      <xdr:colOff>63500</xdr:colOff>
      <xdr:row>38</xdr:row>
      <xdr:rowOff>28601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431686"/>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28601</xdr:rowOff>
    </xdr:from>
    <xdr:to>
      <xdr:col>111</xdr:col>
      <xdr:colOff>177800</xdr:colOff>
      <xdr:row>38</xdr:row>
      <xdr:rowOff>135586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543701"/>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126441</xdr:rowOff>
    </xdr:from>
    <xdr:to>
      <xdr:col>107</xdr:col>
      <xdr:colOff>50800</xdr:colOff>
      <xdr:row>38</xdr:row>
      <xdr:rowOff>135586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126441</xdr:rowOff>
    </xdr:from>
    <xdr:to>
      <xdr:col>102</xdr:col>
      <xdr:colOff>114300</xdr:colOff>
      <xdr:row>38</xdr:row>
      <xdr:rowOff>126898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22606</xdr:rowOff>
    </xdr:from>
    <xdr:to>
      <xdr:col>102</xdr:col>
      <xdr:colOff>165100</xdr:colOff>
      <xdr:row>38</xdr:row>
      <xdr:rowOff>124206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140733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123613</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2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149251</xdr:rowOff>
    </xdr:from>
    <xdr:to>
      <xdr:col>112</xdr:col>
      <xdr:colOff>38100</xdr:colOff>
      <xdr:row>38</xdr:row>
      <xdr:rowOff>79401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70528</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213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84786</xdr:rowOff>
    </xdr:from>
    <xdr:to>
      <xdr:col>107</xdr:col>
      <xdr:colOff>101600</xdr:colOff>
      <xdr:row>39</xdr:row>
      <xdr:rowOff>14936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6063</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75641</xdr:rowOff>
    </xdr:from>
    <xdr:to>
      <xdr:col>102</xdr:col>
      <xdr:colOff>165100</xdr:colOff>
      <xdr:row>39</xdr:row>
      <xdr:rowOff>5791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168368</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88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76098</xdr:rowOff>
    </xdr:from>
    <xdr:to>
      <xdr:col>98</xdr:col>
      <xdr:colOff>38100</xdr:colOff>
      <xdr:row>39</xdr:row>
      <xdr:rowOff>6248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168825</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99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170038</xdr:rowOff>
    </xdr:from>
    <xdr:to>
      <xdr:col>116</xdr:col>
      <xdr:colOff>63500</xdr:colOff>
      <xdr:row>54</xdr:row>
      <xdr:rowOff>101524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256888"/>
          <a:ext cx="838200" cy="10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21383</xdr:rowOff>
    </xdr:from>
    <xdr:to>
      <xdr:col>111</xdr:col>
      <xdr:colOff>177800</xdr:colOff>
      <xdr:row>54</xdr:row>
      <xdr:rowOff>101524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8765333"/>
          <a:ext cx="889000" cy="59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154319</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43411" y="90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54106</xdr:rowOff>
    </xdr:from>
    <xdr:to>
      <xdr:col>107</xdr:col>
      <xdr:colOff>50800</xdr:colOff>
      <xdr:row>51</xdr:row>
      <xdr:rowOff>21383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8626606"/>
          <a:ext cx="889000" cy="1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54106</xdr:rowOff>
    </xdr:from>
    <xdr:to>
      <xdr:col>102</xdr:col>
      <xdr:colOff>114300</xdr:colOff>
      <xdr:row>57</xdr:row>
      <xdr:rowOff>30527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8626606"/>
          <a:ext cx="889000" cy="1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96999</xdr:rowOff>
    </xdr:from>
    <xdr:to>
      <xdr:col>102</xdr:col>
      <xdr:colOff>165100</xdr:colOff>
      <xdr:row>52</xdr:row>
      <xdr:rowOff>27149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18276</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278111" y="8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87561</xdr:rowOff>
    </xdr:from>
    <xdr:to>
      <xdr:col>98</xdr:col>
      <xdr:colOff>38100</xdr:colOff>
      <xdr:row>53</xdr:row>
      <xdr:rowOff>17711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34238</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389111" y="87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119238</xdr:rowOff>
    </xdr:from>
    <xdr:to>
      <xdr:col>116</xdr:col>
      <xdr:colOff>114300</xdr:colOff>
      <xdr:row>54</xdr:row>
      <xdr:rowOff>49388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2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142115</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50724</xdr:rowOff>
    </xdr:from>
    <xdr:to>
      <xdr:col>112</xdr:col>
      <xdr:colOff>38100</xdr:colOff>
      <xdr:row>54</xdr:row>
      <xdr:rowOff>152324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143451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43411" y="94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142033</xdr:rowOff>
    </xdr:from>
    <xdr:to>
      <xdr:col>107</xdr:col>
      <xdr:colOff>101600</xdr:colOff>
      <xdr:row>51</xdr:row>
      <xdr:rowOff>72183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8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88710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84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3306</xdr:rowOff>
    </xdr:from>
    <xdr:to>
      <xdr:col>102</xdr:col>
      <xdr:colOff>165100</xdr:colOff>
      <xdr:row>50</xdr:row>
      <xdr:rowOff>104906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8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121433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83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151177</xdr:rowOff>
    </xdr:from>
    <xdr:to>
      <xdr:col>98</xdr:col>
      <xdr:colOff>38100</xdr:colOff>
      <xdr:row>57</xdr:row>
      <xdr:rowOff>81327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7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72454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8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68834</xdr:rowOff>
    </xdr:from>
    <xdr:to>
      <xdr:col>116</xdr:col>
      <xdr:colOff>63500</xdr:colOff>
      <xdr:row>73</xdr:row>
      <xdr:rowOff>86614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584684"/>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68834</xdr:rowOff>
    </xdr:from>
    <xdr:to>
      <xdr:col>111</xdr:col>
      <xdr:colOff>177800</xdr:colOff>
      <xdr:row>78</xdr:row>
      <xdr:rowOff>83693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84684"/>
          <a:ext cx="889000" cy="87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120667</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83693</xdr:rowOff>
    </xdr:from>
    <xdr:to>
      <xdr:col>107</xdr:col>
      <xdr:colOff>50800</xdr:colOff>
      <xdr:row>78</xdr:row>
      <xdr:rowOff>101727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45679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101727</xdr:rowOff>
    </xdr:from>
    <xdr:to>
      <xdr:col>102</xdr:col>
      <xdr:colOff>114300</xdr:colOff>
      <xdr:row>78</xdr:row>
      <xdr:rowOff>107950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474827"/>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35814</xdr:rowOff>
    </xdr:from>
    <xdr:to>
      <xdr:col>116</xdr:col>
      <xdr:colOff>114300</xdr:colOff>
      <xdr:row>73</xdr:row>
      <xdr:rowOff>137414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14241</xdr:rowOff>
    </xdr:from>
    <xdr:ext cx="469744"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5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18034</xdr:rowOff>
    </xdr:from>
    <xdr:to>
      <xdr:col>112</xdr:col>
      <xdr:colOff>38100</xdr:colOff>
      <xdr:row>73</xdr:row>
      <xdr:rowOff>119634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5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136161</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75728" y="123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32893</xdr:rowOff>
    </xdr:from>
    <xdr:to>
      <xdr:col>107</xdr:col>
      <xdr:colOff>101600</xdr:colOff>
      <xdr:row>78</xdr:row>
      <xdr:rowOff>134493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151020</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99428" y="131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50927</xdr:rowOff>
    </xdr:from>
    <xdr:to>
      <xdr:col>102</xdr:col>
      <xdr:colOff>165100</xdr:colOff>
      <xdr:row>78</xdr:row>
      <xdr:rowOff>152527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4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143654</xdr:rowOff>
    </xdr:from>
    <xdr:ext cx="378565"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6017" y="135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57150</xdr:rowOff>
    </xdr:from>
    <xdr:to>
      <xdr:col>98</xdr:col>
      <xdr:colOff>38100</xdr:colOff>
      <xdr:row>78</xdr:row>
      <xdr:rowOff>158750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149877</xdr:rowOff>
    </xdr:from>
    <xdr:ext cx="378565"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7017" y="135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職員削減による人件費の抑制や、一般行政経費・投資的経費の抑制を実施してきたが、前年度に引き続き、熊本地震への対応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平均値を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超え高い数値となっている項目がある。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熊本地震に係る災害復旧事業がひと段落したため、グループ補助金や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大幅に減少した。また、補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についても、熊本地震への対応経費（熊本地震復興基金交付金や災害救助事業等）の減等により減少した。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物件費は初動捜査支援システム・警察統合ＯＡシステム整備費の増等により、貸付金は被災中小企業施設・設備整備支援事業の増等により、それぞれ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今後とも、Ｈ２８熊本地震からの復旧・復興と更なる発展につながる取組みに重点化しつつ、事業見直しによる通常経費の抑制等も行い、健全な財政運営に努める。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1,769,880
1,752,215
7,409.45
825,323,255
797,595,012
12,661,723
418,497,879
1,591,678,259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36</xdr:row>
      <xdr:rowOff>148844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014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9398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87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36</xdr:row>
      <xdr:rowOff>98552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98552</xdr:rowOff>
    </xdr:from>
    <xdr:to>
      <xdr:col>10</xdr:col>
      <xdr:colOff>114300</xdr:colOff>
      <xdr:row>37</xdr:row>
      <xdr:rowOff>7112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7075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34036</xdr:rowOff>
    </xdr:from>
    <xdr:to>
      <xdr:col>10</xdr:col>
      <xdr:colOff>165100</xdr:colOff>
      <xdr:row>33</xdr:row>
      <xdr:rowOff>135636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152163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109474</xdr:rowOff>
    </xdr:from>
    <xdr:to>
      <xdr:col>6</xdr:col>
      <xdr:colOff>38100</xdr:colOff>
      <xdr:row>34</xdr:row>
      <xdr:rowOff>39624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56151</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54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98044</xdr:rowOff>
    </xdr:from>
    <xdr:to>
      <xdr:col>24</xdr:col>
      <xdr:colOff>114300</xdr:colOff>
      <xdr:row>37</xdr:row>
      <xdr:rowOff>28194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76471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76725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734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65295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47752</xdr:rowOff>
    </xdr:from>
    <xdr:to>
      <xdr:col>10</xdr:col>
      <xdr:colOff>165100</xdr:colOff>
      <xdr:row>36</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140479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127762</xdr:rowOff>
    </xdr:from>
    <xdr:to>
      <xdr:col>6</xdr:col>
      <xdr:colOff>38100</xdr:colOff>
      <xdr:row>37</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49039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109982</xdr:rowOff>
    </xdr:from>
    <xdr:to>
      <xdr:col>24</xdr:col>
      <xdr:colOff>63500</xdr:colOff>
      <xdr:row>56</xdr:row>
      <xdr:rowOff>123143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11182"/>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59690</xdr:rowOff>
    </xdr:from>
    <xdr:to>
      <xdr:col>19</xdr:col>
      <xdr:colOff>177800</xdr:colOff>
      <xdr:row>56</xdr:row>
      <xdr:rowOff>109982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8944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26865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18673</xdr:rowOff>
    </xdr:from>
    <xdr:to>
      <xdr:col>15</xdr:col>
      <xdr:colOff>50800</xdr:colOff>
      <xdr:row>55</xdr:row>
      <xdr:rowOff>59690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762623"/>
          <a:ext cx="889000" cy="7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18673</xdr:rowOff>
    </xdr:from>
    <xdr:to>
      <xdr:col>10</xdr:col>
      <xdr:colOff>114300</xdr:colOff>
      <xdr:row>57</xdr:row>
      <xdr:rowOff>60474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8762623"/>
          <a:ext cx="889000" cy="10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143699</xdr:rowOff>
    </xdr:from>
    <xdr:to>
      <xdr:col>10</xdr:col>
      <xdr:colOff>165100</xdr:colOff>
      <xdr:row>54</xdr:row>
      <xdr:rowOff>73849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2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64976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97065</xdr:rowOff>
    </xdr:from>
    <xdr:to>
      <xdr:col>6</xdr:col>
      <xdr:colOff>38100</xdr:colOff>
      <xdr:row>55</xdr:row>
      <xdr:rowOff>27215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43742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72343</xdr:rowOff>
    </xdr:from>
    <xdr:to>
      <xdr:col>24</xdr:col>
      <xdr:colOff>114300</xdr:colOff>
      <xdr:row>57</xdr:row>
      <xdr:rowOff>2493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50770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59182</xdr:rowOff>
    </xdr:from>
    <xdr:to>
      <xdr:col>20</xdr:col>
      <xdr:colOff>38100</xdr:colOff>
      <xdr:row>56</xdr:row>
      <xdr:rowOff>160782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5859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4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8890</xdr:rowOff>
    </xdr:from>
    <xdr:to>
      <xdr:col>15</xdr:col>
      <xdr:colOff>101600</xdr:colOff>
      <xdr:row>55</xdr:row>
      <xdr:rowOff>110490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127017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139323</xdr:rowOff>
    </xdr:from>
    <xdr:to>
      <xdr:col>10</xdr:col>
      <xdr:colOff>165100</xdr:colOff>
      <xdr:row>51</xdr:row>
      <xdr:rowOff>69473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7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86000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4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9674</xdr:rowOff>
    </xdr:from>
    <xdr:to>
      <xdr:col>6</xdr:col>
      <xdr:colOff>38100</xdr:colOff>
      <xdr:row>57</xdr:row>
      <xdr:rowOff>111274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102401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83967</xdr:rowOff>
    </xdr:from>
    <xdr:to>
      <xdr:col>24</xdr:col>
      <xdr:colOff>62865</xdr:colOff>
      <xdr:row>78</xdr:row>
      <xdr:rowOff>168503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3114167"/>
          <a:ext cx="1270" cy="42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168503</xdr:rowOff>
    </xdr:from>
    <xdr:to>
      <xdr:col>24</xdr:col>
      <xdr:colOff>152400</xdr:colOff>
      <xdr:row>78</xdr:row>
      <xdr:rowOff>168503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41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30644</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8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83967</xdr:rowOff>
    </xdr:from>
    <xdr:to>
      <xdr:col>24</xdr:col>
      <xdr:colOff>152400</xdr:colOff>
      <xdr:row>76</xdr:row>
      <xdr:rowOff>83967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114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81384</xdr:rowOff>
    </xdr:from>
    <xdr:to>
      <xdr:col>24</xdr:col>
      <xdr:colOff>63500</xdr:colOff>
      <xdr:row>76</xdr:row>
      <xdr:rowOff>83967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3111584"/>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25858</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322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47431</xdr:rowOff>
    </xdr:from>
    <xdr:to>
      <xdr:col>24</xdr:col>
      <xdr:colOff>114300</xdr:colOff>
      <xdr:row>77</xdr:row>
      <xdr:rowOff>149031</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324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88150</xdr:rowOff>
    </xdr:from>
    <xdr:to>
      <xdr:col>19</xdr:col>
      <xdr:colOff>177800</xdr:colOff>
      <xdr:row>76</xdr:row>
      <xdr:rowOff>81384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775450"/>
          <a:ext cx="8890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105817</xdr:rowOff>
    </xdr:from>
    <xdr:to>
      <xdr:col>20</xdr:col>
      <xdr:colOff>38100</xdr:colOff>
      <xdr:row>78</xdr:row>
      <xdr:rowOff>35967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27094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34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52306</xdr:rowOff>
    </xdr:from>
    <xdr:to>
      <xdr:col>15</xdr:col>
      <xdr:colOff>50800</xdr:colOff>
      <xdr:row>74</xdr:row>
      <xdr:rowOff>88150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019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66292</xdr:rowOff>
    </xdr:from>
    <xdr:to>
      <xdr:col>15</xdr:col>
      <xdr:colOff>101600</xdr:colOff>
      <xdr:row>77</xdr:row>
      <xdr:rowOff>167892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159019</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52306</xdr:rowOff>
    </xdr:from>
    <xdr:to>
      <xdr:col>10</xdr:col>
      <xdr:colOff>114300</xdr:colOff>
      <xdr:row>77</xdr:row>
      <xdr:rowOff>142878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225256"/>
          <a:ext cx="889000" cy="1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168841</xdr:rowOff>
    </xdr:from>
    <xdr:to>
      <xdr:col>10</xdr:col>
      <xdr:colOff>165100</xdr:colOff>
      <xdr:row>76</xdr:row>
      <xdr:rowOff>98991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90118</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153113</xdr:rowOff>
    </xdr:from>
    <xdr:to>
      <xdr:col>6</xdr:col>
      <xdr:colOff>38100</xdr:colOff>
      <xdr:row>77</xdr:row>
      <xdr:rowOff>83263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99791</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33167</xdr:rowOff>
    </xdr:from>
    <xdr:to>
      <xdr:col>24</xdr:col>
      <xdr:colOff>114300</xdr:colOff>
      <xdr:row>76</xdr:row>
      <xdr:rowOff>134767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0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157644</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30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30584</xdr:rowOff>
    </xdr:from>
    <xdr:to>
      <xdr:col>20</xdr:col>
      <xdr:colOff>38100</xdr:colOff>
      <xdr:row>76</xdr:row>
      <xdr:rowOff>132184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148711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37350</xdr:rowOff>
    </xdr:from>
    <xdr:to>
      <xdr:col>15</xdr:col>
      <xdr:colOff>101600</xdr:colOff>
      <xdr:row>74</xdr:row>
      <xdr:rowOff>138950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155477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1506</xdr:rowOff>
    </xdr:from>
    <xdr:to>
      <xdr:col>10</xdr:col>
      <xdr:colOff>165100</xdr:colOff>
      <xdr:row>71</xdr:row>
      <xdr:rowOff>103106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119633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19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92078</xdr:rowOff>
    </xdr:from>
    <xdr:to>
      <xdr:col>6</xdr:col>
      <xdr:colOff>38100</xdr:colOff>
      <xdr:row>78</xdr:row>
      <xdr:rowOff>22228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13355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24637</xdr:rowOff>
    </xdr:from>
    <xdr:to>
      <xdr:col>24</xdr:col>
      <xdr:colOff>63500</xdr:colOff>
      <xdr:row>96</xdr:row>
      <xdr:rowOff>155448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83837"/>
          <a:ext cx="8382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11430</xdr:rowOff>
    </xdr:from>
    <xdr:to>
      <xdr:col>19</xdr:col>
      <xdr:colOff>177800</xdr:colOff>
      <xdr:row>96</xdr:row>
      <xdr:rowOff>155448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127730"/>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81407</xdr:rowOff>
    </xdr:from>
    <xdr:to>
      <xdr:col>15</xdr:col>
      <xdr:colOff>50800</xdr:colOff>
      <xdr:row>94</xdr:row>
      <xdr:rowOff>11430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026257"/>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81407</xdr:rowOff>
    </xdr:from>
    <xdr:to>
      <xdr:col>10</xdr:col>
      <xdr:colOff>114300</xdr:colOff>
      <xdr:row>93</xdr:row>
      <xdr:rowOff>140081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02625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141097</xdr:rowOff>
    </xdr:from>
    <xdr:to>
      <xdr:col>10</xdr:col>
      <xdr:colOff>165100</xdr:colOff>
      <xdr:row>93</xdr:row>
      <xdr:rowOff>71247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59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87774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56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2539</xdr:rowOff>
    </xdr:from>
    <xdr:to>
      <xdr:col>6</xdr:col>
      <xdr:colOff>38100</xdr:colOff>
      <xdr:row>93</xdr:row>
      <xdr:rowOff>104139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594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120666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57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145287</xdr:rowOff>
    </xdr:from>
    <xdr:to>
      <xdr:col>24</xdr:col>
      <xdr:colOff>114300</xdr:colOff>
      <xdr:row>96</xdr:row>
      <xdr:rowOff>75437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168164</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104648</xdr:rowOff>
    </xdr:from>
    <xdr:to>
      <xdr:col>20</xdr:col>
      <xdr:colOff>38100</xdr:colOff>
      <xdr:row>97</xdr:row>
      <xdr:rowOff>34798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51325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3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132080</xdr:rowOff>
    </xdr:from>
    <xdr:to>
      <xdr:col>15</xdr:col>
      <xdr:colOff>101600</xdr:colOff>
      <xdr:row>94</xdr:row>
      <xdr:rowOff>62230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0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78757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58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30607</xdr:rowOff>
    </xdr:from>
    <xdr:to>
      <xdr:col>10</xdr:col>
      <xdr:colOff>165100</xdr:colOff>
      <xdr:row>93</xdr:row>
      <xdr:rowOff>132207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59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123334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0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89281</xdr:rowOff>
    </xdr:from>
    <xdr:to>
      <xdr:col>6</xdr:col>
      <xdr:colOff>38100</xdr:colOff>
      <xdr:row>94</xdr:row>
      <xdr:rowOff>19431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0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1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168046</xdr:rowOff>
    </xdr:from>
    <xdr:to>
      <xdr:col>54</xdr:col>
      <xdr:colOff>189865</xdr:colOff>
      <xdr:row>39</xdr:row>
      <xdr:rowOff>67005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6340246"/>
          <a:ext cx="1270" cy="41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70832</xdr:rowOff>
    </xdr:from>
    <xdr:ext cx="378565"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67005</xdr:rowOff>
    </xdr:from>
    <xdr:to>
      <xdr:col>55</xdr:col>
      <xdr:colOff>88900</xdr:colOff>
      <xdr:row>39</xdr:row>
      <xdr:rowOff>67005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75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114723</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611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168046</xdr:rowOff>
    </xdr:from>
    <xdr:to>
      <xdr:col>55</xdr:col>
      <xdr:colOff>88900</xdr:colOff>
      <xdr:row>36</xdr:row>
      <xdr:rowOff>168046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34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138785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639300" y="664794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52798</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396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29921</xdr:rowOff>
    </xdr:from>
    <xdr:to>
      <xdr:col>55</xdr:col>
      <xdr:colOff>50800</xdr:colOff>
      <xdr:row>38</xdr:row>
      <xdr:rowOff>131521</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132842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750300" y="654690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16205</xdr:rowOff>
    </xdr:from>
    <xdr:to>
      <xdr:col>50</xdr:col>
      <xdr:colOff>165100</xdr:colOff>
      <xdr:row>38</xdr:row>
      <xdr:rowOff>117805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134332</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3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31801</xdr:rowOff>
    </xdr:from>
    <xdr:to>
      <xdr:col>45</xdr:col>
      <xdr:colOff>177800</xdr:colOff>
      <xdr:row>38</xdr:row>
      <xdr:rowOff>83007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7861300" y="654690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167996</xdr:rowOff>
    </xdr:from>
    <xdr:to>
      <xdr:col>46</xdr:col>
      <xdr:colOff>38100</xdr:colOff>
      <xdr:row>38</xdr:row>
      <xdr:rowOff>98146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89273</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78892</xdr:rowOff>
    </xdr:from>
    <xdr:to>
      <xdr:col>41</xdr:col>
      <xdr:colOff>50800</xdr:colOff>
      <xdr:row>38</xdr:row>
      <xdr:rowOff>83007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6422542"/>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8348</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5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3319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99128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32207</xdr:rowOff>
    </xdr:from>
    <xdr:to>
      <xdr:col>41</xdr:col>
      <xdr:colOff>101600</xdr:colOff>
      <xdr:row>38</xdr:row>
      <xdr:rowOff>133807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124934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120819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5283</xdr:rowOff>
    </xdr:from>
    <xdr:to>
      <xdr:col>55</xdr:col>
      <xdr:colOff>0</xdr:colOff>
      <xdr:row>54</xdr:row>
      <xdr:rowOff>23082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263583"/>
          <a:ext cx="8382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5283</xdr:rowOff>
    </xdr:from>
    <xdr:to>
      <xdr:col>50</xdr:col>
      <xdr:colOff>114300</xdr:colOff>
      <xdr:row>54</xdr:row>
      <xdr:rowOff>89245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263583"/>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89245</xdr:rowOff>
    </xdr:from>
    <xdr:to>
      <xdr:col>45</xdr:col>
      <xdr:colOff>177800</xdr:colOff>
      <xdr:row>55</xdr:row>
      <xdr:rowOff>53355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34754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53355</xdr:rowOff>
    </xdr:from>
    <xdr:to>
      <xdr:col>41</xdr:col>
      <xdr:colOff>50800</xdr:colOff>
      <xdr:row>55</xdr:row>
      <xdr:rowOff>77325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483105"/>
          <a:ext cx="8890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87561</xdr:rowOff>
    </xdr:from>
    <xdr:to>
      <xdr:col>41</xdr:col>
      <xdr:colOff>101600</xdr:colOff>
      <xdr:row>54</xdr:row>
      <xdr:rowOff>17711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34238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89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114634</xdr:rowOff>
    </xdr:from>
    <xdr:to>
      <xdr:col>36</xdr:col>
      <xdr:colOff>165100</xdr:colOff>
      <xdr:row>54</xdr:row>
      <xdr:rowOff>44784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20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61311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89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143732</xdr:rowOff>
    </xdr:from>
    <xdr:to>
      <xdr:col>55</xdr:col>
      <xdr:colOff>50800</xdr:colOff>
      <xdr:row>54</xdr:row>
      <xdr:rowOff>73882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122159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125933</xdr:rowOff>
    </xdr:from>
    <xdr:to>
      <xdr:col>50</xdr:col>
      <xdr:colOff>165100</xdr:colOff>
      <xdr:row>54</xdr:row>
      <xdr:rowOff>56083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2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72610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89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38445</xdr:rowOff>
    </xdr:from>
    <xdr:to>
      <xdr:col>46</xdr:col>
      <xdr:colOff>38100</xdr:colOff>
      <xdr:row>54</xdr:row>
      <xdr:rowOff>140045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156572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0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2555</xdr:rowOff>
    </xdr:from>
    <xdr:to>
      <xdr:col>41</xdr:col>
      <xdr:colOff>101600</xdr:colOff>
      <xdr:row>55</xdr:row>
      <xdr:rowOff>104155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95282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26525</xdr:rowOff>
    </xdr:from>
    <xdr:to>
      <xdr:col>36</xdr:col>
      <xdr:colOff>165100</xdr:colOff>
      <xdr:row>55</xdr:row>
      <xdr:rowOff>128125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119252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145786</xdr:rowOff>
    </xdr:from>
    <xdr:to>
      <xdr:col>54</xdr:col>
      <xdr:colOff>189865</xdr:colOff>
      <xdr:row>78</xdr:row>
      <xdr:rowOff>171162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318736"/>
          <a:ext cx="1270" cy="1225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3539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171162</xdr:rowOff>
    </xdr:from>
    <xdr:to>
      <xdr:col>55</xdr:col>
      <xdr:colOff>88900</xdr:colOff>
      <xdr:row>78</xdr:row>
      <xdr:rowOff>171162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92463</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145786</xdr:rowOff>
    </xdr:from>
    <xdr:to>
      <xdr:col>55</xdr:col>
      <xdr:colOff>88900</xdr:colOff>
      <xdr:row>71</xdr:row>
      <xdr:rowOff>145786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31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148444</xdr:rowOff>
    </xdr:from>
    <xdr:to>
      <xdr:col>55</xdr:col>
      <xdr:colOff>0</xdr:colOff>
      <xdr:row>74</xdr:row>
      <xdr:rowOff>107038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664294"/>
          <a:ext cx="838200" cy="1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37781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89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59354</xdr:rowOff>
    </xdr:from>
    <xdr:to>
      <xdr:col>55</xdr:col>
      <xdr:colOff>50800</xdr:colOff>
      <xdr:row>75</xdr:row>
      <xdr:rowOff>160955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181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123327</xdr:rowOff>
    </xdr:from>
    <xdr:to>
      <xdr:col>50</xdr:col>
      <xdr:colOff>114300</xdr:colOff>
      <xdr:row>74</xdr:row>
      <xdr:rowOff>107038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296277"/>
          <a:ext cx="889000" cy="4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38808</xdr:rowOff>
    </xdr:from>
    <xdr:to>
      <xdr:col>50</xdr:col>
      <xdr:colOff>165100</xdr:colOff>
      <xdr:row>75</xdr:row>
      <xdr:rowOff>140408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89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131535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9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117897</xdr:rowOff>
    </xdr:from>
    <xdr:to>
      <xdr:col>45</xdr:col>
      <xdr:colOff>177800</xdr:colOff>
      <xdr:row>71</xdr:row>
      <xdr:rowOff>123327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119397"/>
          <a:ext cx="889000" cy="1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138735</xdr:rowOff>
    </xdr:from>
    <xdr:to>
      <xdr:col>46</xdr:col>
      <xdr:colOff>38100</xdr:colOff>
      <xdr:row>75</xdr:row>
      <xdr:rowOff>68885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60012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117897</xdr:rowOff>
    </xdr:from>
    <xdr:to>
      <xdr:col>41</xdr:col>
      <xdr:colOff>50800</xdr:colOff>
      <xdr:row>77</xdr:row>
      <xdr:rowOff>84379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119397"/>
          <a:ext cx="889000" cy="11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16748</xdr:rowOff>
    </xdr:from>
    <xdr:to>
      <xdr:col>41</xdr:col>
      <xdr:colOff>101600</xdr:colOff>
      <xdr:row>72</xdr:row>
      <xdr:rowOff>118348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36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109475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4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889</xdr:rowOff>
    </xdr:from>
    <xdr:to>
      <xdr:col>36</xdr:col>
      <xdr:colOff>165100</xdr:colOff>
      <xdr:row>73</xdr:row>
      <xdr:rowOff>102489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5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119016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2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97644</xdr:rowOff>
    </xdr:from>
    <xdr:to>
      <xdr:col>55</xdr:col>
      <xdr:colOff>50800</xdr:colOff>
      <xdr:row>74</xdr:row>
      <xdr:rowOff>27794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6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120521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4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56238</xdr:rowOff>
    </xdr:from>
    <xdr:to>
      <xdr:col>50</xdr:col>
      <xdr:colOff>165100</xdr:colOff>
      <xdr:row>74</xdr:row>
      <xdr:rowOff>157838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7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2915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25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72527</xdr:rowOff>
    </xdr:from>
    <xdr:to>
      <xdr:col>46</xdr:col>
      <xdr:colOff>38100</xdr:colOff>
      <xdr:row>72</xdr:row>
      <xdr:rowOff>2677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2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19204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67097</xdr:rowOff>
    </xdr:from>
    <xdr:to>
      <xdr:col>41</xdr:col>
      <xdr:colOff>101600</xdr:colOff>
      <xdr:row>70</xdr:row>
      <xdr:rowOff>168697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0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13774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1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33579</xdr:rowOff>
    </xdr:from>
    <xdr:to>
      <xdr:col>36</xdr:col>
      <xdr:colOff>165100</xdr:colOff>
      <xdr:row>77</xdr:row>
      <xdr:rowOff>135179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126306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120726</xdr:rowOff>
    </xdr:from>
    <xdr:to>
      <xdr:col>55</xdr:col>
      <xdr:colOff>0</xdr:colOff>
      <xdr:row>97</xdr:row>
      <xdr:rowOff>72549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579926"/>
          <a:ext cx="8382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120726</xdr:rowOff>
    </xdr:from>
    <xdr:to>
      <xdr:col>50</xdr:col>
      <xdr:colOff>114300</xdr:colOff>
      <xdr:row>98</xdr:row>
      <xdr:rowOff>12409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79926"/>
          <a:ext cx="889000" cy="2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12409</xdr:rowOff>
    </xdr:from>
    <xdr:to>
      <xdr:col>45</xdr:col>
      <xdr:colOff>177800</xdr:colOff>
      <xdr:row>99</xdr:row>
      <xdr:rowOff>33382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814509"/>
          <a:ext cx="889000" cy="1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132175</xdr:rowOff>
    </xdr:from>
    <xdr:to>
      <xdr:col>41</xdr:col>
      <xdr:colOff>50800</xdr:colOff>
      <xdr:row>99</xdr:row>
      <xdr:rowOff>33382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934275"/>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21749</xdr:rowOff>
    </xdr:from>
    <xdr:to>
      <xdr:col>55</xdr:col>
      <xdr:colOff>50800</xdr:colOff>
      <xdr:row>97</xdr:row>
      <xdr:rowOff>123349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108126</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69926</xdr:rowOff>
    </xdr:from>
    <xdr:to>
      <xdr:col>50</xdr:col>
      <xdr:colOff>165100</xdr:colOff>
      <xdr:row>97</xdr:row>
      <xdr:rowOff>76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16603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133059</xdr:rowOff>
    </xdr:from>
    <xdr:to>
      <xdr:col>46</xdr:col>
      <xdr:colOff>38100</xdr:colOff>
      <xdr:row>98</xdr:row>
      <xdr:rowOff>63209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154032</xdr:rowOff>
    </xdr:from>
    <xdr:to>
      <xdr:col>41</xdr:col>
      <xdr:colOff>101600</xdr:colOff>
      <xdr:row>99</xdr:row>
      <xdr:rowOff>84182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75309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81375</xdr:rowOff>
    </xdr:from>
    <xdr:to>
      <xdr:col>36</xdr:col>
      <xdr:colOff>165100</xdr:colOff>
      <xdr:row>99</xdr:row>
      <xdr:rowOff>11525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8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7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160927</xdr:rowOff>
    </xdr:from>
    <xdr:to>
      <xdr:col>85</xdr:col>
      <xdr:colOff>127000</xdr:colOff>
      <xdr:row>38</xdr:row>
      <xdr:rowOff>22134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33127"/>
          <a:ext cx="8382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153253</xdr:rowOff>
    </xdr:from>
    <xdr:to>
      <xdr:col>81</xdr:col>
      <xdr:colOff>50800</xdr:colOff>
      <xdr:row>38</xdr:row>
      <xdr:rowOff>22134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96903"/>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153253</xdr:rowOff>
    </xdr:from>
    <xdr:to>
      <xdr:col>76</xdr:col>
      <xdr:colOff>114300</xdr:colOff>
      <xdr:row>38</xdr:row>
      <xdr:rowOff>143292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96903"/>
          <a:ext cx="889000" cy="1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143292</xdr:rowOff>
    </xdr:from>
    <xdr:to>
      <xdr:col>71</xdr:col>
      <xdr:colOff>177800</xdr:colOff>
      <xdr:row>39</xdr:row>
      <xdr:rowOff>254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65839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106861</xdr:rowOff>
    </xdr:from>
    <xdr:to>
      <xdr:col>72</xdr:col>
      <xdr:colOff>38100</xdr:colOff>
      <xdr:row>36</xdr:row>
      <xdr:rowOff>37011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53538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125313</xdr:rowOff>
    </xdr:from>
    <xdr:to>
      <xdr:col>67</xdr:col>
      <xdr:colOff>101600</xdr:colOff>
      <xdr:row>36</xdr:row>
      <xdr:rowOff>55463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71990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110127</xdr:rowOff>
    </xdr:from>
    <xdr:to>
      <xdr:col>85</xdr:col>
      <xdr:colOff>177800</xdr:colOff>
      <xdr:row>37</xdr:row>
      <xdr:rowOff>40277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88554</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2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142784</xdr:rowOff>
    </xdr:from>
    <xdr:to>
      <xdr:col>81</xdr:col>
      <xdr:colOff>101600</xdr:colOff>
      <xdr:row>38</xdr:row>
      <xdr:rowOff>72934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64061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102453</xdr:rowOff>
    </xdr:from>
    <xdr:to>
      <xdr:col>76</xdr:col>
      <xdr:colOff>165100</xdr:colOff>
      <xdr:row>38</xdr:row>
      <xdr:rowOff>32603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23730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92492</xdr:rowOff>
    </xdr:from>
    <xdr:to>
      <xdr:col>72</xdr:col>
      <xdr:colOff>38100</xdr:colOff>
      <xdr:row>39</xdr:row>
      <xdr:rowOff>22642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120904</xdr:rowOff>
    </xdr:from>
    <xdr:to>
      <xdr:col>67</xdr:col>
      <xdr:colOff>101600</xdr:colOff>
      <xdr:row>39</xdr:row>
      <xdr:rowOff>51054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42181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40586</xdr:rowOff>
    </xdr:from>
    <xdr:to>
      <xdr:col>85</xdr:col>
      <xdr:colOff>127000</xdr:colOff>
      <xdr:row>58</xdr:row>
      <xdr:rowOff>42088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8468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107139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42088</xdr:rowOff>
    </xdr:from>
    <xdr:to>
      <xdr:col>81</xdr:col>
      <xdr:colOff>50800</xdr:colOff>
      <xdr:row>58</xdr:row>
      <xdr:rowOff>123339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86188"/>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30156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014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xdr:rowOff>
    </xdr:from>
    <xdr:to>
      <xdr:col>76</xdr:col>
      <xdr:colOff>114300</xdr:colOff>
      <xdr:row>58</xdr:row>
      <xdr:rowOff>123339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29776"/>
          <a:ext cx="889000" cy="6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28294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xdr:rowOff>
    </xdr:from>
    <xdr:to>
      <xdr:col>71</xdr:col>
      <xdr:colOff>177800</xdr:colOff>
      <xdr:row>55</xdr:row>
      <xdr:rowOff>38299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29776"/>
          <a:ext cx="8890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5755</xdr:rowOff>
    </xdr:from>
    <xdr:to>
      <xdr:col>72</xdr:col>
      <xdr:colOff>38100</xdr:colOff>
      <xdr:row>52</xdr:row>
      <xdr:rowOff>107355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123882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26917</xdr:rowOff>
    </xdr:from>
    <xdr:to>
      <xdr:col>67</xdr:col>
      <xdr:colOff>101600</xdr:colOff>
      <xdr:row>52</xdr:row>
      <xdr:rowOff>128517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894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145044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87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161236</xdr:rowOff>
    </xdr:from>
    <xdr:to>
      <xdr:col>85</xdr:col>
      <xdr:colOff>177800</xdr:colOff>
      <xdr:row>58</xdr:row>
      <xdr:rowOff>91386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76163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162738</xdr:rowOff>
    </xdr:from>
    <xdr:to>
      <xdr:col>81</xdr:col>
      <xdr:colOff>101600</xdr:colOff>
      <xdr:row>58</xdr:row>
      <xdr:rowOff>92888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84015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014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72539</xdr:rowOff>
    </xdr:from>
    <xdr:to>
      <xdr:col>76</xdr:col>
      <xdr:colOff>165100</xdr:colOff>
      <xdr:row>59</xdr:row>
      <xdr:rowOff>2689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165266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120676</xdr:rowOff>
    </xdr:from>
    <xdr:to>
      <xdr:col>72</xdr:col>
      <xdr:colOff>38100</xdr:colOff>
      <xdr:row>55</xdr:row>
      <xdr:rowOff>50826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41953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158949</xdr:rowOff>
    </xdr:from>
    <xdr:to>
      <xdr:col>67</xdr:col>
      <xdr:colOff>101600</xdr:colOff>
      <xdr:row>55</xdr:row>
      <xdr:rowOff>89099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164640</xdr:rowOff>
    </xdr:from>
    <xdr:to>
      <xdr:col>85</xdr:col>
      <xdr:colOff>126364</xdr:colOff>
      <xdr:row>78</xdr:row>
      <xdr:rowOff>103513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3023390"/>
          <a:ext cx="1269" cy="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107340</xdr:rowOff>
    </xdr:from>
    <xdr:ext cx="469744"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4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103513</xdr:rowOff>
    </xdr:from>
    <xdr:to>
      <xdr:col>86</xdr:col>
      <xdr:colOff>25400</xdr:colOff>
      <xdr:row>78</xdr:row>
      <xdr:rowOff>103513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476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111317</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7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164640</xdr:rowOff>
    </xdr:from>
    <xdr:to>
      <xdr:col>86</xdr:col>
      <xdr:colOff>25400</xdr:colOff>
      <xdr:row>75</xdr:row>
      <xdr:rowOff>164640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02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70183</xdr:rowOff>
    </xdr:from>
    <xdr:to>
      <xdr:col>85</xdr:col>
      <xdr:colOff>127000</xdr:colOff>
      <xdr:row>75</xdr:row>
      <xdr:rowOff>164640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2071683"/>
          <a:ext cx="8382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79877</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8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101450</xdr:rowOff>
    </xdr:from>
    <xdr:to>
      <xdr:col>85</xdr:col>
      <xdr:colOff>177800</xdr:colOff>
      <xdr:row>78</xdr:row>
      <xdr:rowOff>31600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70183</xdr:rowOff>
    </xdr:from>
    <xdr:to>
      <xdr:col>81</xdr:col>
      <xdr:colOff>50800</xdr:colOff>
      <xdr:row>71</xdr:row>
      <xdr:rowOff>24623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2071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158372</xdr:rowOff>
    </xdr:from>
    <xdr:to>
      <xdr:col>81</xdr:col>
      <xdr:colOff>101600</xdr:colOff>
      <xdr:row>77</xdr:row>
      <xdr:rowOff>88522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79649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014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24623</xdr:rowOff>
    </xdr:from>
    <xdr:to>
      <xdr:col>76</xdr:col>
      <xdr:colOff>114300</xdr:colOff>
      <xdr:row>75</xdr:row>
      <xdr:rowOff>80035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44300</xdr:rowOff>
    </xdr:from>
    <xdr:to>
      <xdr:col>76</xdr:col>
      <xdr:colOff>165100</xdr:colOff>
      <xdr:row>77</xdr:row>
      <xdr:rowOff>145900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137027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80035</xdr:rowOff>
    </xdr:from>
    <xdr:to>
      <xdr:col>71</xdr:col>
      <xdr:colOff>177800</xdr:colOff>
      <xdr:row>78</xdr:row>
      <xdr:rowOff>91398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2938785"/>
          <a:ext cx="889000" cy="5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130695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113840</xdr:rowOff>
    </xdr:from>
    <xdr:to>
      <xdr:col>85</xdr:col>
      <xdr:colOff>177800</xdr:colOff>
      <xdr:row>76</xdr:row>
      <xdr:rowOff>43991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66867</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29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19383</xdr:rowOff>
    </xdr:from>
    <xdr:to>
      <xdr:col>81</xdr:col>
      <xdr:colOff>101600</xdr:colOff>
      <xdr:row>70</xdr:row>
      <xdr:rowOff>120983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68</xdr:row>
      <xdr:rowOff>137510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014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145273</xdr:rowOff>
    </xdr:from>
    <xdr:to>
      <xdr:col>76</xdr:col>
      <xdr:colOff>165100</xdr:colOff>
      <xdr:row>71</xdr:row>
      <xdr:rowOff>75423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91950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29235</xdr:rowOff>
    </xdr:from>
    <xdr:to>
      <xdr:col>72</xdr:col>
      <xdr:colOff>38100</xdr:colOff>
      <xdr:row>75</xdr:row>
      <xdr:rowOff>130835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147362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40598</xdr:rowOff>
    </xdr:from>
    <xdr:to>
      <xdr:col>67</xdr:col>
      <xdr:colOff>101600</xdr:colOff>
      <xdr:row>78</xdr:row>
      <xdr:rowOff>142198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133325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47019</xdr:rowOff>
    </xdr:from>
    <xdr:to>
      <xdr:col>85</xdr:col>
      <xdr:colOff>127000</xdr:colOff>
      <xdr:row>98</xdr:row>
      <xdr:rowOff>33238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77669"/>
          <a:ext cx="838200" cy="1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171410</xdr:rowOff>
    </xdr:from>
    <xdr:to>
      <xdr:col>81</xdr:col>
      <xdr:colOff>50800</xdr:colOff>
      <xdr:row>97</xdr:row>
      <xdr:rowOff>47019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30610"/>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57534</xdr:rowOff>
    </xdr:from>
    <xdr:to>
      <xdr:col>76</xdr:col>
      <xdr:colOff>114300</xdr:colOff>
      <xdr:row>96</xdr:row>
      <xdr:rowOff>171410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16734"/>
          <a:ext cx="889000" cy="1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167316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13447</xdr:rowOff>
    </xdr:from>
    <xdr:to>
      <xdr:col>71</xdr:col>
      <xdr:colOff>177800</xdr:colOff>
      <xdr:row>96</xdr:row>
      <xdr:rowOff>57534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472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73845</xdr:rowOff>
    </xdr:from>
    <xdr:to>
      <xdr:col>72</xdr:col>
      <xdr:colOff>38100</xdr:colOff>
      <xdr:row>94</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20522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132138</xdr:rowOff>
    </xdr:from>
    <xdr:to>
      <xdr:col>67</xdr:col>
      <xdr:colOff>101600</xdr:colOff>
      <xdr:row>92</xdr:row>
      <xdr:rowOff>62288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78815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153888</xdr:rowOff>
    </xdr:from>
    <xdr:to>
      <xdr:col>85</xdr:col>
      <xdr:colOff>177800</xdr:colOff>
      <xdr:row>98</xdr:row>
      <xdr:rowOff>84038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68815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167669</xdr:rowOff>
    </xdr:from>
    <xdr:to>
      <xdr:col>81</xdr:col>
      <xdr:colOff>101600</xdr:colOff>
      <xdr:row>97</xdr:row>
      <xdr:rowOff>97819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88946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7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120610</xdr:rowOff>
    </xdr:from>
    <xdr:to>
      <xdr:col>76</xdr:col>
      <xdr:colOff>165100</xdr:colOff>
      <xdr:row>97</xdr:row>
      <xdr:rowOff>50760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7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6734</xdr:rowOff>
    </xdr:from>
    <xdr:to>
      <xdr:col>72</xdr:col>
      <xdr:colOff>38100</xdr:colOff>
      <xdr:row>96</xdr:row>
      <xdr:rowOff>108334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99461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134097</xdr:rowOff>
    </xdr:from>
    <xdr:to>
      <xdr:col>67</xdr:col>
      <xdr:colOff>101600</xdr:colOff>
      <xdr:row>96</xdr:row>
      <xdr:rowOff>64247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55374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95613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57876</xdr:rowOff>
    </xdr:from>
    <xdr:to>
      <xdr:col>102</xdr:col>
      <xdr:colOff>165100</xdr:colOff>
      <xdr:row>38</xdr:row>
      <xdr:rowOff>159476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4553</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348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147683</xdr:rowOff>
    </xdr:from>
    <xdr:to>
      <xdr:col>98</xdr:col>
      <xdr:colOff>38100</xdr:colOff>
      <xdr:row>39</xdr:row>
      <xdr:rowOff>77833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94360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131190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46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137540</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859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135907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により、職員削減による人件費の抑制や、一般行政経費・投資的経費の抑制を実施してきたが、前年度に引き続き、熊本地震への対応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の増等に伴い、平均値を超え高い数値となっている項目がある。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令和元年度は、熊本地震に係る災害復旧事業がひと段落したため、グループ補助金や公共土木施設、農林水産施設をはじめとした被災施設の災害復旧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が大幅に減少した。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（主な事業：熊本地震復興基金交付金）、民生費（主な事業：災害救助事業）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についても、熊本地震への対応経費の減等により減少した。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災害廃棄物処理事業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被災中小企業施設・設備整備支援事業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の増等により、それぞれ増加した。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今後とも、Ｈ２８熊本地震からの復旧・復興と更なる発展につながる取組みに重点化しつつ、事業見直しによる通常経費の抑制等も行い、健全な財政運営に努める。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地方税等の一般財源の増に併せ、国の要請等を踏まえた給与削減による人件費の減等により、Ｈ２４年度まで２年連続マイナスだった実質単年度収支はＨ２５年度にプラスとなった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７年度は再びマイナスとなったものの、地方税の増等によりＨ２８～２９年度はプラスに転じた。Ｈ３０年度は、国際スポーツ大会の準備経費など多額の経費を要する事業もあり、再びマイナスとな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元年度は、グループ補助金を含む災害復旧事業が概ね完了したことにより、歳入・歳出ともに減となり、実質収支の規模が縮小。加えて、地方消費税等の県税収入の減や繰越財源の増により、実質単年度収支は２年連続でマイナス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同様に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約１８億円を維持しており、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の水準を維持</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しつつ</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、今後の健全な財政運営を図るうえからも更なる積み増しに努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一般会計、公営企業会計において、これまで赤字は発生していない。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また、各会計、毎年一定程度の黒字を確保しており、資金不足等が発生する状況にもない。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今後も、事業見直しによる通常経費の抑制等により、健全な財政運営に努める。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825323255</v>
      </c>
      <c r="BO4" s="426"/>
      <c r="BP4" s="426"/>
      <c r="BQ4" s="426"/>
      <c r="BR4" s="426"/>
      <c r="BS4" s="426"/>
      <c r="BT4" s="426"/>
      <c r="BU4" s="427"/>
      <c r="BV4" s="425">
        <v>920528638</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3</v>
      </c>
      <c r="CU4" s="588"/>
      <c r="CV4" s="588"/>
      <c r="CW4" s="588"/>
      <c r="CX4" s="588"/>
      <c r="CY4" s="588"/>
      <c r="CZ4" s="588"/>
      <c r="DA4" s="589"/>
      <c r="DB4" s="587">
        <v>3.5</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797595012</v>
      </c>
      <c r="BO5" s="432"/>
      <c r="BP5" s="432"/>
      <c r="BQ5" s="432"/>
      <c r="BR5" s="432"/>
      <c r="BS5" s="432"/>
      <c r="BT5" s="432"/>
      <c r="BU5" s="433"/>
      <c r="BV5" s="431">
        <v>891259360</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94.2</v>
      </c>
      <c r="CU5" s="411"/>
      <c r="CV5" s="411"/>
      <c r="CW5" s="411"/>
      <c r="CX5" s="411"/>
      <c r="CY5" s="411"/>
      <c r="CZ5" s="411"/>
      <c r="DA5" s="412"/>
      <c r="DB5" s="410">
        <v>93.6</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12400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27728243</v>
      </c>
      <c r="BO6" s="432"/>
      <c r="BP6" s="432"/>
      <c r="BQ6" s="432"/>
      <c r="BR6" s="432"/>
      <c r="BS6" s="432"/>
      <c r="BT6" s="432"/>
      <c r="BU6" s="433"/>
      <c r="BV6" s="431">
        <v>29269278</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100.5</v>
      </c>
      <c r="CU6" s="577"/>
      <c r="CV6" s="577"/>
      <c r="CW6" s="577"/>
      <c r="CX6" s="577"/>
      <c r="CY6" s="577"/>
      <c r="CZ6" s="577"/>
      <c r="DA6" s="578"/>
      <c r="DB6" s="576">
        <v>101.2</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9700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15066520</v>
      </c>
      <c r="BO7" s="432"/>
      <c r="BP7" s="432"/>
      <c r="BQ7" s="432"/>
      <c r="BR7" s="432"/>
      <c r="BS7" s="432"/>
      <c r="BT7" s="432"/>
      <c r="BU7" s="433"/>
      <c r="BV7" s="431">
        <v>14725342</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418497879</v>
      </c>
      <c r="CU7" s="432"/>
      <c r="CV7" s="432"/>
      <c r="CW7" s="432"/>
      <c r="CX7" s="432"/>
      <c r="CY7" s="432"/>
      <c r="CZ7" s="432"/>
      <c r="DA7" s="433"/>
      <c r="DB7" s="431">
        <v>417142684</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7700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12661723</v>
      </c>
      <c r="BO8" s="432"/>
      <c r="BP8" s="432"/>
      <c r="BQ8" s="432"/>
      <c r="BR8" s="432"/>
      <c r="BS8" s="432"/>
      <c r="BT8" s="432"/>
      <c r="BU8" s="433"/>
      <c r="BV8" s="431">
        <v>14543936</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0.4199</v>
      </c>
      <c r="CU8" s="574"/>
      <c r="CV8" s="574"/>
      <c r="CW8" s="574"/>
      <c r="CX8" s="574"/>
      <c r="CY8" s="574"/>
      <c r="CZ8" s="574"/>
      <c r="DA8" s="575"/>
      <c r="DB8" s="573">
        <v>0.41148000000000001</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1786170</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9700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-1882213</v>
      </c>
      <c r="BO9" s="432"/>
      <c r="BP9" s="432"/>
      <c r="BQ9" s="432"/>
      <c r="BR9" s="432"/>
      <c r="BS9" s="432"/>
      <c r="BT9" s="432"/>
      <c r="BU9" s="433"/>
      <c r="BV9" s="431">
        <v>-4934556</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19.100000000000001</v>
      </c>
      <c r="CU9" s="411"/>
      <c r="CV9" s="411"/>
      <c r="CW9" s="411"/>
      <c r="CX9" s="411"/>
      <c r="CY9" s="411"/>
      <c r="CZ9" s="411"/>
      <c r="DA9" s="412"/>
      <c r="DB9" s="410">
        <v>19.7</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1817426</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8700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6804</v>
      </c>
      <c r="BO10" s="432"/>
      <c r="BP10" s="432"/>
      <c r="BQ10" s="432"/>
      <c r="BR10" s="432"/>
      <c r="BS10" s="432"/>
      <c r="BT10" s="432"/>
      <c r="BU10" s="433"/>
      <c r="BV10" s="431">
        <v>6262</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47</v>
      </c>
      <c r="AJ11" s="457"/>
      <c r="AK11" s="457"/>
      <c r="AL11" s="457"/>
      <c r="AM11" s="457"/>
      <c r="AN11" s="457"/>
      <c r="AO11" s="457"/>
      <c r="AP11" s="458"/>
      <c r="AQ11" s="456">
        <v>7800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2129</v>
      </c>
      <c r="BO11" s="432"/>
      <c r="BP11" s="432"/>
      <c r="BQ11" s="432"/>
      <c r="BR11" s="432"/>
      <c r="BS11" s="432"/>
      <c r="BT11" s="432"/>
      <c r="BU11" s="433"/>
      <c r="BV11" s="431">
        <v>2454296</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1769880</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119</v>
      </c>
      <c r="CU12" s="482"/>
      <c r="CV12" s="482"/>
      <c r="CW12" s="482"/>
      <c r="CX12" s="482"/>
      <c r="CY12" s="482"/>
      <c r="CZ12" s="482"/>
      <c r="DA12" s="483"/>
      <c r="DB12" s="481" t="s">
        <v>128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1752215</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-1873280</v>
      </c>
      <c r="BO13" s="432"/>
      <c r="BP13" s="432"/>
      <c r="BQ13" s="432"/>
      <c r="BR13" s="432"/>
      <c r="BS13" s="432"/>
      <c r="BT13" s="432"/>
      <c r="BU13" s="433"/>
      <c r="BV13" s="431">
        <v>-2473998</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8.5</v>
      </c>
      <c r="CU13" s="411"/>
      <c r="CV13" s="411"/>
      <c r="CW13" s="411"/>
      <c r="CX13" s="411"/>
      <c r="CY13" s="411"/>
      <c r="CZ13" s="411"/>
      <c r="DA13" s="412"/>
      <c r="DB13" s="410">
        <v>9.4</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1780079</v>
      </c>
      <c r="S14" s="476"/>
      <c r="T14" s="476"/>
      <c r="U14" s="476"/>
      <c r="V14" s="477"/>
      <c r="W14" s="504"/>
      <c r="X14" s="505"/>
      <c r="Y14" s="506"/>
      <c r="Z14" s="453" t="s">
        <v>133</v>
      </c>
      <c r="AA14" s="454"/>
      <c r="AB14" s="454"/>
      <c r="AC14" s="454"/>
      <c r="AD14" s="454"/>
      <c r="AE14" s="454"/>
      <c r="AF14" s="454"/>
      <c r="AG14" s="454"/>
      <c r="AH14" s="455"/>
      <c r="AI14" s="456">
        <v>5654</v>
      </c>
      <c r="AJ14" s="457"/>
      <c r="AK14" s="457"/>
      <c r="AL14" s="457"/>
      <c r="AM14" s="458"/>
      <c r="AN14" s="456">
        <v>18596006</v>
      </c>
      <c r="AO14" s="457"/>
      <c r="AP14" s="457"/>
      <c r="AQ14" s="457"/>
      <c r="AR14" s="457"/>
      <c r="AS14" s="458"/>
      <c r="AT14" s="456">
        <v>3289</v>
      </c>
      <c r="AU14" s="457"/>
      <c r="AV14" s="457"/>
      <c r="AW14" s="457"/>
      <c r="AX14" s="457"/>
      <c r="AY14" s="459"/>
      <c r="AZ14" s="422" t="s">
        <v>134</v>
      </c>
      <c r="BA14" s="423"/>
      <c r="BB14" s="423"/>
      <c r="BC14" s="423"/>
      <c r="BD14" s="423"/>
      <c r="BE14" s="423"/>
      <c r="BF14" s="423"/>
      <c r="BG14" s="423"/>
      <c r="BH14" s="423"/>
      <c r="BI14" s="423"/>
      <c r="BJ14" s="423"/>
      <c r="BK14" s="423"/>
      <c r="BL14" s="423"/>
      <c r="BM14" s="424"/>
      <c r="BN14" s="425">
        <v>151223852</v>
      </c>
      <c r="BO14" s="426"/>
      <c r="BP14" s="426"/>
      <c r="BQ14" s="426"/>
      <c r="BR14" s="426"/>
      <c r="BS14" s="426"/>
      <c r="BT14" s="426"/>
      <c r="BU14" s="427"/>
      <c r="BV14" s="425">
        <v>147646008</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205.6</v>
      </c>
      <c r="CU14" s="437"/>
      <c r="CV14" s="437"/>
      <c r="CW14" s="437"/>
      <c r="CX14" s="437"/>
      <c r="CY14" s="437"/>
      <c r="CZ14" s="437"/>
      <c r="DA14" s="438"/>
      <c r="DB14" s="436">
        <v>194.9</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136</v>
      </c>
      <c r="N15" s="473"/>
      <c r="O15" s="473"/>
      <c r="P15" s="473"/>
      <c r="Q15" s="474"/>
      <c r="R15" s="475">
        <v>1764768</v>
      </c>
      <c r="S15" s="476"/>
      <c r="T15" s="476"/>
      <c r="U15" s="476"/>
      <c r="V15" s="477"/>
      <c r="W15" s="504"/>
      <c r="X15" s="505"/>
      <c r="Y15" s="506"/>
      <c r="Z15" s="453" t="s">
        <v>137</v>
      </c>
      <c r="AA15" s="454"/>
      <c r="AB15" s="454"/>
      <c r="AC15" s="454"/>
      <c r="AD15" s="454"/>
      <c r="AE15" s="454"/>
      <c r="AF15" s="454"/>
      <c r="AG15" s="454"/>
      <c r="AH15" s="455"/>
      <c r="AI15" s="456" t="s">
        <v>119</v>
      </c>
      <c r="AJ15" s="457"/>
      <c r="AK15" s="457"/>
      <c r="AL15" s="457"/>
      <c r="AM15" s="458"/>
      <c r="AN15" s="456" t="s">
        <v>119</v>
      </c>
      <c r="AO15" s="457"/>
      <c r="AP15" s="457"/>
      <c r="AQ15" s="457"/>
      <c r="AR15" s="457"/>
      <c r="AS15" s="458"/>
      <c r="AT15" s="456" t="s">
        <v>138</v>
      </c>
      <c r="AU15" s="457"/>
      <c r="AV15" s="457"/>
      <c r="AW15" s="457"/>
      <c r="AX15" s="457"/>
      <c r="AY15" s="459"/>
      <c r="AZ15" s="428" t="s">
        <v>139</v>
      </c>
      <c r="BA15" s="429"/>
      <c r="BB15" s="429"/>
      <c r="BC15" s="429"/>
      <c r="BD15" s="429"/>
      <c r="BE15" s="429"/>
      <c r="BF15" s="429"/>
      <c r="BG15" s="429"/>
      <c r="BH15" s="429"/>
      <c r="BI15" s="429"/>
      <c r="BJ15" s="429"/>
      <c r="BK15" s="429"/>
      <c r="BL15" s="429"/>
      <c r="BM15" s="430"/>
      <c r="BN15" s="431">
        <v>351513585</v>
      </c>
      <c r="BO15" s="432"/>
      <c r="BP15" s="432"/>
      <c r="BQ15" s="432"/>
      <c r="BR15" s="432"/>
      <c r="BS15" s="432"/>
      <c r="BT15" s="432"/>
      <c r="BU15" s="433"/>
      <c r="BV15" s="431">
        <v>345469586</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224</v>
      </c>
      <c r="AJ16" s="457"/>
      <c r="AK16" s="457"/>
      <c r="AL16" s="457"/>
      <c r="AM16" s="458"/>
      <c r="AN16" s="456">
        <v>747936</v>
      </c>
      <c r="AO16" s="457"/>
      <c r="AP16" s="457"/>
      <c r="AQ16" s="457"/>
      <c r="AR16" s="457"/>
      <c r="AS16" s="458"/>
      <c r="AT16" s="456">
        <v>3339</v>
      </c>
      <c r="AU16" s="457"/>
      <c r="AV16" s="457"/>
      <c r="AW16" s="457"/>
      <c r="AX16" s="457"/>
      <c r="AY16" s="459"/>
      <c r="AZ16" s="428" t="s">
        <v>144</v>
      </c>
      <c r="BA16" s="429"/>
      <c r="BB16" s="429"/>
      <c r="BC16" s="429"/>
      <c r="BD16" s="429"/>
      <c r="BE16" s="429"/>
      <c r="BF16" s="429"/>
      <c r="BG16" s="429"/>
      <c r="BH16" s="429"/>
      <c r="BI16" s="429"/>
      <c r="BJ16" s="429"/>
      <c r="BK16" s="429"/>
      <c r="BL16" s="429"/>
      <c r="BM16" s="430"/>
      <c r="BN16" s="431">
        <v>192621231</v>
      </c>
      <c r="BO16" s="432"/>
      <c r="BP16" s="432"/>
      <c r="BQ16" s="432"/>
      <c r="BR16" s="432"/>
      <c r="BS16" s="432"/>
      <c r="BT16" s="432"/>
      <c r="BU16" s="433"/>
      <c r="BV16" s="431">
        <v>187721231</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3080</v>
      </c>
      <c r="AJ17" s="457"/>
      <c r="AK17" s="457"/>
      <c r="AL17" s="457"/>
      <c r="AM17" s="458"/>
      <c r="AN17" s="456">
        <v>9720480</v>
      </c>
      <c r="AO17" s="457"/>
      <c r="AP17" s="457"/>
      <c r="AQ17" s="457"/>
      <c r="AR17" s="457"/>
      <c r="AS17" s="458"/>
      <c r="AT17" s="456">
        <v>3156</v>
      </c>
      <c r="AU17" s="457"/>
      <c r="AV17" s="457"/>
      <c r="AW17" s="457"/>
      <c r="AX17" s="457"/>
      <c r="AY17" s="459"/>
      <c r="AZ17" s="428" t="s">
        <v>148</v>
      </c>
      <c r="BA17" s="429"/>
      <c r="BB17" s="429"/>
      <c r="BC17" s="429"/>
      <c r="BD17" s="429"/>
      <c r="BE17" s="429"/>
      <c r="BF17" s="429"/>
      <c r="BG17" s="429"/>
      <c r="BH17" s="429"/>
      <c r="BI17" s="429"/>
      <c r="BJ17" s="429"/>
      <c r="BK17" s="429"/>
      <c r="BL17" s="429"/>
      <c r="BM17" s="430"/>
      <c r="BN17" s="431">
        <v>390044494</v>
      </c>
      <c r="BO17" s="432"/>
      <c r="BP17" s="432"/>
      <c r="BQ17" s="432"/>
      <c r="BR17" s="432"/>
      <c r="BS17" s="432"/>
      <c r="BT17" s="432"/>
      <c r="BU17" s="433"/>
      <c r="BV17" s="431">
        <v>391795390</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149</v>
      </c>
      <c r="C18" s="449"/>
      <c r="D18" s="449"/>
      <c r="E18" s="449"/>
      <c r="F18" s="449"/>
      <c r="G18" s="449"/>
      <c r="H18" s="449"/>
      <c r="I18" s="449"/>
      <c r="J18" s="449"/>
      <c r="K18" s="450"/>
      <c r="L18" s="451">
        <v>7409</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9714</v>
      </c>
      <c r="AJ18" s="457"/>
      <c r="AK18" s="457"/>
      <c r="AL18" s="457"/>
      <c r="AM18" s="458"/>
      <c r="AN18" s="456">
        <v>36431280</v>
      </c>
      <c r="AO18" s="457"/>
      <c r="AP18" s="457"/>
      <c r="AQ18" s="457"/>
      <c r="AR18" s="457"/>
      <c r="AS18" s="458"/>
      <c r="AT18" s="456">
        <v>3750</v>
      </c>
      <c r="AU18" s="457"/>
      <c r="AV18" s="457"/>
      <c r="AW18" s="457"/>
      <c r="AX18" s="457"/>
      <c r="AY18" s="459"/>
      <c r="AZ18" s="439" t="s">
        <v>151</v>
      </c>
      <c r="BA18" s="440"/>
      <c r="BB18" s="440"/>
      <c r="BC18" s="440"/>
      <c r="BD18" s="440"/>
      <c r="BE18" s="440"/>
      <c r="BF18" s="440"/>
      <c r="BG18" s="440"/>
      <c r="BH18" s="440"/>
      <c r="BI18" s="440"/>
      <c r="BJ18" s="440"/>
      <c r="BK18" s="440"/>
      <c r="BL18" s="440"/>
      <c r="BM18" s="441"/>
      <c r="BN18" s="405">
        <v>497965980</v>
      </c>
      <c r="BO18" s="406"/>
      <c r="BP18" s="406"/>
      <c r="BQ18" s="406"/>
      <c r="BR18" s="406"/>
      <c r="BS18" s="406"/>
      <c r="BT18" s="406"/>
      <c r="BU18" s="407"/>
      <c r="BV18" s="405">
        <v>507070815</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152</v>
      </c>
      <c r="C19" s="449"/>
      <c r="D19" s="449"/>
      <c r="E19" s="449"/>
      <c r="F19" s="449"/>
      <c r="G19" s="449"/>
      <c r="H19" s="449"/>
      <c r="I19" s="449"/>
      <c r="J19" s="449"/>
      <c r="K19" s="450"/>
      <c r="L19" s="451">
        <v>239</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v>7</v>
      </c>
      <c r="AJ19" s="457"/>
      <c r="AK19" s="457"/>
      <c r="AL19" s="457"/>
      <c r="AM19" s="458"/>
      <c r="AN19" s="456">
        <v>13629</v>
      </c>
      <c r="AO19" s="457"/>
      <c r="AP19" s="457"/>
      <c r="AQ19" s="457"/>
      <c r="AR19" s="457"/>
      <c r="AS19" s="458"/>
      <c r="AT19" s="456">
        <v>1947</v>
      </c>
      <c r="AU19" s="457"/>
      <c r="AV19" s="457"/>
      <c r="AW19" s="457"/>
      <c r="AX19" s="457"/>
      <c r="AY19" s="459"/>
      <c r="AZ19" s="422" t="s">
        <v>154</v>
      </c>
      <c r="BA19" s="423"/>
      <c r="BB19" s="423"/>
      <c r="BC19" s="423"/>
      <c r="BD19" s="423"/>
      <c r="BE19" s="423"/>
      <c r="BF19" s="423"/>
      <c r="BG19" s="423"/>
      <c r="BH19" s="423"/>
      <c r="BI19" s="423"/>
      <c r="BJ19" s="423"/>
      <c r="BK19" s="423"/>
      <c r="BL19" s="423"/>
      <c r="BM19" s="424"/>
      <c r="BN19" s="425">
        <v>1591678259</v>
      </c>
      <c r="BO19" s="426"/>
      <c r="BP19" s="426"/>
      <c r="BQ19" s="426"/>
      <c r="BR19" s="426"/>
      <c r="BS19" s="426"/>
      <c r="BT19" s="426"/>
      <c r="BU19" s="427"/>
      <c r="BV19" s="425">
        <v>1567987221</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704730</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18455</v>
      </c>
      <c r="AJ20" s="457"/>
      <c r="AK20" s="457"/>
      <c r="AL20" s="457"/>
      <c r="AM20" s="458"/>
      <c r="AN20" s="456">
        <v>64761395</v>
      </c>
      <c r="AO20" s="457"/>
      <c r="AP20" s="457"/>
      <c r="AQ20" s="457"/>
      <c r="AR20" s="457"/>
      <c r="AS20" s="458"/>
      <c r="AT20" s="456">
        <v>3509</v>
      </c>
      <c r="AU20" s="457"/>
      <c r="AV20" s="457"/>
      <c r="AW20" s="457"/>
      <c r="AX20" s="457"/>
      <c r="AY20" s="459"/>
      <c r="AZ20" s="439" t="s">
        <v>157</v>
      </c>
      <c r="BA20" s="440"/>
      <c r="BB20" s="440"/>
      <c r="BC20" s="440"/>
      <c r="BD20" s="440"/>
      <c r="BE20" s="440"/>
      <c r="BF20" s="440"/>
      <c r="BG20" s="440"/>
      <c r="BH20" s="440"/>
      <c r="BI20" s="440"/>
      <c r="BJ20" s="440"/>
      <c r="BK20" s="440"/>
      <c r="BL20" s="440"/>
      <c r="BM20" s="441"/>
      <c r="BN20" s="405">
        <v>543976890</v>
      </c>
      <c r="BO20" s="406"/>
      <c r="BP20" s="406"/>
      <c r="BQ20" s="406"/>
      <c r="BR20" s="406"/>
      <c r="BS20" s="406"/>
      <c r="BT20" s="406"/>
      <c r="BU20" s="407"/>
      <c r="BV20" s="405">
        <v>553766426</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99.7</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65482783</v>
      </c>
      <c r="BO21" s="426"/>
      <c r="BP21" s="426"/>
      <c r="BQ21" s="426"/>
      <c r="BR21" s="426"/>
      <c r="BS21" s="426"/>
      <c r="BT21" s="426"/>
      <c r="BU21" s="427"/>
      <c r="BV21" s="425">
        <v>57611578</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3030501</v>
      </c>
      <c r="BO22" s="432"/>
      <c r="BP22" s="432"/>
      <c r="BQ22" s="432"/>
      <c r="BR22" s="432"/>
      <c r="BS22" s="432"/>
      <c r="BT22" s="432"/>
      <c r="BU22" s="433"/>
      <c r="BV22" s="431">
        <v>3053078</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224208</v>
      </c>
      <c r="BO23" s="432"/>
      <c r="BP23" s="432"/>
      <c r="BQ23" s="432"/>
      <c r="BR23" s="432"/>
      <c r="BS23" s="432"/>
      <c r="BT23" s="432"/>
      <c r="BU23" s="433"/>
      <c r="BV23" s="431">
        <v>223342</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119</v>
      </c>
      <c r="BO24" s="406"/>
      <c r="BP24" s="406"/>
      <c r="BQ24" s="406"/>
      <c r="BR24" s="406"/>
      <c r="BS24" s="406"/>
      <c r="BT24" s="406"/>
      <c r="BU24" s="407"/>
      <c r="BV24" s="405" t="s">
        <v>119</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45</v>
      </c>
      <c r="BE25" s="423"/>
      <c r="BF25" s="423"/>
      <c r="BG25" s="423"/>
      <c r="BH25" s="423"/>
      <c r="BI25" s="423"/>
      <c r="BJ25" s="423"/>
      <c r="BK25" s="423"/>
      <c r="BL25" s="423"/>
      <c r="BM25" s="424"/>
      <c r="BN25" s="425">
        <v>1761875</v>
      </c>
      <c r="BO25" s="426"/>
      <c r="BP25" s="426"/>
      <c r="BQ25" s="426"/>
      <c r="BR25" s="426"/>
      <c r="BS25" s="426"/>
      <c r="BT25" s="426"/>
      <c r="BU25" s="427"/>
      <c r="BV25" s="425">
        <v>1755071</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29057443</v>
      </c>
      <c r="BO26" s="432"/>
      <c r="BP26" s="432"/>
      <c r="BQ26" s="432"/>
      <c r="BR26" s="432"/>
      <c r="BS26" s="432"/>
      <c r="BT26" s="432"/>
      <c r="BU26" s="433"/>
      <c r="BV26" s="431">
        <v>38342222</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51325741</v>
      </c>
      <c r="BO27" s="406"/>
      <c r="BP27" s="406"/>
      <c r="BQ27" s="406"/>
      <c r="BR27" s="406"/>
      <c r="BS27" s="406"/>
      <c r="BT27" s="406"/>
      <c r="BU27" s="407"/>
      <c r="BV27" s="405">
        <v>60747070</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173</v>
      </c>
      <c r="X30" s="401"/>
      <c r="Y30" s="401"/>
      <c r="Z30" s="401"/>
      <c r="AA30" s="401"/>
      <c r="AB30" s="401"/>
      <c r="AC30" s="401"/>
      <c r="AD30" s="401"/>
      <c r="AE30" s="401"/>
      <c r="AF30" s="401"/>
      <c r="AG30" s="401"/>
      <c r="AH30" s="401"/>
      <c r="AI30" s="401"/>
      <c r="AJ30" s="401"/>
      <c r="AK30" s="401"/>
      <c r="AL30" s="176"/>
      <c r="AM30" s="400" t="s">
        <v>174</v>
      </c>
      <c r="AN30" s="400"/>
      <c r="AO30" s="401" t="s">
        <v>173</v>
      </c>
      <c r="AP30" s="401"/>
      <c r="AQ30" s="401"/>
      <c r="AR30" s="401"/>
      <c r="AS30" s="401"/>
      <c r="AT30" s="401"/>
      <c r="AU30" s="401"/>
      <c r="AV30" s="401"/>
      <c r="AW30" s="401"/>
      <c r="AX30" s="401"/>
      <c r="AY30" s="401"/>
      <c r="AZ30" s="401"/>
      <c r="BA30" s="401"/>
      <c r="BB30" s="401"/>
      <c r="BC30" s="401"/>
      <c r="BD30" s="201"/>
      <c r="BE30" s="400" t="s">
        <v>174</v>
      </c>
      <c r="BF30" s="400"/>
      <c r="BG30" s="401" t="s">
        <v>173</v>
      </c>
      <c r="BH30" s="401"/>
      <c r="BI30" s="401"/>
      <c r="BJ30" s="401"/>
      <c r="BK30" s="401"/>
      <c r="BL30" s="401"/>
      <c r="BM30" s="401"/>
      <c r="BN30" s="401"/>
      <c r="BO30" s="401"/>
      <c r="BP30" s="401"/>
      <c r="BQ30" s="401"/>
      <c r="BR30" s="401"/>
      <c r="BS30" s="401"/>
      <c r="BT30" s="401"/>
      <c r="BU30" s="401"/>
      <c r="BV30" s="202"/>
      <c r="BW30" s="400" t="s">
        <v>174</v>
      </c>
      <c r="BX30" s="400"/>
      <c r="BY30" s="401" t="s">
        <v>175</v>
      </c>
      <c r="BZ30" s="401"/>
      <c r="CA30" s="401"/>
      <c r="CB30" s="401"/>
      <c r="CC30" s="401"/>
      <c r="CD30" s="401"/>
      <c r="CE30" s="401"/>
      <c r="CF30" s="401"/>
      <c r="CG30" s="401"/>
      <c r="CH30" s="401"/>
      <c r="CI30" s="401"/>
      <c r="CJ30" s="401"/>
      <c r="CK30" s="401"/>
      <c r="CL30" s="401"/>
      <c r="CM30" s="401"/>
      <c r="CN30" s="176"/>
      <c r="CO30" s="400" t="s">
        <v>171</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電気事業会計</v>
      </c>
      <c r="AP31" s="396"/>
      <c r="AQ31" s="396"/>
      <c r="AR31" s="396"/>
      <c r="AS31" s="396"/>
      <c r="AT31" s="396"/>
      <c r="AU31" s="396"/>
      <c r="AV31" s="396"/>
      <c r="AW31" s="396"/>
      <c r="AX31" s="396"/>
      <c r="AY31" s="396"/>
      <c r="AZ31" s="396"/>
      <c r="BA31" s="396"/>
      <c r="BB31" s="396"/>
      <c r="BC31" s="396"/>
      <c r="BD31" s="200"/>
      <c r="BE31" s="397">
        <f>IF(BG31="","",MAX(C31:D40,U31:V40,AM31:AN40)+1)</f>
        <v>16</v>
      </c>
      <c r="BF31" s="397"/>
      <c r="BG31" s="396" t="str">
        <f>IF('各会計、関係団体の財政状況及び健全化判断比率'!B33="","",'各会計、関係団体の財政状況及び健全化判断比率'!B33)</f>
        <v>港湾整備事業特別会計</v>
      </c>
      <c r="BH31" s="396"/>
      <c r="BI31" s="396"/>
      <c r="BJ31" s="396"/>
      <c r="BK31" s="396"/>
      <c r="BL31" s="396"/>
      <c r="BM31" s="396"/>
      <c r="BN31" s="396"/>
      <c r="BO31" s="396"/>
      <c r="BP31" s="396"/>
      <c r="BQ31" s="396"/>
      <c r="BR31" s="396"/>
      <c r="BS31" s="396"/>
      <c r="BT31" s="396"/>
      <c r="BU31" s="396"/>
      <c r="BV31" s="200"/>
      <c r="BW31" s="397">
        <f>IF(BY31="","",MAX(C31:D40,U31:V40,AM31:AN40,BE31:BF40)+1)</f>
        <v>20</v>
      </c>
      <c r="BX31" s="397"/>
      <c r="BY31" s="396" t="str">
        <f>IF('各会計、関係団体の財政状況及び健全化判断比率'!B68="","",'各会計、関係団体の財政状況及び健全化判断比率'!B68)</f>
        <v>有明海自動車航送船組合</v>
      </c>
      <c r="BZ31" s="396"/>
      <c r="CA31" s="396"/>
      <c r="CB31" s="396"/>
      <c r="CC31" s="396"/>
      <c r="CD31" s="396"/>
      <c r="CE31" s="396"/>
      <c r="CF31" s="396"/>
      <c r="CG31" s="396"/>
      <c r="CH31" s="396"/>
      <c r="CI31" s="396"/>
      <c r="CJ31" s="396"/>
      <c r="CK31" s="396"/>
      <c r="CL31" s="396"/>
      <c r="CM31" s="396"/>
      <c r="CN31" s="200"/>
      <c r="CO31" s="397">
        <f>IF(CQ31="","",MAX(C31:D40,U31:V40,AM31:AN40,BE31:BF40,BW31:BX40)+1)</f>
        <v>21</v>
      </c>
      <c r="CP31" s="397"/>
      <c r="CQ31" s="396" t="str">
        <f>IF('各会計、関係団体の財政状況及び健全化判断比率'!BS7="","",'各会計、関係団体の財政状況及び健全化判断比率'!BS7)</f>
        <v>熊本県立劇場</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中小企業振興資金特別会計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17</v>
      </c>
      <c r="BF32" s="397"/>
      <c r="BG32" s="396" t="str">
        <f>IF('各会計、関係団体の財政状況及び健全化判断比率'!B34="","",'各会計、関係団体の財政状況及び健全化判断比率'!B34)</f>
        <v>流域下水道事業特別会計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22</v>
      </c>
      <c r="CP32" s="397"/>
      <c r="CQ32" s="396" t="str">
        <f>IF('各会計、関係団体の財政状況及び健全化判断比率'!BS8="","",'各会計、関係団体の財政状況及び健全化判断比率'!BS8)</f>
        <v>天草エアライン</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母子父子寡婦福祉資金特別会計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有料駐車場事業会計</v>
      </c>
      <c r="AP33" s="396"/>
      <c r="AQ33" s="396"/>
      <c r="AR33" s="396"/>
      <c r="AS33" s="396"/>
      <c r="AT33" s="396"/>
      <c r="AU33" s="396"/>
      <c r="AV33" s="396"/>
      <c r="AW33" s="396"/>
      <c r="AX33" s="396"/>
      <c r="AY33" s="396"/>
      <c r="AZ33" s="396"/>
      <c r="BA33" s="396"/>
      <c r="BB33" s="396"/>
      <c r="BC33" s="396"/>
      <c r="BD33" s="200"/>
      <c r="BE33" s="397">
        <f t="shared" si="2"/>
        <v>18</v>
      </c>
      <c r="BF33" s="397"/>
      <c r="BG33" s="396" t="str">
        <f>IF('各会計、関係団体の財政状況及び健全化判断比率'!B35="","",'各会計、関係団体の財政状況及び健全化判断比率'!B35)</f>
        <v>臨海工業用地造成事業特別会計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23</v>
      </c>
      <c r="CP33" s="397"/>
      <c r="CQ33" s="396" t="str">
        <f>IF('各会計、関係団体の財政状況及び健全化判断比率'!BS9="","",'各会計、関係団体の財政状況及び健全化判断比率'!BS9)</f>
        <v>肥薩おれんじ鉄道</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収入証紙特別会計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病院事業会計</v>
      </c>
      <c r="AP34" s="396"/>
      <c r="AQ34" s="396"/>
      <c r="AR34" s="396"/>
      <c r="AS34" s="396"/>
      <c r="AT34" s="396"/>
      <c r="AU34" s="396"/>
      <c r="AV34" s="396"/>
      <c r="AW34" s="396"/>
      <c r="AX34" s="396"/>
      <c r="AY34" s="396"/>
      <c r="AZ34" s="396"/>
      <c r="BA34" s="396"/>
      <c r="BB34" s="396"/>
      <c r="BC34" s="396"/>
      <c r="BD34" s="200"/>
      <c r="BE34" s="397">
        <f t="shared" si="2"/>
        <v>19</v>
      </c>
      <c r="BF34" s="397"/>
      <c r="BG34" s="396" t="str">
        <f>IF('各会計、関係団体の財政状況及び健全化判断比率'!B36="","",'各会計、関係団体の財政状況及び健全化判断比率'!B36)</f>
        <v>高度技術研究開発基盤整備事業等特別会計</v>
      </c>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24</v>
      </c>
      <c r="CP34" s="397"/>
      <c r="CQ34" s="396" t="str">
        <f>IF('各会計、関係団体の財政状況及び健全化判断比率'!BS10="","",'各会計、関係団体の財政状況及び健全化判断比率'!BS10)</f>
        <v>豊肥本線高速鉄道保有</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県立高等学校実習資金特別会計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25</v>
      </c>
      <c r="CP35" s="397"/>
      <c r="CQ35" s="396" t="str">
        <f>IF('各会計、関係団体の財政状況及び健全化判断比率'!BS11="","",'各会計、関係団体の財政状況及び健全化判断比率'!BS11)</f>
        <v>熊本県移植医療推進財団</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育英資金等貸与特別会計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26</v>
      </c>
      <c r="CP36" s="397"/>
      <c r="CQ36" s="396" t="str">
        <f>IF('各会計、関係団体の財政状況及び健全化判断比率'!BS12="","",'各会計、関係団体の財政状況及び健全化判断比率'!BS12)</f>
        <v>熊本県総合保健センター</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林業改善資金特別会計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27</v>
      </c>
      <c r="CP37" s="397"/>
      <c r="CQ37" s="396" t="str">
        <f>IF('各会計、関係団体の財政状況及び健全化判断比率'!BS13="","",'各会計、関係団体の財政状況及び健全化判断比率'!BS13)</f>
        <v>熊本さわやか長寿財団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沿岸漁業改善資金特別会計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28</v>
      </c>
      <c r="CP38" s="397"/>
      <c r="CQ38" s="396" t="str">
        <f>IF('各会計、関係団体の財政状況及び健全化判断比率'!BS14="","",'各会計、関係団体の財政状況及び健全化判断比率'!BS14)</f>
        <v>熊本県生活衛生営業指導センター</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市町村振興資金貸付事業特別会計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29</v>
      </c>
      <c r="CP39" s="397"/>
      <c r="CQ39" s="396" t="str">
        <f>IF('各会計、関係団体の財政状況及び健全化判断比率'!BS15="","",'各会計、関係団体の財政状況及び健全化判断比率'!BS15)</f>
        <v>水俣・芦北地域振興財団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チッソ県債償還等特別会計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30</v>
      </c>
      <c r="CP40" s="397"/>
      <c r="CQ40" s="396" t="str">
        <f>IF('各会計、関係団体の財政状況及び健全化判断比率'!BS16="","",'各会計、関係団体の財政状況及び健全化判断比率'!BS16)</f>
        <v>熊本県伝統工芸館</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nqtBwkCThom0tl6Gl/68de6DthiP82p7s7vW9We8cSEJnINt5B2vP5aLu48NUB4w/UmO1Hbva4DUYhE0SUp5Qg==" saltValue="GL+UsZ6xItxCuJSgDnlewA==" spinCount="100000" sheet="1" objects="1" scenarios="1"/>
  <customSheetViews>
    <customSheetView guid="{C24CFAAF-F663-4B3E-BF66-C39DBBA3445A}" showGridLines="0" fitToPage="1" hiddenRows="1" hiddenColumns="1">
      <selection activeCell="L14" sqref="L14:Q14"/>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68" t="s">
        <v>548</v>
      </c>
      <c r="D34" s="1168"/>
      <c r="E34" s="1169"/>
      <c r="F34" s="20">
        <v>2.3199999999999998</v>
      </c>
      <c r="G34" s="21">
        <v>3.09</v>
      </c>
      <c r="H34" s="21">
        <v>3.99</v>
      </c>
      <c r="I34" s="21">
        <v>2.94</v>
      </c>
      <c r="J34" s="22">
        <v>2.5099999999999998</v>
      </c>
      <c r="K34" s="10"/>
      <c r="L34" s="10"/>
      <c r="M34" s="10"/>
      <c r="N34" s="10"/>
      <c r="O34" s="10"/>
      <c r="P34" s="10"/>
    </row>
    <row r="35" spans="1:16" ht="39" customHeight="1" x14ac:dyDescent="0.2">
      <c r="A35" s="10"/>
      <c r="B35" s="23"/>
      <c r="C35" s="1162" t="s">
        <v>549</v>
      </c>
      <c r="D35" s="1163"/>
      <c r="E35" s="1164"/>
      <c r="F35" s="24">
        <v>1.2</v>
      </c>
      <c r="G35" s="25">
        <v>1.18</v>
      </c>
      <c r="H35" s="25">
        <v>1.17</v>
      </c>
      <c r="I35" s="25">
        <v>1.17</v>
      </c>
      <c r="J35" s="26">
        <v>1.1499999999999999</v>
      </c>
      <c r="K35" s="10"/>
      <c r="L35" s="10"/>
      <c r="M35" s="10"/>
      <c r="N35" s="10"/>
      <c r="O35" s="10"/>
      <c r="P35" s="10"/>
    </row>
    <row r="36" spans="1:16" ht="39" customHeight="1" x14ac:dyDescent="0.2">
      <c r="A36" s="10"/>
      <c r="B36" s="23"/>
      <c r="C36" s="1162" t="s">
        <v>550</v>
      </c>
      <c r="D36" s="1163"/>
      <c r="E36" s="1164"/>
      <c r="F36" s="24" t="s">
        <v>500</v>
      </c>
      <c r="G36" s="25" t="s">
        <v>500</v>
      </c>
      <c r="H36" s="25" t="s">
        <v>500</v>
      </c>
      <c r="I36" s="25">
        <v>0.72</v>
      </c>
      <c r="J36" s="26">
        <v>0.81</v>
      </c>
      <c r="K36" s="10"/>
      <c r="L36" s="10"/>
      <c r="M36" s="10"/>
      <c r="N36" s="10"/>
      <c r="O36" s="10"/>
      <c r="P36" s="10"/>
    </row>
    <row r="37" spans="1:16" ht="39" customHeight="1" x14ac:dyDescent="0.2">
      <c r="A37" s="10"/>
      <c r="B37" s="23"/>
      <c r="C37" s="1162" t="s">
        <v>551</v>
      </c>
      <c r="D37" s="1163"/>
      <c r="E37" s="1164"/>
      <c r="F37" s="24">
        <v>0.59</v>
      </c>
      <c r="G37" s="25">
        <v>0.59</v>
      </c>
      <c r="H37" s="25">
        <v>0.64</v>
      </c>
      <c r="I37" s="25">
        <v>0.51</v>
      </c>
      <c r="J37" s="26">
        <v>0.51</v>
      </c>
      <c r="K37" s="10"/>
      <c r="L37" s="10"/>
      <c r="M37" s="10"/>
      <c r="N37" s="10"/>
      <c r="O37" s="10"/>
      <c r="P37" s="10"/>
    </row>
    <row r="38" spans="1:16" ht="39" customHeight="1" x14ac:dyDescent="0.2">
      <c r="A38" s="10"/>
      <c r="B38" s="23"/>
      <c r="C38" s="1162" t="s">
        <v>552</v>
      </c>
      <c r="D38" s="1163"/>
      <c r="E38" s="1164"/>
      <c r="F38" s="24">
        <v>0.53</v>
      </c>
      <c r="G38" s="25">
        <v>0.44</v>
      </c>
      <c r="H38" s="25">
        <v>0.5</v>
      </c>
      <c r="I38" s="25">
        <v>0.47</v>
      </c>
      <c r="J38" s="26">
        <v>0.44</v>
      </c>
      <c r="K38" s="10"/>
      <c r="L38" s="10"/>
      <c r="M38" s="10"/>
      <c r="N38" s="10"/>
      <c r="O38" s="10"/>
      <c r="P38" s="10"/>
    </row>
    <row r="39" spans="1:16" ht="39" customHeight="1" x14ac:dyDescent="0.2">
      <c r="A39" s="10"/>
      <c r="B39" s="23"/>
      <c r="C39" s="1162" t="s">
        <v>553</v>
      </c>
      <c r="D39" s="1163"/>
      <c r="E39" s="1164"/>
      <c r="F39" s="24">
        <v>0.49</v>
      </c>
      <c r="G39" s="25">
        <v>0.49</v>
      </c>
      <c r="H39" s="25">
        <v>0.43</v>
      </c>
      <c r="I39" s="25">
        <v>0.39</v>
      </c>
      <c r="J39" s="26">
        <v>0.36</v>
      </c>
      <c r="K39" s="10"/>
      <c r="L39" s="10"/>
      <c r="M39" s="10"/>
      <c r="N39" s="10"/>
      <c r="O39" s="10"/>
      <c r="P39" s="10"/>
    </row>
    <row r="40" spans="1:16" ht="39" customHeight="1" x14ac:dyDescent="0.2">
      <c r="A40" s="10"/>
      <c r="B40" s="23"/>
      <c r="C40" s="1162" t="s">
        <v>554</v>
      </c>
      <c r="D40" s="1163"/>
      <c r="E40" s="1164"/>
      <c r="F40" s="24">
        <v>0.23</v>
      </c>
      <c r="G40" s="25">
        <v>0.23</v>
      </c>
      <c r="H40" s="25">
        <v>0.25</v>
      </c>
      <c r="I40" s="25">
        <v>0.25</v>
      </c>
      <c r="J40" s="26">
        <v>0.3</v>
      </c>
      <c r="K40" s="10"/>
      <c r="L40" s="10"/>
      <c r="M40" s="10"/>
      <c r="N40" s="10"/>
      <c r="O40" s="10"/>
      <c r="P40" s="10"/>
    </row>
    <row r="41" spans="1:16" ht="39" customHeight="1" x14ac:dyDescent="0.2">
      <c r="A41" s="10"/>
      <c r="B41" s="23"/>
      <c r="C41" s="1162" t="s">
        <v>555</v>
      </c>
      <c r="D41" s="1163"/>
      <c r="E41" s="1164"/>
      <c r="F41" s="24">
        <v>0.13</v>
      </c>
      <c r="G41" s="25">
        <v>0.15</v>
      </c>
      <c r="H41" s="25">
        <v>0.14000000000000001</v>
      </c>
      <c r="I41" s="25">
        <v>0.13</v>
      </c>
      <c r="J41" s="26">
        <v>0.27</v>
      </c>
      <c r="K41" s="10"/>
      <c r="L41" s="10"/>
      <c r="M41" s="10"/>
      <c r="N41" s="10"/>
      <c r="O41" s="10"/>
      <c r="P41" s="10"/>
    </row>
    <row r="42" spans="1:16" ht="39" customHeight="1" x14ac:dyDescent="0.2">
      <c r="A42" s="10"/>
      <c r="B42" s="27"/>
      <c r="C42" s="1162" t="s">
        <v>556</v>
      </c>
      <c r="D42" s="1163"/>
      <c r="E42" s="1164"/>
      <c r="F42" s="24" t="s">
        <v>500</v>
      </c>
      <c r="G42" s="25" t="s">
        <v>500</v>
      </c>
      <c r="H42" s="25" t="s">
        <v>500</v>
      </c>
      <c r="I42" s="25" t="s">
        <v>500</v>
      </c>
      <c r="J42" s="26" t="s">
        <v>500</v>
      </c>
      <c r="K42" s="10"/>
      <c r="L42" s="10"/>
      <c r="M42" s="10"/>
      <c r="N42" s="10"/>
      <c r="O42" s="10"/>
      <c r="P42" s="10"/>
    </row>
    <row r="43" spans="1:16" ht="39" customHeight="1" thickBot="1" x14ac:dyDescent="0.25">
      <c r="A43" s="10"/>
      <c r="B43" s="28"/>
      <c r="C43" s="1165" t="s">
        <v>557</v>
      </c>
      <c r="D43" s="1166"/>
      <c r="E43" s="1167"/>
      <c r="F43" s="29">
        <v>0.36</v>
      </c>
      <c r="G43" s="30">
        <v>0.35</v>
      </c>
      <c r="H43" s="30">
        <v>0.38</v>
      </c>
      <c r="I43" s="30">
        <v>0.41</v>
      </c>
      <c r="J43" s="31">
        <v>0.39</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pJwQyEgUQctHiapiqstXQowtXJY5xllQNEp0m8vs7yFqO+VsY2FMxhnWYGKRpRXAQtMBHWRhlrvNPMx3pz/EgA==" saltValue="NfOUU7AJVjk+OEHJmPhzxA==" spinCount="100000" sheet="1" objects="1" scenarios="1"/>
  <customSheetViews>
    <customSheetView guid="{C24CFAAF-F663-4B3E-BF66-C39DBBA3445A}"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88" t="s">
        <v>10</v>
      </c>
      <c r="C45" s="1189"/>
      <c r="D45" s="46"/>
      <c r="E45" s="1194" t="s">
        <v>11</v>
      </c>
      <c r="F45" s="1194"/>
      <c r="G45" s="1194"/>
      <c r="H45" s="1194"/>
      <c r="I45" s="1194"/>
      <c r="J45" s="1195"/>
      <c r="K45" s="47">
        <v>101594</v>
      </c>
      <c r="L45" s="48">
        <v>96916</v>
      </c>
      <c r="M45" s="48">
        <v>91360</v>
      </c>
      <c r="N45" s="48">
        <v>86354</v>
      </c>
      <c r="O45" s="49">
        <v>81389</v>
      </c>
      <c r="P45" s="36"/>
      <c r="Q45" s="36"/>
      <c r="R45" s="36"/>
      <c r="S45" s="36"/>
      <c r="T45" s="36"/>
      <c r="U45" s="36"/>
    </row>
    <row r="46" spans="1:21" ht="30.75" customHeight="1" x14ac:dyDescent="0.2">
      <c r="A46" s="36"/>
      <c r="B46" s="1190"/>
      <c r="C46" s="1191"/>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2">
      <c r="A47" s="36"/>
      <c r="B47" s="1190"/>
      <c r="C47" s="1191"/>
      <c r="D47" s="50"/>
      <c r="E47" s="1172" t="s">
        <v>13</v>
      </c>
      <c r="F47" s="1172"/>
      <c r="G47" s="1172"/>
      <c r="H47" s="1172"/>
      <c r="I47" s="1172"/>
      <c r="J47" s="1173"/>
      <c r="K47" s="51">
        <v>22135</v>
      </c>
      <c r="L47" s="52">
        <v>23290</v>
      </c>
      <c r="M47" s="52">
        <v>22019</v>
      </c>
      <c r="N47" s="52">
        <v>21387</v>
      </c>
      <c r="O47" s="53">
        <v>20709</v>
      </c>
      <c r="P47" s="36"/>
      <c r="Q47" s="36"/>
      <c r="R47" s="36"/>
      <c r="S47" s="36"/>
      <c r="T47" s="36"/>
      <c r="U47" s="36"/>
    </row>
    <row r="48" spans="1:21" ht="30.75" customHeight="1" x14ac:dyDescent="0.2">
      <c r="A48" s="36"/>
      <c r="B48" s="1190"/>
      <c r="C48" s="1191"/>
      <c r="D48" s="50"/>
      <c r="E48" s="1172" t="s">
        <v>14</v>
      </c>
      <c r="F48" s="1172"/>
      <c r="G48" s="1172"/>
      <c r="H48" s="1172"/>
      <c r="I48" s="1172"/>
      <c r="J48" s="1173"/>
      <c r="K48" s="51">
        <v>1634</v>
      </c>
      <c r="L48" s="52">
        <v>1741</v>
      </c>
      <c r="M48" s="52">
        <v>2011</v>
      </c>
      <c r="N48" s="52">
        <v>1567</v>
      </c>
      <c r="O48" s="53">
        <v>1538</v>
      </c>
      <c r="P48" s="36"/>
      <c r="Q48" s="36"/>
      <c r="R48" s="36"/>
      <c r="S48" s="36"/>
      <c r="T48" s="36"/>
      <c r="U48" s="36"/>
    </row>
    <row r="49" spans="1:21" ht="30.75" customHeight="1" x14ac:dyDescent="0.2">
      <c r="A49" s="36"/>
      <c r="B49" s="1190"/>
      <c r="C49" s="1191"/>
      <c r="D49" s="50"/>
      <c r="E49" s="1172" t="s">
        <v>15</v>
      </c>
      <c r="F49" s="1172"/>
      <c r="G49" s="1172"/>
      <c r="H49" s="1172"/>
      <c r="I49" s="1172"/>
      <c r="J49" s="1173"/>
      <c r="K49" s="51" t="s">
        <v>500</v>
      </c>
      <c r="L49" s="52" t="s">
        <v>500</v>
      </c>
      <c r="M49" s="52" t="s">
        <v>500</v>
      </c>
      <c r="N49" s="52" t="s">
        <v>500</v>
      </c>
      <c r="O49" s="53" t="s">
        <v>500</v>
      </c>
      <c r="P49" s="36"/>
      <c r="Q49" s="36"/>
      <c r="R49" s="36"/>
      <c r="S49" s="36"/>
      <c r="T49" s="36"/>
      <c r="U49" s="36"/>
    </row>
    <row r="50" spans="1:21" ht="30.75" customHeight="1" x14ac:dyDescent="0.2">
      <c r="A50" s="36"/>
      <c r="B50" s="1190"/>
      <c r="C50" s="1191"/>
      <c r="D50" s="50"/>
      <c r="E50" s="1172" t="s">
        <v>16</v>
      </c>
      <c r="F50" s="1172"/>
      <c r="G50" s="1172"/>
      <c r="H50" s="1172"/>
      <c r="I50" s="1172"/>
      <c r="J50" s="1173"/>
      <c r="K50" s="51">
        <v>1546</v>
      </c>
      <c r="L50" s="52">
        <v>1398</v>
      </c>
      <c r="M50" s="52">
        <v>1341</v>
      </c>
      <c r="N50" s="52">
        <v>1308</v>
      </c>
      <c r="O50" s="53">
        <v>723</v>
      </c>
      <c r="P50" s="36"/>
      <c r="Q50" s="36"/>
      <c r="R50" s="36"/>
      <c r="S50" s="36"/>
      <c r="T50" s="36"/>
      <c r="U50" s="36"/>
    </row>
    <row r="51" spans="1:21" ht="30.75" customHeight="1" x14ac:dyDescent="0.2">
      <c r="A51" s="36"/>
      <c r="B51" s="1192"/>
      <c r="C51" s="1193"/>
      <c r="D51" s="54"/>
      <c r="E51" s="1172" t="s">
        <v>17</v>
      </c>
      <c r="F51" s="1172"/>
      <c r="G51" s="1172"/>
      <c r="H51" s="1172"/>
      <c r="I51" s="1172"/>
      <c r="J51" s="1173"/>
      <c r="K51" s="51">
        <v>6</v>
      </c>
      <c r="L51" s="52">
        <v>1</v>
      </c>
      <c r="M51" s="52">
        <v>0</v>
      </c>
      <c r="N51" s="52">
        <v>1</v>
      </c>
      <c r="O51" s="53">
        <v>1</v>
      </c>
      <c r="P51" s="36"/>
      <c r="Q51" s="36"/>
      <c r="R51" s="36"/>
      <c r="S51" s="36"/>
      <c r="T51" s="36"/>
      <c r="U51" s="36"/>
    </row>
    <row r="52" spans="1:21" ht="30.75" customHeight="1" x14ac:dyDescent="0.2">
      <c r="A52" s="36"/>
      <c r="B52" s="1170" t="s">
        <v>18</v>
      </c>
      <c r="C52" s="1171"/>
      <c r="D52" s="54"/>
      <c r="E52" s="1172" t="s">
        <v>19</v>
      </c>
      <c r="F52" s="1172"/>
      <c r="G52" s="1172"/>
      <c r="H52" s="1172"/>
      <c r="I52" s="1172"/>
      <c r="J52" s="1173"/>
      <c r="K52" s="51">
        <v>84033</v>
      </c>
      <c r="L52" s="52">
        <v>85554</v>
      </c>
      <c r="M52" s="52">
        <v>83659</v>
      </c>
      <c r="N52" s="52">
        <v>81606</v>
      </c>
      <c r="O52" s="53">
        <v>77671</v>
      </c>
      <c r="P52" s="36"/>
      <c r="Q52" s="36"/>
      <c r="R52" s="36"/>
      <c r="S52" s="36"/>
      <c r="T52" s="36"/>
      <c r="U52" s="36"/>
    </row>
    <row r="53" spans="1:21" ht="30.75" customHeight="1" thickBot="1" x14ac:dyDescent="0.25">
      <c r="A53" s="36"/>
      <c r="B53" s="1174" t="s">
        <v>20</v>
      </c>
      <c r="C53" s="1175"/>
      <c r="D53" s="55"/>
      <c r="E53" s="1176" t="s">
        <v>21</v>
      </c>
      <c r="F53" s="1176"/>
      <c r="G53" s="1176"/>
      <c r="H53" s="1176"/>
      <c r="I53" s="1176"/>
      <c r="J53" s="1177"/>
      <c r="K53" s="56">
        <v>42882</v>
      </c>
      <c r="L53" s="57">
        <v>37792</v>
      </c>
      <c r="M53" s="57">
        <v>33072</v>
      </c>
      <c r="N53" s="57">
        <v>29011</v>
      </c>
      <c r="O53" s="58">
        <v>26689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558</v>
      </c>
      <c r="P54" s="36"/>
      <c r="Q54" s="36"/>
      <c r="R54" s="36"/>
      <c r="S54" s="36"/>
      <c r="T54" s="36"/>
      <c r="U54" s="36"/>
    </row>
    <row r="55" spans="1:21" ht="30.75" customHeight="1" thickBot="1" x14ac:dyDescent="0.3">
      <c r="A55" s="36"/>
      <c r="B55" s="61"/>
      <c r="C55" s="62"/>
      <c r="D55" s="62"/>
      <c r="E55" s="63"/>
      <c r="F55" s="63"/>
      <c r="G55" s="63"/>
      <c r="H55" s="63"/>
      <c r="I55" s="63"/>
      <c r="J55" s="64" t="s">
        <v>2</v>
      </c>
      <c r="K55" s="65" t="s">
        <v>559</v>
      </c>
      <c r="L55" s="66" t="s">
        <v>560</v>
      </c>
      <c r="M55" s="66" t="s">
        <v>561</v>
      </c>
      <c r="N55" s="66" t="s">
        <v>562</v>
      </c>
      <c r="O55" s="67" t="s">
        <v>563</v>
      </c>
      <c r="P55" s="36"/>
      <c r="Q55" s="36"/>
      <c r="R55" s="36"/>
      <c r="S55" s="36"/>
      <c r="T55" s="36"/>
      <c r="U55" s="36"/>
    </row>
    <row r="56" spans="1:21" ht="30.75" customHeight="1" x14ac:dyDescent="0.2">
      <c r="A56" s="36"/>
      <c r="B56" s="1178" t="s">
        <v>23</v>
      </c>
      <c r="C56" s="1179"/>
      <c r="D56" s="1182" t="s">
        <v>24</v>
      </c>
      <c r="E56" s="1183"/>
      <c r="F56" s="1183"/>
      <c r="G56" s="1183"/>
      <c r="H56" s="1183"/>
      <c r="I56" s="1183"/>
      <c r="J56" s="1184"/>
      <c r="K56" s="68">
        <v>124014</v>
      </c>
      <c r="L56" s="69">
        <v>138308</v>
      </c>
      <c r="M56" s="69">
        <v>136033</v>
      </c>
      <c r="N56" s="69">
        <v>132072</v>
      </c>
      <c r="O56" s="70">
        <v>90085</v>
      </c>
      <c r="P56" s="36"/>
      <c r="Q56" s="36"/>
      <c r="R56" s="36"/>
      <c r="S56" s="36"/>
      <c r="T56" s="36"/>
      <c r="U56" s="36"/>
    </row>
    <row r="57" spans="1:21" ht="30.75" customHeight="1" thickBot="1" x14ac:dyDescent="0.25">
      <c r="A57" s="36"/>
      <c r="B57" s="1180"/>
      <c r="C57" s="1181"/>
      <c r="D57" s="1185" t="s">
        <v>25</v>
      </c>
      <c r="E57" s="1186"/>
      <c r="F57" s="1186"/>
      <c r="G57" s="1186"/>
      <c r="H57" s="1186"/>
      <c r="I57" s="1186"/>
      <c r="J57" s="1187"/>
      <c r="K57" s="71">
        <v>108154</v>
      </c>
      <c r="L57" s="72">
        <v>130289</v>
      </c>
      <c r="M57" s="72">
        <v>104457</v>
      </c>
      <c r="N57" s="72">
        <v>96352</v>
      </c>
      <c r="O57" s="73">
        <v>89003</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NTg4Kw7npZGxHvUKT/jh0q3Uy6nrfye6dUfzsj+GQMw1Pe3n5AfJMsZvgsH/Qfeo7PTC2k19LsmwlSRGbVNTA==" saltValue="zSGPG6W+/4MMFBw1WctfIw==" spinCount="100000" sheet="1" objects="1" scenarios="1"/>
  <customSheetViews>
    <customSheetView guid="{C24CFAAF-F663-4B3E-BF66-C39DBBA3445A}" showGridLines="0" fitToPage="1" hiddenRows="1" hiddenColumns="1">
      <rowBreaks count="1" manualBreakCount="1">
        <brk id="60" max="15" man="1"/>
      </rowBreaks>
      <pageMargins left="0" right="0" top="0.19685039370078741" bottom="0.23622047244094491" header="0" footer="0"/>
      <printOptions horizontalCentered="1"/>
      <pageSetup paperSize="9" scale="58"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2"/>
  <headerFooter alignWithMargins="0">
    <oddFooter>&amp;C&amp;P/&amp;N</oddFooter>
  </headerFooter>
  <rowBreaks count="1" manualBreakCount="1">
    <brk id="60"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540</v>
      </c>
      <c r="J40" s="385" t="s">
        <v>541</v>
      </c>
      <c r="K40" s="385" t="s">
        <v>542</v>
      </c>
      <c r="L40" s="385" t="s">
        <v>543</v>
      </c>
      <c r="M40" s="386" t="s">
        <v>544</v>
      </c>
    </row>
    <row r="41" spans="2:13" ht="27.75" customHeight="1" x14ac:dyDescent="0.2">
      <c r="B41" s="1208" t="s">
        <v>28</v>
      </c>
      <c r="C41" s="1209"/>
      <c r="D41" s="84"/>
      <c r="E41" s="1210" t="s">
        <v>29</v>
      </c>
      <c r="F41" s="1210"/>
      <c r="G41" s="1210"/>
      <c r="H41" s="1211"/>
      <c r="I41" s="387">
        <v>1560739</v>
      </c>
      <c r="J41" s="388">
        <v>1593518</v>
      </c>
      <c r="K41" s="388">
        <v>1623229</v>
      </c>
      <c r="L41" s="388">
        <v>1659835</v>
      </c>
      <c r="M41" s="389">
        <v>1679119</v>
      </c>
    </row>
    <row r="42" spans="2:13" ht="27.75" customHeight="1" x14ac:dyDescent="0.2">
      <c r="B42" s="1198"/>
      <c r="C42" s="1199"/>
      <c r="D42" s="85"/>
      <c r="E42" s="1202" t="s">
        <v>30</v>
      </c>
      <c r="F42" s="1202"/>
      <c r="G42" s="1202"/>
      <c r="H42" s="1203"/>
      <c r="I42" s="390">
        <v>5650</v>
      </c>
      <c r="J42" s="391">
        <v>4419</v>
      </c>
      <c r="K42" s="391">
        <v>3260</v>
      </c>
      <c r="L42" s="391">
        <v>2161</v>
      </c>
      <c r="M42" s="392">
        <v>1691</v>
      </c>
    </row>
    <row r="43" spans="2:13" ht="27.75" customHeight="1" x14ac:dyDescent="0.2">
      <c r="B43" s="1198"/>
      <c r="C43" s="1199"/>
      <c r="D43" s="85"/>
      <c r="E43" s="1202" t="s">
        <v>31</v>
      </c>
      <c r="F43" s="1202"/>
      <c r="G43" s="1202"/>
      <c r="H43" s="1203"/>
      <c r="I43" s="390">
        <v>19167</v>
      </c>
      <c r="J43" s="391">
        <v>17439</v>
      </c>
      <c r="K43" s="391">
        <v>16142</v>
      </c>
      <c r="L43" s="391">
        <v>15193</v>
      </c>
      <c r="M43" s="392">
        <v>13972</v>
      </c>
    </row>
    <row r="44" spans="2:13" ht="27.75" customHeight="1" x14ac:dyDescent="0.2">
      <c r="B44" s="1198"/>
      <c r="C44" s="1199"/>
      <c r="D44" s="85"/>
      <c r="E44" s="1202" t="s">
        <v>32</v>
      </c>
      <c r="F44" s="1202"/>
      <c r="G44" s="1202"/>
      <c r="H44" s="1203"/>
      <c r="I44" s="390" t="s">
        <v>500</v>
      </c>
      <c r="J44" s="391" t="s">
        <v>500</v>
      </c>
      <c r="K44" s="391" t="s">
        <v>500</v>
      </c>
      <c r="L44" s="391" t="s">
        <v>500</v>
      </c>
      <c r="M44" s="392" t="s">
        <v>500</v>
      </c>
    </row>
    <row r="45" spans="2:13" ht="27.75" customHeight="1" x14ac:dyDescent="0.2">
      <c r="B45" s="1198"/>
      <c r="C45" s="1199"/>
      <c r="D45" s="85"/>
      <c r="E45" s="1202" t="s">
        <v>33</v>
      </c>
      <c r="F45" s="1202"/>
      <c r="G45" s="1202"/>
      <c r="H45" s="1203"/>
      <c r="I45" s="390">
        <v>184033</v>
      </c>
      <c r="J45" s="391">
        <v>175125</v>
      </c>
      <c r="K45" s="391">
        <v>143159</v>
      </c>
      <c r="L45" s="391">
        <v>144134</v>
      </c>
      <c r="M45" s="392">
        <v>141433</v>
      </c>
    </row>
    <row r="46" spans="2:13" ht="27.75" customHeight="1" x14ac:dyDescent="0.2">
      <c r="B46" s="1198"/>
      <c r="C46" s="1199"/>
      <c r="D46" s="86"/>
      <c r="E46" s="1212" t="s">
        <v>34</v>
      </c>
      <c r="F46" s="1212"/>
      <c r="G46" s="1212"/>
      <c r="H46" s="1213"/>
      <c r="I46" s="390">
        <v>6672</v>
      </c>
      <c r="J46" s="391">
        <v>6331</v>
      </c>
      <c r="K46" s="391">
        <v>6057</v>
      </c>
      <c r="L46" s="391">
        <v>5881</v>
      </c>
      <c r="M46" s="392">
        <v>6719</v>
      </c>
    </row>
    <row r="47" spans="2:13" ht="27.75" customHeight="1" x14ac:dyDescent="0.2">
      <c r="B47" s="1198"/>
      <c r="C47" s="1199"/>
      <c r="D47" s="87"/>
      <c r="E47" s="1214" t="s">
        <v>35</v>
      </c>
      <c r="F47" s="1215"/>
      <c r="G47" s="1215"/>
      <c r="H47" s="1216"/>
      <c r="I47" s="390" t="s">
        <v>500</v>
      </c>
      <c r="J47" s="391" t="s">
        <v>500</v>
      </c>
      <c r="K47" s="391" t="s">
        <v>500</v>
      </c>
      <c r="L47" s="391" t="s">
        <v>500</v>
      </c>
      <c r="M47" s="392" t="s">
        <v>500</v>
      </c>
    </row>
    <row r="48" spans="2:13" ht="27.75" customHeight="1" x14ac:dyDescent="0.2">
      <c r="B48" s="1198"/>
      <c r="C48" s="1199"/>
      <c r="D48" s="85"/>
      <c r="E48" s="1202" t="s">
        <v>36</v>
      </c>
      <c r="F48" s="1202"/>
      <c r="G48" s="1202"/>
      <c r="H48" s="1203"/>
      <c r="I48" s="390" t="s">
        <v>500</v>
      </c>
      <c r="J48" s="391" t="s">
        <v>500</v>
      </c>
      <c r="K48" s="391" t="s">
        <v>500</v>
      </c>
      <c r="L48" s="391" t="s">
        <v>500</v>
      </c>
      <c r="M48" s="392" t="s">
        <v>500</v>
      </c>
    </row>
    <row r="49" spans="2:13" ht="27.75" customHeight="1" x14ac:dyDescent="0.2">
      <c r="B49" s="1200"/>
      <c r="C49" s="1201"/>
      <c r="D49" s="85"/>
      <c r="E49" s="1202" t="s">
        <v>37</v>
      </c>
      <c r="F49" s="1202"/>
      <c r="G49" s="1202"/>
      <c r="H49" s="1203"/>
      <c r="I49" s="390" t="s">
        <v>500</v>
      </c>
      <c r="J49" s="391" t="s">
        <v>500</v>
      </c>
      <c r="K49" s="391" t="s">
        <v>500</v>
      </c>
      <c r="L49" s="391" t="s">
        <v>500</v>
      </c>
      <c r="M49" s="392" t="s">
        <v>500</v>
      </c>
    </row>
    <row r="50" spans="2:13" ht="27.75" customHeight="1" x14ac:dyDescent="0.2">
      <c r="B50" s="1196" t="s">
        <v>38</v>
      </c>
      <c r="C50" s="1197"/>
      <c r="D50" s="88"/>
      <c r="E50" s="1202" t="s">
        <v>39</v>
      </c>
      <c r="F50" s="1202"/>
      <c r="G50" s="1202"/>
      <c r="H50" s="1203"/>
      <c r="I50" s="390">
        <v>153081</v>
      </c>
      <c r="J50" s="391">
        <v>207909</v>
      </c>
      <c r="K50" s="391">
        <v>191608</v>
      </c>
      <c r="L50" s="391">
        <v>177736</v>
      </c>
      <c r="M50" s="392">
        <v>154714</v>
      </c>
    </row>
    <row r="51" spans="2:13" ht="27.75" customHeight="1" x14ac:dyDescent="0.2">
      <c r="B51" s="1198"/>
      <c r="C51" s="1199"/>
      <c r="D51" s="85"/>
      <c r="E51" s="1202" t="s">
        <v>40</v>
      </c>
      <c r="F51" s="1202"/>
      <c r="G51" s="1202"/>
      <c r="H51" s="1203"/>
      <c r="I51" s="390">
        <v>59938</v>
      </c>
      <c r="J51" s="391">
        <v>72872</v>
      </c>
      <c r="K51" s="391">
        <v>73820</v>
      </c>
      <c r="L51" s="391">
        <v>66383</v>
      </c>
      <c r="M51" s="392">
        <v>68306</v>
      </c>
    </row>
    <row r="52" spans="2:13" ht="27.75" customHeight="1" x14ac:dyDescent="0.2">
      <c r="B52" s="1200"/>
      <c r="C52" s="1201"/>
      <c r="D52" s="85"/>
      <c r="E52" s="1202" t="s">
        <v>41</v>
      </c>
      <c r="F52" s="1202"/>
      <c r="G52" s="1202"/>
      <c r="H52" s="1203"/>
      <c r="I52" s="390">
        <v>860130</v>
      </c>
      <c r="J52" s="391">
        <v>871381</v>
      </c>
      <c r="K52" s="391">
        <v>889172</v>
      </c>
      <c r="L52" s="391">
        <v>911586</v>
      </c>
      <c r="M52" s="392">
        <v>907080</v>
      </c>
    </row>
    <row r="53" spans="2:13" ht="27.75" customHeight="1" thickBot="1" x14ac:dyDescent="0.25">
      <c r="B53" s="1204" t="s">
        <v>42</v>
      </c>
      <c r="C53" s="1205"/>
      <c r="D53" s="89"/>
      <c r="E53" s="1206" t="s">
        <v>43</v>
      </c>
      <c r="F53" s="1206"/>
      <c r="G53" s="1206"/>
      <c r="H53" s="1207"/>
      <c r="I53" s="393">
        <v>703112</v>
      </c>
      <c r="J53" s="394">
        <v>644672</v>
      </c>
      <c r="K53" s="394">
        <v>637247</v>
      </c>
      <c r="L53" s="394">
        <v>671499</v>
      </c>
      <c r="M53" s="395">
        <v>712833</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sEL3VMkvSjj4uhKAmXYKsTT8bx9xswn6vmcTiZlRgSK49ecT5waAznma0aWNfWkRO/F0dBVmRIr/pmuCRHnUg==" saltValue="EUMzRUFo9LCtdZsaZ1DGkA==" spinCount="100000" sheet="1" objects="1" scenarios="1"/>
  <customSheetViews>
    <customSheetView guid="{C24CFAAF-F663-4B3E-BF66-C39DBBA3445A}"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542</v>
      </c>
      <c r="G54" s="97" t="s">
        <v>543</v>
      </c>
      <c r="H54" s="98" t="s">
        <v>544</v>
      </c>
    </row>
    <row r="55" spans="2:8" ht="52.5" customHeight="1" x14ac:dyDescent="0.2">
      <c r="B55" s="99"/>
      <c r="C55" s="1225" t="s">
        <v>45</v>
      </c>
      <c r="D55" s="1225"/>
      <c r="E55" s="1226"/>
      <c r="F55" s="100">
        <v>1749</v>
      </c>
      <c r="G55" s="100">
        <v>1755</v>
      </c>
      <c r="H55" s="101">
        <v>1762</v>
      </c>
    </row>
    <row r="56" spans="2:8" ht="52.5" customHeight="1" x14ac:dyDescent="0.2">
      <c r="B56" s="102"/>
      <c r="C56" s="1227" t="s">
        <v>46</v>
      </c>
      <c r="D56" s="1227"/>
      <c r="E56" s="1228"/>
      <c r="F56" s="103">
        <v>36782</v>
      </c>
      <c r="G56" s="103">
        <v>38342</v>
      </c>
      <c r="H56" s="104">
        <v>29057</v>
      </c>
    </row>
    <row r="57" spans="2:8" ht="53.25" customHeight="1" x14ac:dyDescent="0.2">
      <c r="B57" s="102"/>
      <c r="C57" s="1229" t="s">
        <v>47</v>
      </c>
      <c r="D57" s="1229"/>
      <c r="E57" s="1230"/>
      <c r="F57" s="105">
        <v>70777</v>
      </c>
      <c r="G57" s="105">
        <v>60747</v>
      </c>
      <c r="H57" s="106">
        <v>51326</v>
      </c>
    </row>
    <row r="58" spans="2:8" ht="45.75" customHeight="1" x14ac:dyDescent="0.2">
      <c r="B58" s="107"/>
      <c r="C58" s="1217" t="s">
        <v>564</v>
      </c>
      <c r="D58" s="1218"/>
      <c r="E58" s="1219"/>
      <c r="F58" s="108">
        <v>39134</v>
      </c>
      <c r="G58" s="108">
        <v>30908</v>
      </c>
      <c r="H58" s="109">
        <v>25465</v>
      </c>
    </row>
    <row r="59" spans="2:8" ht="45.75" customHeight="1" x14ac:dyDescent="0.2">
      <c r="B59" s="107"/>
      <c r="C59" s="1217" t="s">
        <v>566</v>
      </c>
      <c r="D59" s="1218"/>
      <c r="E59" s="1219"/>
      <c r="F59" s="108">
        <v>3470</v>
      </c>
      <c r="G59" s="108">
        <v>4272</v>
      </c>
      <c r="H59" s="109">
        <v>4505</v>
      </c>
    </row>
    <row r="60" spans="2:8" ht="45.75" customHeight="1" x14ac:dyDescent="0.2">
      <c r="B60" s="107"/>
      <c r="C60" s="1217" t="s">
        <v>567</v>
      </c>
      <c r="D60" s="1218"/>
      <c r="E60" s="1219"/>
      <c r="F60" s="108">
        <v>4227</v>
      </c>
      <c r="G60" s="108">
        <v>4242</v>
      </c>
      <c r="H60" s="109">
        <v>4258</v>
      </c>
    </row>
    <row r="61" spans="2:8" ht="45.75" customHeight="1" x14ac:dyDescent="0.2">
      <c r="B61" s="107"/>
      <c r="C61" s="1217" t="s">
        <v>565</v>
      </c>
      <c r="D61" s="1218"/>
      <c r="E61" s="1219"/>
      <c r="F61" s="108">
        <v>5492</v>
      </c>
      <c r="G61" s="108">
        <v>4580</v>
      </c>
      <c r="H61" s="109">
        <v>2827</v>
      </c>
    </row>
    <row r="62" spans="2:8" ht="45.75" customHeight="1" thickBot="1" x14ac:dyDescent="0.25">
      <c r="B62" s="110"/>
      <c r="C62" s="1220" t="s">
        <v>568</v>
      </c>
      <c r="D62" s="1221"/>
      <c r="E62" s="1222"/>
      <c r="F62" s="111">
        <v>3510</v>
      </c>
      <c r="G62" s="111">
        <v>2955</v>
      </c>
      <c r="H62" s="112">
        <v>2529</v>
      </c>
    </row>
    <row r="63" spans="2:8" ht="52.5" customHeight="1" thickBot="1" x14ac:dyDescent="0.25">
      <c r="B63" s="113"/>
      <c r="C63" s="1223" t="s">
        <v>48</v>
      </c>
      <c r="D63" s="1223"/>
      <c r="E63" s="1224"/>
      <c r="F63" s="114">
        <v>109307</v>
      </c>
      <c r="G63" s="114">
        <v>100844</v>
      </c>
      <c r="H63" s="115">
        <v>82145</v>
      </c>
    </row>
    <row r="64" spans="2:8" ht="15" customHeight="1" x14ac:dyDescent="0.2"/>
  </sheetData>
  <sheetProtection algorithmName="SHA-512" hashValue="PItUQ1MZItON5JT0wt9dwjgA5jic9y01q3pCQsBLw1cNheUwVxDc3R8sBJP5C2CkVCiHc2ai/D+qhNms0KHq6Q==" saltValue="40T/vKqLxOfzOmjybYVR6A==" spinCount="100000" sheet="1" objects="1" scenarios="1"/>
  <customSheetViews>
    <customSheetView guid="{C24CFAAF-F663-4B3E-BF66-C39DBBA3445A}"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91620-8F40-4EA6-AB82-96B0B9366F5A}">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31" customWidth="1"/>
    <col min="2" max="107" width="2.453125" style="1231" customWidth="1"/>
    <col min="108" max="108" width="6.08984375" style="1233" customWidth="1"/>
    <col min="109" max="109" width="5.90625" style="1232" customWidth="1"/>
    <col min="110" max="110" width="19.08984375" style="1231" hidden="1"/>
    <col min="111" max="115" width="12.6328125" style="1231" hidden="1"/>
    <col min="116" max="349" width="8.6328125" style="1231" hidden="1"/>
    <col min="350" max="355" width="14.90625" style="1231" hidden="1"/>
    <col min="356" max="357" width="15.90625" style="1231" hidden="1"/>
    <col min="358" max="363" width="16.08984375" style="1231" hidden="1"/>
    <col min="364" max="364" width="6.08984375" style="1231" hidden="1"/>
    <col min="365" max="365" width="3" style="1231" hidden="1"/>
    <col min="366" max="605" width="8.6328125" style="1231" hidden="1"/>
    <col min="606" max="611" width="14.90625" style="1231" hidden="1"/>
    <col min="612" max="613" width="15.90625" style="1231" hidden="1"/>
    <col min="614" max="619" width="16.08984375" style="1231" hidden="1"/>
    <col min="620" max="620" width="6.08984375" style="1231" hidden="1"/>
    <col min="621" max="621" width="3" style="1231" hidden="1"/>
    <col min="622" max="861" width="8.6328125" style="1231" hidden="1"/>
    <col min="862" max="867" width="14.90625" style="1231" hidden="1"/>
    <col min="868" max="869" width="15.90625" style="1231" hidden="1"/>
    <col min="870" max="875" width="16.08984375" style="1231" hidden="1"/>
    <col min="876" max="876" width="6.08984375" style="1231" hidden="1"/>
    <col min="877" max="877" width="3" style="1231" hidden="1"/>
    <col min="878" max="1117" width="8.6328125" style="1231" hidden="1"/>
    <col min="1118" max="1123" width="14.90625" style="1231" hidden="1"/>
    <col min="1124" max="1125" width="15.90625" style="1231" hidden="1"/>
    <col min="1126" max="1131" width="16.08984375" style="1231" hidden="1"/>
    <col min="1132" max="1132" width="6.08984375" style="1231" hidden="1"/>
    <col min="1133" max="1133" width="3" style="1231" hidden="1"/>
    <col min="1134" max="1373" width="8.6328125" style="1231" hidden="1"/>
    <col min="1374" max="1379" width="14.90625" style="1231" hidden="1"/>
    <col min="1380" max="1381" width="15.90625" style="1231" hidden="1"/>
    <col min="1382" max="1387" width="16.08984375" style="1231" hidden="1"/>
    <col min="1388" max="1388" width="6.08984375" style="1231" hidden="1"/>
    <col min="1389" max="1389" width="3" style="1231" hidden="1"/>
    <col min="1390" max="1629" width="8.6328125" style="1231" hidden="1"/>
    <col min="1630" max="1635" width="14.90625" style="1231" hidden="1"/>
    <col min="1636" max="1637" width="15.90625" style="1231" hidden="1"/>
    <col min="1638" max="1643" width="16.08984375" style="1231" hidden="1"/>
    <col min="1644" max="1644" width="6.08984375" style="1231" hidden="1"/>
    <col min="1645" max="1645" width="3" style="1231" hidden="1"/>
    <col min="1646" max="1885" width="8.6328125" style="1231" hidden="1"/>
    <col min="1886" max="1891" width="14.90625" style="1231" hidden="1"/>
    <col min="1892" max="1893" width="15.90625" style="1231" hidden="1"/>
    <col min="1894" max="1899" width="16.08984375" style="1231" hidden="1"/>
    <col min="1900" max="1900" width="6.08984375" style="1231" hidden="1"/>
    <col min="1901" max="1901" width="3" style="1231" hidden="1"/>
    <col min="1902" max="2141" width="8.6328125" style="1231" hidden="1"/>
    <col min="2142" max="2147" width="14.90625" style="1231" hidden="1"/>
    <col min="2148" max="2149" width="15.90625" style="1231" hidden="1"/>
    <col min="2150" max="2155" width="16.08984375" style="1231" hidden="1"/>
    <col min="2156" max="2156" width="6.08984375" style="1231" hidden="1"/>
    <col min="2157" max="2157" width="3" style="1231" hidden="1"/>
    <col min="2158" max="2397" width="8.6328125" style="1231" hidden="1"/>
    <col min="2398" max="2403" width="14.90625" style="1231" hidden="1"/>
    <col min="2404" max="2405" width="15.90625" style="1231" hidden="1"/>
    <col min="2406" max="2411" width="16.08984375" style="1231" hidden="1"/>
    <col min="2412" max="2412" width="6.08984375" style="1231" hidden="1"/>
    <col min="2413" max="2413" width="3" style="1231" hidden="1"/>
    <col min="2414" max="2653" width="8.6328125" style="1231" hidden="1"/>
    <col min="2654" max="2659" width="14.90625" style="1231" hidden="1"/>
    <col min="2660" max="2661" width="15.90625" style="1231" hidden="1"/>
    <col min="2662" max="2667" width="16.08984375" style="1231" hidden="1"/>
    <col min="2668" max="2668" width="6.08984375" style="1231" hidden="1"/>
    <col min="2669" max="2669" width="3" style="1231" hidden="1"/>
    <col min="2670" max="2909" width="8.6328125" style="1231" hidden="1"/>
    <col min="2910" max="2915" width="14.90625" style="1231" hidden="1"/>
    <col min="2916" max="2917" width="15.90625" style="1231" hidden="1"/>
    <col min="2918" max="2923" width="16.08984375" style="1231" hidden="1"/>
    <col min="2924" max="2924" width="6.08984375" style="1231" hidden="1"/>
    <col min="2925" max="2925" width="3" style="1231" hidden="1"/>
    <col min="2926" max="3165" width="8.6328125" style="1231" hidden="1"/>
    <col min="3166" max="3171" width="14.90625" style="1231" hidden="1"/>
    <col min="3172" max="3173" width="15.90625" style="1231" hidden="1"/>
    <col min="3174" max="3179" width="16.08984375" style="1231" hidden="1"/>
    <col min="3180" max="3180" width="6.08984375" style="1231" hidden="1"/>
    <col min="3181" max="3181" width="3" style="1231" hidden="1"/>
    <col min="3182" max="3421" width="8.6328125" style="1231" hidden="1"/>
    <col min="3422" max="3427" width="14.90625" style="1231" hidden="1"/>
    <col min="3428" max="3429" width="15.90625" style="1231" hidden="1"/>
    <col min="3430" max="3435" width="16.08984375" style="1231" hidden="1"/>
    <col min="3436" max="3436" width="6.08984375" style="1231" hidden="1"/>
    <col min="3437" max="3437" width="3" style="1231" hidden="1"/>
    <col min="3438" max="3677" width="8.6328125" style="1231" hidden="1"/>
    <col min="3678" max="3683" width="14.90625" style="1231" hidden="1"/>
    <col min="3684" max="3685" width="15.90625" style="1231" hidden="1"/>
    <col min="3686" max="3691" width="16.08984375" style="1231" hidden="1"/>
    <col min="3692" max="3692" width="6.08984375" style="1231" hidden="1"/>
    <col min="3693" max="3693" width="3" style="1231" hidden="1"/>
    <col min="3694" max="3933" width="8.6328125" style="1231" hidden="1"/>
    <col min="3934" max="3939" width="14.90625" style="1231" hidden="1"/>
    <col min="3940" max="3941" width="15.90625" style="1231" hidden="1"/>
    <col min="3942" max="3947" width="16.08984375" style="1231" hidden="1"/>
    <col min="3948" max="3948" width="6.08984375" style="1231" hidden="1"/>
    <col min="3949" max="3949" width="3" style="1231" hidden="1"/>
    <col min="3950" max="4189" width="8.6328125" style="1231" hidden="1"/>
    <col min="4190" max="4195" width="14.90625" style="1231" hidden="1"/>
    <col min="4196" max="4197" width="15.90625" style="1231" hidden="1"/>
    <col min="4198" max="4203" width="16.08984375" style="1231" hidden="1"/>
    <col min="4204" max="4204" width="6.08984375" style="1231" hidden="1"/>
    <col min="4205" max="4205" width="3" style="1231" hidden="1"/>
    <col min="4206" max="4445" width="8.6328125" style="1231" hidden="1"/>
    <col min="4446" max="4451" width="14.90625" style="1231" hidden="1"/>
    <col min="4452" max="4453" width="15.90625" style="1231" hidden="1"/>
    <col min="4454" max="4459" width="16.08984375" style="1231" hidden="1"/>
    <col min="4460" max="4460" width="6.08984375" style="1231" hidden="1"/>
    <col min="4461" max="4461" width="3" style="1231" hidden="1"/>
    <col min="4462" max="4701" width="8.6328125" style="1231" hidden="1"/>
    <col min="4702" max="4707" width="14.90625" style="1231" hidden="1"/>
    <col min="4708" max="4709" width="15.90625" style="1231" hidden="1"/>
    <col min="4710" max="4715" width="16.08984375" style="1231" hidden="1"/>
    <col min="4716" max="4716" width="6.08984375" style="1231" hidden="1"/>
    <col min="4717" max="4717" width="3" style="1231" hidden="1"/>
    <col min="4718" max="4957" width="8.6328125" style="1231" hidden="1"/>
    <col min="4958" max="4963" width="14.90625" style="1231" hidden="1"/>
    <col min="4964" max="4965" width="15.90625" style="1231" hidden="1"/>
    <col min="4966" max="4971" width="16.08984375" style="1231" hidden="1"/>
    <col min="4972" max="4972" width="6.08984375" style="1231" hidden="1"/>
    <col min="4973" max="4973" width="3" style="1231" hidden="1"/>
    <col min="4974" max="5213" width="8.6328125" style="1231" hidden="1"/>
    <col min="5214" max="5219" width="14.90625" style="1231" hidden="1"/>
    <col min="5220" max="5221" width="15.90625" style="1231" hidden="1"/>
    <col min="5222" max="5227" width="16.08984375" style="1231" hidden="1"/>
    <col min="5228" max="5228" width="6.08984375" style="1231" hidden="1"/>
    <col min="5229" max="5229" width="3" style="1231" hidden="1"/>
    <col min="5230" max="5469" width="8.6328125" style="1231" hidden="1"/>
    <col min="5470" max="5475" width="14.90625" style="1231" hidden="1"/>
    <col min="5476" max="5477" width="15.90625" style="1231" hidden="1"/>
    <col min="5478" max="5483" width="16.08984375" style="1231" hidden="1"/>
    <col min="5484" max="5484" width="6.08984375" style="1231" hidden="1"/>
    <col min="5485" max="5485" width="3" style="1231" hidden="1"/>
    <col min="5486" max="5725" width="8.6328125" style="1231" hidden="1"/>
    <col min="5726" max="5731" width="14.90625" style="1231" hidden="1"/>
    <col min="5732" max="5733" width="15.90625" style="1231" hidden="1"/>
    <col min="5734" max="5739" width="16.08984375" style="1231" hidden="1"/>
    <col min="5740" max="5740" width="6.08984375" style="1231" hidden="1"/>
    <col min="5741" max="5741" width="3" style="1231" hidden="1"/>
    <col min="5742" max="5981" width="8.6328125" style="1231" hidden="1"/>
    <col min="5982" max="5987" width="14.90625" style="1231" hidden="1"/>
    <col min="5988" max="5989" width="15.90625" style="1231" hidden="1"/>
    <col min="5990" max="5995" width="16.08984375" style="1231" hidden="1"/>
    <col min="5996" max="5996" width="6.08984375" style="1231" hidden="1"/>
    <col min="5997" max="5997" width="3" style="1231" hidden="1"/>
    <col min="5998" max="6237" width="8.6328125" style="1231" hidden="1"/>
    <col min="6238" max="6243" width="14.90625" style="1231" hidden="1"/>
    <col min="6244" max="6245" width="15.90625" style="1231" hidden="1"/>
    <col min="6246" max="6251" width="16.08984375" style="1231" hidden="1"/>
    <col min="6252" max="6252" width="6.08984375" style="1231" hidden="1"/>
    <col min="6253" max="6253" width="3" style="1231" hidden="1"/>
    <col min="6254" max="6493" width="8.6328125" style="1231" hidden="1"/>
    <col min="6494" max="6499" width="14.90625" style="1231" hidden="1"/>
    <col min="6500" max="6501" width="15.90625" style="1231" hidden="1"/>
    <col min="6502" max="6507" width="16.08984375" style="1231" hidden="1"/>
    <col min="6508" max="6508" width="6.08984375" style="1231" hidden="1"/>
    <col min="6509" max="6509" width="3" style="1231" hidden="1"/>
    <col min="6510" max="6749" width="8.6328125" style="1231" hidden="1"/>
    <col min="6750" max="6755" width="14.90625" style="1231" hidden="1"/>
    <col min="6756" max="6757" width="15.90625" style="1231" hidden="1"/>
    <col min="6758" max="6763" width="16.08984375" style="1231" hidden="1"/>
    <col min="6764" max="6764" width="6.08984375" style="1231" hidden="1"/>
    <col min="6765" max="6765" width="3" style="1231" hidden="1"/>
    <col min="6766" max="7005" width="8.6328125" style="1231" hidden="1"/>
    <col min="7006" max="7011" width="14.90625" style="1231" hidden="1"/>
    <col min="7012" max="7013" width="15.90625" style="1231" hidden="1"/>
    <col min="7014" max="7019" width="16.08984375" style="1231" hidden="1"/>
    <col min="7020" max="7020" width="6.08984375" style="1231" hidden="1"/>
    <col min="7021" max="7021" width="3" style="1231" hidden="1"/>
    <col min="7022" max="7261" width="8.6328125" style="1231" hidden="1"/>
    <col min="7262" max="7267" width="14.90625" style="1231" hidden="1"/>
    <col min="7268" max="7269" width="15.90625" style="1231" hidden="1"/>
    <col min="7270" max="7275" width="16.08984375" style="1231" hidden="1"/>
    <col min="7276" max="7276" width="6.08984375" style="1231" hidden="1"/>
    <col min="7277" max="7277" width="3" style="1231" hidden="1"/>
    <col min="7278" max="7517" width="8.6328125" style="1231" hidden="1"/>
    <col min="7518" max="7523" width="14.90625" style="1231" hidden="1"/>
    <col min="7524" max="7525" width="15.90625" style="1231" hidden="1"/>
    <col min="7526" max="7531" width="16.08984375" style="1231" hidden="1"/>
    <col min="7532" max="7532" width="6.08984375" style="1231" hidden="1"/>
    <col min="7533" max="7533" width="3" style="1231" hidden="1"/>
    <col min="7534" max="7773" width="8.6328125" style="1231" hidden="1"/>
    <col min="7774" max="7779" width="14.90625" style="1231" hidden="1"/>
    <col min="7780" max="7781" width="15.90625" style="1231" hidden="1"/>
    <col min="7782" max="7787" width="16.08984375" style="1231" hidden="1"/>
    <col min="7788" max="7788" width="6.08984375" style="1231" hidden="1"/>
    <col min="7789" max="7789" width="3" style="1231" hidden="1"/>
    <col min="7790" max="8029" width="8.6328125" style="1231" hidden="1"/>
    <col min="8030" max="8035" width="14.90625" style="1231" hidden="1"/>
    <col min="8036" max="8037" width="15.90625" style="1231" hidden="1"/>
    <col min="8038" max="8043" width="16.08984375" style="1231" hidden="1"/>
    <col min="8044" max="8044" width="6.08984375" style="1231" hidden="1"/>
    <col min="8045" max="8045" width="3" style="1231" hidden="1"/>
    <col min="8046" max="8285" width="8.6328125" style="1231" hidden="1"/>
    <col min="8286" max="8291" width="14.90625" style="1231" hidden="1"/>
    <col min="8292" max="8293" width="15.90625" style="1231" hidden="1"/>
    <col min="8294" max="8299" width="16.08984375" style="1231" hidden="1"/>
    <col min="8300" max="8300" width="6.08984375" style="1231" hidden="1"/>
    <col min="8301" max="8301" width="3" style="1231" hidden="1"/>
    <col min="8302" max="8541" width="8.6328125" style="1231" hidden="1"/>
    <col min="8542" max="8547" width="14.90625" style="1231" hidden="1"/>
    <col min="8548" max="8549" width="15.90625" style="1231" hidden="1"/>
    <col min="8550" max="8555" width="16.08984375" style="1231" hidden="1"/>
    <col min="8556" max="8556" width="6.08984375" style="1231" hidden="1"/>
    <col min="8557" max="8557" width="3" style="1231" hidden="1"/>
    <col min="8558" max="8797" width="8.6328125" style="1231" hidden="1"/>
    <col min="8798" max="8803" width="14.90625" style="1231" hidden="1"/>
    <col min="8804" max="8805" width="15.90625" style="1231" hidden="1"/>
    <col min="8806" max="8811" width="16.08984375" style="1231" hidden="1"/>
    <col min="8812" max="8812" width="6.08984375" style="1231" hidden="1"/>
    <col min="8813" max="8813" width="3" style="1231" hidden="1"/>
    <col min="8814" max="9053" width="8.6328125" style="1231" hidden="1"/>
    <col min="9054" max="9059" width="14.90625" style="1231" hidden="1"/>
    <col min="9060" max="9061" width="15.90625" style="1231" hidden="1"/>
    <col min="9062" max="9067" width="16.08984375" style="1231" hidden="1"/>
    <col min="9068" max="9068" width="6.08984375" style="1231" hidden="1"/>
    <col min="9069" max="9069" width="3" style="1231" hidden="1"/>
    <col min="9070" max="9309" width="8.6328125" style="1231" hidden="1"/>
    <col min="9310" max="9315" width="14.90625" style="1231" hidden="1"/>
    <col min="9316" max="9317" width="15.90625" style="1231" hidden="1"/>
    <col min="9318" max="9323" width="16.08984375" style="1231" hidden="1"/>
    <col min="9324" max="9324" width="6.08984375" style="1231" hidden="1"/>
    <col min="9325" max="9325" width="3" style="1231" hidden="1"/>
    <col min="9326" max="9565" width="8.6328125" style="1231" hidden="1"/>
    <col min="9566" max="9571" width="14.90625" style="1231" hidden="1"/>
    <col min="9572" max="9573" width="15.90625" style="1231" hidden="1"/>
    <col min="9574" max="9579" width="16.08984375" style="1231" hidden="1"/>
    <col min="9580" max="9580" width="6.08984375" style="1231" hidden="1"/>
    <col min="9581" max="9581" width="3" style="1231" hidden="1"/>
    <col min="9582" max="9821" width="8.6328125" style="1231" hidden="1"/>
    <col min="9822" max="9827" width="14.90625" style="1231" hidden="1"/>
    <col min="9828" max="9829" width="15.90625" style="1231" hidden="1"/>
    <col min="9830" max="9835" width="16.08984375" style="1231" hidden="1"/>
    <col min="9836" max="9836" width="6.08984375" style="1231" hidden="1"/>
    <col min="9837" max="9837" width="3" style="1231" hidden="1"/>
    <col min="9838" max="10077" width="8.6328125" style="1231" hidden="1"/>
    <col min="10078" max="10083" width="14.90625" style="1231" hidden="1"/>
    <col min="10084" max="10085" width="15.90625" style="1231" hidden="1"/>
    <col min="10086" max="10091" width="16.08984375" style="1231" hidden="1"/>
    <col min="10092" max="10092" width="6.08984375" style="1231" hidden="1"/>
    <col min="10093" max="10093" width="3" style="1231" hidden="1"/>
    <col min="10094" max="10333" width="8.6328125" style="1231" hidden="1"/>
    <col min="10334" max="10339" width="14.90625" style="1231" hidden="1"/>
    <col min="10340" max="10341" width="15.90625" style="1231" hidden="1"/>
    <col min="10342" max="10347" width="16.08984375" style="1231" hidden="1"/>
    <col min="10348" max="10348" width="6.08984375" style="1231" hidden="1"/>
    <col min="10349" max="10349" width="3" style="1231" hidden="1"/>
    <col min="10350" max="10589" width="8.6328125" style="1231" hidden="1"/>
    <col min="10590" max="10595" width="14.90625" style="1231" hidden="1"/>
    <col min="10596" max="10597" width="15.90625" style="1231" hidden="1"/>
    <col min="10598" max="10603" width="16.08984375" style="1231" hidden="1"/>
    <col min="10604" max="10604" width="6.08984375" style="1231" hidden="1"/>
    <col min="10605" max="10605" width="3" style="1231" hidden="1"/>
    <col min="10606" max="10845" width="8.6328125" style="1231" hidden="1"/>
    <col min="10846" max="10851" width="14.90625" style="1231" hidden="1"/>
    <col min="10852" max="10853" width="15.90625" style="1231" hidden="1"/>
    <col min="10854" max="10859" width="16.08984375" style="1231" hidden="1"/>
    <col min="10860" max="10860" width="6.08984375" style="1231" hidden="1"/>
    <col min="10861" max="10861" width="3" style="1231" hidden="1"/>
    <col min="10862" max="11101" width="8.6328125" style="1231" hidden="1"/>
    <col min="11102" max="11107" width="14.90625" style="1231" hidden="1"/>
    <col min="11108" max="11109" width="15.90625" style="1231" hidden="1"/>
    <col min="11110" max="11115" width="16.08984375" style="1231" hidden="1"/>
    <col min="11116" max="11116" width="6.08984375" style="1231" hidden="1"/>
    <col min="11117" max="11117" width="3" style="1231" hidden="1"/>
    <col min="11118" max="11357" width="8.6328125" style="1231" hidden="1"/>
    <col min="11358" max="11363" width="14.90625" style="1231" hidden="1"/>
    <col min="11364" max="11365" width="15.90625" style="1231" hidden="1"/>
    <col min="11366" max="11371" width="16.08984375" style="1231" hidden="1"/>
    <col min="11372" max="11372" width="6.08984375" style="1231" hidden="1"/>
    <col min="11373" max="11373" width="3" style="1231" hidden="1"/>
    <col min="11374" max="11613" width="8.6328125" style="1231" hidden="1"/>
    <col min="11614" max="11619" width="14.90625" style="1231" hidden="1"/>
    <col min="11620" max="11621" width="15.90625" style="1231" hidden="1"/>
    <col min="11622" max="11627" width="16.08984375" style="1231" hidden="1"/>
    <col min="11628" max="11628" width="6.08984375" style="1231" hidden="1"/>
    <col min="11629" max="11629" width="3" style="1231" hidden="1"/>
    <col min="11630" max="11869" width="8.6328125" style="1231" hidden="1"/>
    <col min="11870" max="11875" width="14.90625" style="1231" hidden="1"/>
    <col min="11876" max="11877" width="15.90625" style="1231" hidden="1"/>
    <col min="11878" max="11883" width="16.08984375" style="1231" hidden="1"/>
    <col min="11884" max="11884" width="6.08984375" style="1231" hidden="1"/>
    <col min="11885" max="11885" width="3" style="1231" hidden="1"/>
    <col min="11886" max="12125" width="8.6328125" style="1231" hidden="1"/>
    <col min="12126" max="12131" width="14.90625" style="1231" hidden="1"/>
    <col min="12132" max="12133" width="15.90625" style="1231" hidden="1"/>
    <col min="12134" max="12139" width="16.08984375" style="1231" hidden="1"/>
    <col min="12140" max="12140" width="6.08984375" style="1231" hidden="1"/>
    <col min="12141" max="12141" width="3" style="1231" hidden="1"/>
    <col min="12142" max="12381" width="8.6328125" style="1231" hidden="1"/>
    <col min="12382" max="12387" width="14.90625" style="1231" hidden="1"/>
    <col min="12388" max="12389" width="15.90625" style="1231" hidden="1"/>
    <col min="12390" max="12395" width="16.08984375" style="1231" hidden="1"/>
    <col min="12396" max="12396" width="6.08984375" style="1231" hidden="1"/>
    <col min="12397" max="12397" width="3" style="1231" hidden="1"/>
    <col min="12398" max="12637" width="8.6328125" style="1231" hidden="1"/>
    <col min="12638" max="12643" width="14.90625" style="1231" hidden="1"/>
    <col min="12644" max="12645" width="15.90625" style="1231" hidden="1"/>
    <col min="12646" max="12651" width="16.08984375" style="1231" hidden="1"/>
    <col min="12652" max="12652" width="6.08984375" style="1231" hidden="1"/>
    <col min="12653" max="12653" width="3" style="1231" hidden="1"/>
    <col min="12654" max="12893" width="8.6328125" style="1231" hidden="1"/>
    <col min="12894" max="12899" width="14.90625" style="1231" hidden="1"/>
    <col min="12900" max="12901" width="15.90625" style="1231" hidden="1"/>
    <col min="12902" max="12907" width="16.08984375" style="1231" hidden="1"/>
    <col min="12908" max="12908" width="6.08984375" style="1231" hidden="1"/>
    <col min="12909" max="12909" width="3" style="1231" hidden="1"/>
    <col min="12910" max="13149" width="8.6328125" style="1231" hidden="1"/>
    <col min="13150" max="13155" width="14.90625" style="1231" hidden="1"/>
    <col min="13156" max="13157" width="15.90625" style="1231" hidden="1"/>
    <col min="13158" max="13163" width="16.08984375" style="1231" hidden="1"/>
    <col min="13164" max="13164" width="6.08984375" style="1231" hidden="1"/>
    <col min="13165" max="13165" width="3" style="1231" hidden="1"/>
    <col min="13166" max="13405" width="8.6328125" style="1231" hidden="1"/>
    <col min="13406" max="13411" width="14.90625" style="1231" hidden="1"/>
    <col min="13412" max="13413" width="15.90625" style="1231" hidden="1"/>
    <col min="13414" max="13419" width="16.08984375" style="1231" hidden="1"/>
    <col min="13420" max="13420" width="6.08984375" style="1231" hidden="1"/>
    <col min="13421" max="13421" width="3" style="1231" hidden="1"/>
    <col min="13422" max="13661" width="8.6328125" style="1231" hidden="1"/>
    <col min="13662" max="13667" width="14.90625" style="1231" hidden="1"/>
    <col min="13668" max="13669" width="15.90625" style="1231" hidden="1"/>
    <col min="13670" max="13675" width="16.08984375" style="1231" hidden="1"/>
    <col min="13676" max="13676" width="6.08984375" style="1231" hidden="1"/>
    <col min="13677" max="13677" width="3" style="1231" hidden="1"/>
    <col min="13678" max="13917" width="8.6328125" style="1231" hidden="1"/>
    <col min="13918" max="13923" width="14.90625" style="1231" hidden="1"/>
    <col min="13924" max="13925" width="15.90625" style="1231" hidden="1"/>
    <col min="13926" max="13931" width="16.08984375" style="1231" hidden="1"/>
    <col min="13932" max="13932" width="6.08984375" style="1231" hidden="1"/>
    <col min="13933" max="13933" width="3" style="1231" hidden="1"/>
    <col min="13934" max="14173" width="8.6328125" style="1231" hidden="1"/>
    <col min="14174" max="14179" width="14.90625" style="1231" hidden="1"/>
    <col min="14180" max="14181" width="15.90625" style="1231" hidden="1"/>
    <col min="14182" max="14187" width="16.08984375" style="1231" hidden="1"/>
    <col min="14188" max="14188" width="6.08984375" style="1231" hidden="1"/>
    <col min="14189" max="14189" width="3" style="1231" hidden="1"/>
    <col min="14190" max="14429" width="8.6328125" style="1231" hidden="1"/>
    <col min="14430" max="14435" width="14.90625" style="1231" hidden="1"/>
    <col min="14436" max="14437" width="15.90625" style="1231" hidden="1"/>
    <col min="14438" max="14443" width="16.08984375" style="1231" hidden="1"/>
    <col min="14444" max="14444" width="6.08984375" style="1231" hidden="1"/>
    <col min="14445" max="14445" width="3" style="1231" hidden="1"/>
    <col min="14446" max="14685" width="8.6328125" style="1231" hidden="1"/>
    <col min="14686" max="14691" width="14.90625" style="1231" hidden="1"/>
    <col min="14692" max="14693" width="15.90625" style="1231" hidden="1"/>
    <col min="14694" max="14699" width="16.08984375" style="1231" hidden="1"/>
    <col min="14700" max="14700" width="6.08984375" style="1231" hidden="1"/>
    <col min="14701" max="14701" width="3" style="1231" hidden="1"/>
    <col min="14702" max="14941" width="8.6328125" style="1231" hidden="1"/>
    <col min="14942" max="14947" width="14.90625" style="1231" hidden="1"/>
    <col min="14948" max="14949" width="15.90625" style="1231" hidden="1"/>
    <col min="14950" max="14955" width="16.08984375" style="1231" hidden="1"/>
    <col min="14956" max="14956" width="6.08984375" style="1231" hidden="1"/>
    <col min="14957" max="14957" width="3" style="1231" hidden="1"/>
    <col min="14958" max="15197" width="8.6328125" style="1231" hidden="1"/>
    <col min="15198" max="15203" width="14.90625" style="1231" hidden="1"/>
    <col min="15204" max="15205" width="15.90625" style="1231" hidden="1"/>
    <col min="15206" max="15211" width="16.08984375" style="1231" hidden="1"/>
    <col min="15212" max="15212" width="6.08984375" style="1231" hidden="1"/>
    <col min="15213" max="15213" width="3" style="1231" hidden="1"/>
    <col min="15214" max="15453" width="8.6328125" style="1231" hidden="1"/>
    <col min="15454" max="15459" width="14.90625" style="1231" hidden="1"/>
    <col min="15460" max="15461" width="15.90625" style="1231" hidden="1"/>
    <col min="15462" max="15467" width="16.08984375" style="1231" hidden="1"/>
    <col min="15468" max="15468" width="6.08984375" style="1231" hidden="1"/>
    <col min="15469" max="15469" width="3" style="1231" hidden="1"/>
    <col min="15470" max="15709" width="8.6328125" style="1231" hidden="1"/>
    <col min="15710" max="15715" width="14.90625" style="1231" hidden="1"/>
    <col min="15716" max="15717" width="15.90625" style="1231" hidden="1"/>
    <col min="15718" max="15723" width="16.08984375" style="1231" hidden="1"/>
    <col min="15724" max="15724" width="6.08984375" style="1231" hidden="1"/>
    <col min="15725" max="15725" width="3" style="1231" hidden="1"/>
    <col min="15726" max="15965" width="8.6328125" style="1231" hidden="1"/>
    <col min="15966" max="15971" width="14.90625" style="1231" hidden="1"/>
    <col min="15972" max="15973" width="15.90625" style="1231" hidden="1"/>
    <col min="15974" max="15979" width="16.08984375" style="1231" hidden="1"/>
    <col min="15980" max="15980" width="6.08984375" style="1231" hidden="1"/>
    <col min="15981" max="15981" width="3" style="1231" hidden="1"/>
    <col min="15982" max="16221" width="8.6328125" style="1231" hidden="1"/>
    <col min="16222" max="16227" width="14.90625" style="1231" hidden="1"/>
    <col min="16228" max="16229" width="15.90625" style="1231" hidden="1"/>
    <col min="16230" max="16235" width="16.08984375" style="1231" hidden="1"/>
    <col min="16236" max="16236" width="6.08984375" style="1231" hidden="1"/>
    <col min="16237" max="16237" width="3" style="1231" hidden="1"/>
    <col min="16238" max="16384" width="8.6328125" style="1231" hidden="1"/>
  </cols>
  <sheetData>
    <row r="1" spans="1:143" ht="42.75" customHeight="1" x14ac:dyDescent="0.2">
      <c r="A1" s="1291"/>
      <c r="B1" s="1290"/>
      <c r="DD1" s="1231"/>
      <c r="DE1" s="1231"/>
    </row>
    <row r="2" spans="1:143" ht="25.5" customHeight="1" x14ac:dyDescent="0.2">
      <c r="A2" s="1289"/>
      <c r="C2" s="1289"/>
      <c r="O2" s="1289"/>
      <c r="P2" s="1289"/>
      <c r="Q2" s="1289"/>
      <c r="R2" s="1289"/>
      <c r="S2" s="1289"/>
      <c r="T2" s="1289"/>
      <c r="U2" s="1289"/>
      <c r="V2" s="1289"/>
      <c r="W2" s="1289"/>
      <c r="X2" s="1289"/>
      <c r="Y2" s="1289"/>
      <c r="Z2" s="1289"/>
      <c r="AA2" s="1289"/>
      <c r="AB2" s="1289"/>
      <c r="AC2" s="1289"/>
      <c r="AD2" s="1289"/>
      <c r="AE2" s="1289"/>
      <c r="AF2" s="1289"/>
      <c r="AG2" s="1289"/>
      <c r="AH2" s="1289"/>
      <c r="AI2" s="1289"/>
      <c r="AU2" s="1289"/>
      <c r="BG2" s="1289"/>
      <c r="BS2" s="1289"/>
      <c r="CE2" s="1289"/>
      <c r="CQ2" s="1289"/>
      <c r="DD2" s="1231"/>
      <c r="DE2" s="1231"/>
    </row>
    <row r="3" spans="1:143" ht="25.5" customHeight="1" x14ac:dyDescent="0.2">
      <c r="A3" s="1289"/>
      <c r="C3" s="1289"/>
      <c r="O3" s="1289"/>
      <c r="P3" s="1289"/>
      <c r="Q3" s="1289"/>
      <c r="R3" s="1289"/>
      <c r="S3" s="1289"/>
      <c r="T3" s="1289"/>
      <c r="U3" s="1289"/>
      <c r="V3" s="1289"/>
      <c r="W3" s="1289"/>
      <c r="X3" s="1289"/>
      <c r="Y3" s="1289"/>
      <c r="Z3" s="1289"/>
      <c r="AA3" s="1289"/>
      <c r="AB3" s="1289"/>
      <c r="AC3" s="1289"/>
      <c r="AD3" s="1289"/>
      <c r="AE3" s="1289"/>
      <c r="AF3" s="1289"/>
      <c r="AG3" s="1289"/>
      <c r="AH3" s="1289"/>
      <c r="AI3" s="1289"/>
      <c r="AU3" s="1289"/>
      <c r="BG3" s="1289"/>
      <c r="BS3" s="1289"/>
      <c r="CE3" s="1289"/>
      <c r="CQ3" s="1289"/>
      <c r="DD3" s="1231"/>
      <c r="DE3" s="1231"/>
    </row>
    <row r="4" spans="1:143" s="279" customFormat="1" ht="13" x14ac:dyDescent="0.2">
      <c r="A4" s="1289"/>
      <c r="B4" s="1289"/>
      <c r="C4" s="1289"/>
      <c r="D4" s="1289"/>
      <c r="E4" s="1289"/>
      <c r="F4" s="1289"/>
      <c r="G4" s="1289"/>
      <c r="H4" s="1289"/>
      <c r="I4" s="1289"/>
      <c r="J4" s="1289"/>
      <c r="K4" s="1289"/>
      <c r="L4" s="1289"/>
      <c r="M4" s="1289"/>
      <c r="N4" s="1289"/>
      <c r="O4" s="1289"/>
      <c r="P4" s="1289"/>
      <c r="Q4" s="1289"/>
      <c r="R4" s="1289"/>
      <c r="S4" s="1289"/>
      <c r="T4" s="1289"/>
      <c r="U4" s="1289"/>
      <c r="V4" s="1289"/>
      <c r="W4" s="1289"/>
      <c r="X4" s="1289"/>
      <c r="Y4" s="1289"/>
      <c r="Z4" s="1289"/>
      <c r="AA4" s="1289"/>
      <c r="AB4" s="1289"/>
      <c r="AC4" s="1289"/>
      <c r="AD4" s="1289"/>
      <c r="AE4" s="1289"/>
      <c r="AF4" s="1289"/>
      <c r="AG4" s="1289"/>
      <c r="AH4" s="1289"/>
      <c r="AI4" s="1289"/>
      <c r="AJ4" s="1289"/>
      <c r="AK4" s="1289"/>
      <c r="AL4" s="1289"/>
      <c r="AM4" s="1289"/>
      <c r="AN4" s="1289"/>
      <c r="AO4" s="1289"/>
      <c r="AP4" s="1289"/>
      <c r="AQ4" s="1289"/>
      <c r="AR4" s="1289"/>
      <c r="AS4" s="1289"/>
      <c r="AT4" s="1289"/>
      <c r="AU4" s="1289"/>
      <c r="AV4" s="1289"/>
      <c r="AW4" s="1289"/>
      <c r="AX4" s="1289"/>
      <c r="AY4" s="1289"/>
      <c r="AZ4" s="1289"/>
      <c r="BA4" s="1289"/>
      <c r="BB4" s="1289"/>
      <c r="BC4" s="1289"/>
      <c r="BD4" s="1289"/>
      <c r="BE4" s="1289"/>
      <c r="BF4" s="1289"/>
      <c r="BG4" s="1289"/>
      <c r="BH4" s="1289"/>
      <c r="BI4" s="1289"/>
      <c r="BJ4" s="1289"/>
      <c r="BK4" s="1289"/>
      <c r="BL4" s="1289"/>
      <c r="BM4" s="1289"/>
      <c r="BN4" s="1289"/>
      <c r="BO4" s="1289"/>
      <c r="BP4" s="1289"/>
      <c r="BQ4" s="1289"/>
      <c r="BR4" s="1289"/>
      <c r="BS4" s="1289"/>
      <c r="BT4" s="1289"/>
      <c r="BU4" s="1289"/>
      <c r="BV4" s="1289"/>
      <c r="BW4" s="1289"/>
      <c r="BX4" s="1289"/>
      <c r="BY4" s="1289"/>
      <c r="BZ4" s="1289"/>
      <c r="CA4" s="1289"/>
      <c r="CB4" s="1289"/>
      <c r="CC4" s="1289"/>
      <c r="CD4" s="1289"/>
      <c r="CE4" s="1289"/>
      <c r="CF4" s="1289"/>
      <c r="CG4" s="1289"/>
      <c r="CH4" s="1289"/>
      <c r="CI4" s="1289"/>
      <c r="CJ4" s="1289"/>
      <c r="CK4" s="1289"/>
      <c r="CL4" s="1289"/>
      <c r="CM4" s="1289"/>
      <c r="CN4" s="1289"/>
      <c r="CO4" s="1289"/>
      <c r="CP4" s="1289"/>
      <c r="CQ4" s="1289"/>
      <c r="CR4" s="1289"/>
      <c r="CS4" s="1289"/>
      <c r="CT4" s="1289"/>
      <c r="CU4" s="1289"/>
      <c r="CV4" s="1289"/>
      <c r="CW4" s="1289"/>
      <c r="CX4" s="1289"/>
      <c r="CY4" s="1289"/>
      <c r="CZ4" s="1289"/>
      <c r="DA4" s="1289"/>
      <c r="DB4" s="1289"/>
      <c r="DC4" s="1289"/>
      <c r="DD4" s="1289"/>
      <c r="DE4" s="128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9"/>
      <c r="B5" s="1289"/>
      <c r="C5" s="1289"/>
      <c r="D5" s="1289"/>
      <c r="E5" s="1289"/>
      <c r="F5" s="1289"/>
      <c r="G5" s="1289"/>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89"/>
      <c r="AK5" s="1289"/>
      <c r="AL5" s="1289"/>
      <c r="AM5" s="1289"/>
      <c r="AN5" s="1289"/>
      <c r="AO5" s="1289"/>
      <c r="AP5" s="1289"/>
      <c r="AQ5" s="1289"/>
      <c r="AR5" s="1289"/>
      <c r="AS5" s="1289"/>
      <c r="AT5" s="1289"/>
      <c r="AU5" s="1289"/>
      <c r="AV5" s="1289"/>
      <c r="AW5" s="1289"/>
      <c r="AX5" s="1289"/>
      <c r="AY5" s="1289"/>
      <c r="AZ5" s="1289"/>
      <c r="BA5" s="1289"/>
      <c r="BB5" s="1289"/>
      <c r="BC5" s="1289"/>
      <c r="BD5" s="1289"/>
      <c r="BE5" s="1289"/>
      <c r="BF5" s="1289"/>
      <c r="BG5" s="1289"/>
      <c r="BH5" s="1289"/>
      <c r="BI5" s="1289"/>
      <c r="BJ5" s="1289"/>
      <c r="BK5" s="1289"/>
      <c r="BL5" s="1289"/>
      <c r="BM5" s="1289"/>
      <c r="BN5" s="1289"/>
      <c r="BO5" s="1289"/>
      <c r="BP5" s="1289"/>
      <c r="BQ5" s="1289"/>
      <c r="BR5" s="1289"/>
      <c r="BS5" s="1289"/>
      <c r="BT5" s="1289"/>
      <c r="BU5" s="1289"/>
      <c r="BV5" s="1289"/>
      <c r="BW5" s="1289"/>
      <c r="BX5" s="1289"/>
      <c r="BY5" s="1289"/>
      <c r="BZ5" s="1289"/>
      <c r="CA5" s="1289"/>
      <c r="CB5" s="1289"/>
      <c r="CC5" s="1289"/>
      <c r="CD5" s="1289"/>
      <c r="CE5" s="1289"/>
      <c r="CF5" s="1289"/>
      <c r="CG5" s="1289"/>
      <c r="CH5" s="1289"/>
      <c r="CI5" s="1289"/>
      <c r="CJ5" s="1289"/>
      <c r="CK5" s="1289"/>
      <c r="CL5" s="1289"/>
      <c r="CM5" s="1289"/>
      <c r="CN5" s="1289"/>
      <c r="CO5" s="1289"/>
      <c r="CP5" s="1289"/>
      <c r="CQ5" s="1289"/>
      <c r="CR5" s="1289"/>
      <c r="CS5" s="1289"/>
      <c r="CT5" s="1289"/>
      <c r="CU5" s="1289"/>
      <c r="CV5" s="1289"/>
      <c r="CW5" s="1289"/>
      <c r="CX5" s="1289"/>
      <c r="CY5" s="1289"/>
      <c r="CZ5" s="1289"/>
      <c r="DA5" s="1289"/>
      <c r="DB5" s="1289"/>
      <c r="DC5" s="1289"/>
      <c r="DD5" s="1289"/>
      <c r="DE5" s="128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9"/>
      <c r="B6" s="1289"/>
      <c r="C6" s="1289"/>
      <c r="D6" s="1289"/>
      <c r="E6" s="1289"/>
      <c r="F6" s="1289"/>
      <c r="G6" s="1289"/>
      <c r="H6" s="1289"/>
      <c r="I6" s="1289"/>
      <c r="J6" s="1289"/>
      <c r="K6" s="1289"/>
      <c r="L6" s="1289"/>
      <c r="M6" s="1289"/>
      <c r="N6" s="1289"/>
      <c r="O6" s="1289"/>
      <c r="P6" s="1289"/>
      <c r="Q6" s="1289"/>
      <c r="R6" s="1289"/>
      <c r="S6" s="1289"/>
      <c r="T6" s="1289"/>
      <c r="U6" s="1289"/>
      <c r="V6" s="1289"/>
      <c r="W6" s="1289"/>
      <c r="X6" s="1289"/>
      <c r="Y6" s="1289"/>
      <c r="Z6" s="1289"/>
      <c r="AA6" s="1289"/>
      <c r="AB6" s="1289"/>
      <c r="AC6" s="1289"/>
      <c r="AD6" s="1289"/>
      <c r="AE6" s="1289"/>
      <c r="AF6" s="1289"/>
      <c r="AG6" s="1289"/>
      <c r="AH6" s="1289"/>
      <c r="AI6" s="1289"/>
      <c r="AJ6" s="1289"/>
      <c r="AK6" s="1289"/>
      <c r="AL6" s="1289"/>
      <c r="AM6" s="1289"/>
      <c r="AN6" s="1289"/>
      <c r="AO6" s="1289"/>
      <c r="AP6" s="1289"/>
      <c r="AQ6" s="1289"/>
      <c r="AR6" s="1289"/>
      <c r="AS6" s="1289"/>
      <c r="AT6" s="1289"/>
      <c r="AU6" s="1289"/>
      <c r="AV6" s="1289"/>
      <c r="AW6" s="1289"/>
      <c r="AX6" s="1289"/>
      <c r="AY6" s="1289"/>
      <c r="AZ6" s="1289"/>
      <c r="BA6" s="1289"/>
      <c r="BB6" s="1289"/>
      <c r="BC6" s="1289"/>
      <c r="BD6" s="1289"/>
      <c r="BE6" s="1289"/>
      <c r="BF6" s="1289"/>
      <c r="BG6" s="1289"/>
      <c r="BH6" s="1289"/>
      <c r="BI6" s="1289"/>
      <c r="BJ6" s="1289"/>
      <c r="BK6" s="1289"/>
      <c r="BL6" s="1289"/>
      <c r="BM6" s="1289"/>
      <c r="BN6" s="1289"/>
      <c r="BO6" s="1289"/>
      <c r="BP6" s="1289"/>
      <c r="BQ6" s="1289"/>
      <c r="BR6" s="1289"/>
      <c r="BS6" s="1289"/>
      <c r="BT6" s="1289"/>
      <c r="BU6" s="1289"/>
      <c r="BV6" s="1289"/>
      <c r="BW6" s="1289"/>
      <c r="BX6" s="1289"/>
      <c r="BY6" s="1289"/>
      <c r="BZ6" s="1289"/>
      <c r="CA6" s="1289"/>
      <c r="CB6" s="1289"/>
      <c r="CC6" s="1289"/>
      <c r="CD6" s="1289"/>
      <c r="CE6" s="1289"/>
      <c r="CF6" s="1289"/>
      <c r="CG6" s="1289"/>
      <c r="CH6" s="1289"/>
      <c r="CI6" s="1289"/>
      <c r="CJ6" s="1289"/>
      <c r="CK6" s="1289"/>
      <c r="CL6" s="1289"/>
      <c r="CM6" s="1289"/>
      <c r="CN6" s="1289"/>
      <c r="CO6" s="1289"/>
      <c r="CP6" s="1289"/>
      <c r="CQ6" s="1289"/>
      <c r="CR6" s="1289"/>
      <c r="CS6" s="1289"/>
      <c r="CT6" s="1289"/>
      <c r="CU6" s="1289"/>
      <c r="CV6" s="1289"/>
      <c r="CW6" s="1289"/>
      <c r="CX6" s="1289"/>
      <c r="CY6" s="1289"/>
      <c r="CZ6" s="1289"/>
      <c r="DA6" s="1289"/>
      <c r="DB6" s="1289"/>
      <c r="DC6" s="1289"/>
      <c r="DD6" s="1289"/>
      <c r="DE6" s="128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9"/>
      <c r="B7" s="1289"/>
      <c r="C7" s="1289"/>
      <c r="D7" s="1289"/>
      <c r="E7" s="1289"/>
      <c r="F7" s="1289"/>
      <c r="G7" s="1289"/>
      <c r="H7" s="1289"/>
      <c r="I7" s="1289"/>
      <c r="J7" s="1289"/>
      <c r="K7" s="1289"/>
      <c r="L7" s="1289"/>
      <c r="M7" s="1289"/>
      <c r="N7" s="1289"/>
      <c r="O7" s="1289"/>
      <c r="P7" s="1289"/>
      <c r="Q7" s="1289"/>
      <c r="R7" s="1289"/>
      <c r="S7" s="1289"/>
      <c r="T7" s="1289"/>
      <c r="U7" s="1289"/>
      <c r="V7" s="1289"/>
      <c r="W7" s="1289"/>
      <c r="X7" s="1289"/>
      <c r="Y7" s="1289"/>
      <c r="Z7" s="1289"/>
      <c r="AA7" s="1289"/>
      <c r="AB7" s="1289"/>
      <c r="AC7" s="1289"/>
      <c r="AD7" s="1289"/>
      <c r="AE7" s="1289"/>
      <c r="AF7" s="1289"/>
      <c r="AG7" s="1289"/>
      <c r="AH7" s="1289"/>
      <c r="AI7" s="1289"/>
      <c r="AJ7" s="1289"/>
      <c r="AK7" s="1289"/>
      <c r="AL7" s="1289"/>
      <c r="AM7" s="1289"/>
      <c r="AN7" s="1289"/>
      <c r="AO7" s="1289"/>
      <c r="AP7" s="1289"/>
      <c r="AQ7" s="1289"/>
      <c r="AR7" s="1289"/>
      <c r="AS7" s="1289"/>
      <c r="AT7" s="1289"/>
      <c r="AU7" s="1289"/>
      <c r="AV7" s="1289"/>
      <c r="AW7" s="1289"/>
      <c r="AX7" s="1289"/>
      <c r="AY7" s="1289"/>
      <c r="AZ7" s="1289"/>
      <c r="BA7" s="1289"/>
      <c r="BB7" s="1289"/>
      <c r="BC7" s="1289"/>
      <c r="BD7" s="1289"/>
      <c r="BE7" s="1289"/>
      <c r="BF7" s="1289"/>
      <c r="BG7" s="1289"/>
      <c r="BH7" s="1289"/>
      <c r="BI7" s="1289"/>
      <c r="BJ7" s="1289"/>
      <c r="BK7" s="1289"/>
      <c r="BL7" s="1289"/>
      <c r="BM7" s="1289"/>
      <c r="BN7" s="1289"/>
      <c r="BO7" s="1289"/>
      <c r="BP7" s="1289"/>
      <c r="BQ7" s="1289"/>
      <c r="BR7" s="1289"/>
      <c r="BS7" s="1289"/>
      <c r="BT7" s="1289"/>
      <c r="BU7" s="1289"/>
      <c r="BV7" s="1289"/>
      <c r="BW7" s="1289"/>
      <c r="BX7" s="1289"/>
      <c r="BY7" s="1289"/>
      <c r="BZ7" s="1289"/>
      <c r="CA7" s="1289"/>
      <c r="CB7" s="1289"/>
      <c r="CC7" s="1289"/>
      <c r="CD7" s="1289"/>
      <c r="CE7" s="1289"/>
      <c r="CF7" s="1289"/>
      <c r="CG7" s="1289"/>
      <c r="CH7" s="1289"/>
      <c r="CI7" s="1289"/>
      <c r="CJ7" s="1289"/>
      <c r="CK7" s="1289"/>
      <c r="CL7" s="1289"/>
      <c r="CM7" s="1289"/>
      <c r="CN7" s="1289"/>
      <c r="CO7" s="1289"/>
      <c r="CP7" s="1289"/>
      <c r="CQ7" s="1289"/>
      <c r="CR7" s="1289"/>
      <c r="CS7" s="1289"/>
      <c r="CT7" s="1289"/>
      <c r="CU7" s="1289"/>
      <c r="CV7" s="1289"/>
      <c r="CW7" s="1289"/>
      <c r="CX7" s="1289"/>
      <c r="CY7" s="1289"/>
      <c r="CZ7" s="1289"/>
      <c r="DA7" s="1289"/>
      <c r="DB7" s="1289"/>
      <c r="DC7" s="1289"/>
      <c r="DD7" s="1289"/>
      <c r="DE7" s="128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9"/>
      <c r="B8" s="1289"/>
      <c r="C8" s="1289"/>
      <c r="D8" s="1289"/>
      <c r="E8" s="1289"/>
      <c r="F8" s="1289"/>
      <c r="G8" s="1289"/>
      <c r="H8" s="1289"/>
      <c r="I8" s="1289"/>
      <c r="J8" s="1289"/>
      <c r="K8" s="1289"/>
      <c r="L8" s="1289"/>
      <c r="M8" s="1289"/>
      <c r="N8" s="1289"/>
      <c r="O8" s="1289"/>
      <c r="P8" s="1289"/>
      <c r="Q8" s="1289"/>
      <c r="R8" s="1289"/>
      <c r="S8" s="1289"/>
      <c r="T8" s="1289"/>
      <c r="U8" s="1289"/>
      <c r="V8" s="1289"/>
      <c r="W8" s="1289"/>
      <c r="X8" s="1289"/>
      <c r="Y8" s="1289"/>
      <c r="Z8" s="1289"/>
      <c r="AA8" s="1289"/>
      <c r="AB8" s="1289"/>
      <c r="AC8" s="1289"/>
      <c r="AD8" s="1289"/>
      <c r="AE8" s="1289"/>
      <c r="AF8" s="1289"/>
      <c r="AG8" s="1289"/>
      <c r="AH8" s="1289"/>
      <c r="AI8" s="1289"/>
      <c r="AJ8" s="1289"/>
      <c r="AK8" s="1289"/>
      <c r="AL8" s="1289"/>
      <c r="AM8" s="1289"/>
      <c r="AN8" s="1289"/>
      <c r="AO8" s="1289"/>
      <c r="AP8" s="1289"/>
      <c r="AQ8" s="1289"/>
      <c r="AR8" s="1289"/>
      <c r="AS8" s="1289"/>
      <c r="AT8" s="1289"/>
      <c r="AU8" s="1289"/>
      <c r="AV8" s="1289"/>
      <c r="AW8" s="1289"/>
      <c r="AX8" s="1289"/>
      <c r="AY8" s="1289"/>
      <c r="AZ8" s="1289"/>
      <c r="BA8" s="1289"/>
      <c r="BB8" s="1289"/>
      <c r="BC8" s="1289"/>
      <c r="BD8" s="1289"/>
      <c r="BE8" s="1289"/>
      <c r="BF8" s="1289"/>
      <c r="BG8" s="1289"/>
      <c r="BH8" s="1289"/>
      <c r="BI8" s="1289"/>
      <c r="BJ8" s="1289"/>
      <c r="BK8" s="1289"/>
      <c r="BL8" s="1289"/>
      <c r="BM8" s="1289"/>
      <c r="BN8" s="1289"/>
      <c r="BO8" s="1289"/>
      <c r="BP8" s="1289"/>
      <c r="BQ8" s="1289"/>
      <c r="BR8" s="1289"/>
      <c r="BS8" s="1289"/>
      <c r="BT8" s="1289"/>
      <c r="BU8" s="1289"/>
      <c r="BV8" s="1289"/>
      <c r="BW8" s="1289"/>
      <c r="BX8" s="1289"/>
      <c r="BY8" s="1289"/>
      <c r="BZ8" s="1289"/>
      <c r="CA8" s="1289"/>
      <c r="CB8" s="1289"/>
      <c r="CC8" s="1289"/>
      <c r="CD8" s="1289"/>
      <c r="CE8" s="1289"/>
      <c r="CF8" s="1289"/>
      <c r="CG8" s="1289"/>
      <c r="CH8" s="1289"/>
      <c r="CI8" s="1289"/>
      <c r="CJ8" s="1289"/>
      <c r="CK8" s="1289"/>
      <c r="CL8" s="1289"/>
      <c r="CM8" s="1289"/>
      <c r="CN8" s="1289"/>
      <c r="CO8" s="1289"/>
      <c r="CP8" s="1289"/>
      <c r="CQ8" s="1289"/>
      <c r="CR8" s="1289"/>
      <c r="CS8" s="1289"/>
      <c r="CT8" s="1289"/>
      <c r="CU8" s="1289"/>
      <c r="CV8" s="1289"/>
      <c r="CW8" s="1289"/>
      <c r="CX8" s="1289"/>
      <c r="CY8" s="1289"/>
      <c r="CZ8" s="1289"/>
      <c r="DA8" s="1289"/>
      <c r="DB8" s="1289"/>
      <c r="DC8" s="1289"/>
      <c r="DD8" s="1289"/>
      <c r="DE8" s="128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9"/>
      <c r="B9" s="1289"/>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c r="AA9" s="1289"/>
      <c r="AB9" s="1289"/>
      <c r="AC9" s="1289"/>
      <c r="AD9" s="1289"/>
      <c r="AE9" s="1289"/>
      <c r="AF9" s="1289"/>
      <c r="AG9" s="1289"/>
      <c r="AH9" s="1289"/>
      <c r="AI9" s="1289"/>
      <c r="AJ9" s="1289"/>
      <c r="AK9" s="1289"/>
      <c r="AL9" s="1289"/>
      <c r="AM9" s="1289"/>
      <c r="AN9" s="1289"/>
      <c r="AO9" s="1289"/>
      <c r="AP9" s="1289"/>
      <c r="AQ9" s="1289"/>
      <c r="AR9" s="1289"/>
      <c r="AS9" s="1289"/>
      <c r="AT9" s="1289"/>
      <c r="AU9" s="1289"/>
      <c r="AV9" s="1289"/>
      <c r="AW9" s="1289"/>
      <c r="AX9" s="1289"/>
      <c r="AY9" s="1289"/>
      <c r="AZ9" s="1289"/>
      <c r="BA9" s="1289"/>
      <c r="BB9" s="1289"/>
      <c r="BC9" s="1289"/>
      <c r="BD9" s="1289"/>
      <c r="BE9" s="1289"/>
      <c r="BF9" s="1289"/>
      <c r="BG9" s="1289"/>
      <c r="BH9" s="1289"/>
      <c r="BI9" s="1289"/>
      <c r="BJ9" s="1289"/>
      <c r="BK9" s="1289"/>
      <c r="BL9" s="1289"/>
      <c r="BM9" s="1289"/>
      <c r="BN9" s="1289"/>
      <c r="BO9" s="1289"/>
      <c r="BP9" s="1289"/>
      <c r="BQ9" s="1289"/>
      <c r="BR9" s="1289"/>
      <c r="BS9" s="1289"/>
      <c r="BT9" s="1289"/>
      <c r="BU9" s="1289"/>
      <c r="BV9" s="1289"/>
      <c r="BW9" s="1289"/>
      <c r="BX9" s="1289"/>
      <c r="BY9" s="1289"/>
      <c r="BZ9" s="1289"/>
      <c r="CA9" s="1289"/>
      <c r="CB9" s="1289"/>
      <c r="CC9" s="1289"/>
      <c r="CD9" s="1289"/>
      <c r="CE9" s="1289"/>
      <c r="CF9" s="1289"/>
      <c r="CG9" s="1289"/>
      <c r="CH9" s="1289"/>
      <c r="CI9" s="1289"/>
      <c r="CJ9" s="1289"/>
      <c r="CK9" s="1289"/>
      <c r="CL9" s="1289"/>
      <c r="CM9" s="1289"/>
      <c r="CN9" s="1289"/>
      <c r="CO9" s="1289"/>
      <c r="CP9" s="1289"/>
      <c r="CQ9" s="1289"/>
      <c r="CR9" s="1289"/>
      <c r="CS9" s="1289"/>
      <c r="CT9" s="1289"/>
      <c r="CU9" s="1289"/>
      <c r="CV9" s="1289"/>
      <c r="CW9" s="1289"/>
      <c r="CX9" s="1289"/>
      <c r="CY9" s="1289"/>
      <c r="CZ9" s="1289"/>
      <c r="DA9" s="1289"/>
      <c r="DB9" s="1289"/>
      <c r="DC9" s="1289"/>
      <c r="DD9" s="1289"/>
      <c r="DE9" s="128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9"/>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1289"/>
      <c r="AD10" s="1289"/>
      <c r="AE10" s="1289"/>
      <c r="AF10" s="1289"/>
      <c r="AG10" s="1289"/>
      <c r="AH10" s="1289"/>
      <c r="AI10" s="1289"/>
      <c r="AJ10" s="1289"/>
      <c r="AK10" s="1289"/>
      <c r="AL10" s="1289"/>
      <c r="AM10" s="1289"/>
      <c r="AN10" s="1289"/>
      <c r="AO10" s="1289"/>
      <c r="AP10" s="1289"/>
      <c r="AQ10" s="1289"/>
      <c r="AR10" s="1289"/>
      <c r="AS10" s="1289"/>
      <c r="AT10" s="1289"/>
      <c r="AU10" s="1289"/>
      <c r="AV10" s="1289"/>
      <c r="AW10" s="1289"/>
      <c r="AX10" s="1289"/>
      <c r="AY10" s="1289"/>
      <c r="AZ10" s="1289"/>
      <c r="BA10" s="1289"/>
      <c r="BB10" s="1289"/>
      <c r="BC10" s="1289"/>
      <c r="BD10" s="1289"/>
      <c r="BE10" s="1289"/>
      <c r="BF10" s="1289"/>
      <c r="BG10" s="1289"/>
      <c r="BH10" s="1289"/>
      <c r="BI10" s="1289"/>
      <c r="BJ10" s="1289"/>
      <c r="BK10" s="1289"/>
      <c r="BL10" s="1289"/>
      <c r="BM10" s="1289"/>
      <c r="BN10" s="1289"/>
      <c r="BO10" s="1289"/>
      <c r="BP10" s="1289"/>
      <c r="BQ10" s="1289"/>
      <c r="BR10" s="1289"/>
      <c r="BS10" s="1289"/>
      <c r="BT10" s="1289"/>
      <c r="BU10" s="1289"/>
      <c r="BV10" s="1289"/>
      <c r="BW10" s="1289"/>
      <c r="BX10" s="1289"/>
      <c r="BY10" s="1289"/>
      <c r="BZ10" s="1289"/>
      <c r="CA10" s="1289"/>
      <c r="CB10" s="1289"/>
      <c r="CC10" s="1289"/>
      <c r="CD10" s="1289"/>
      <c r="CE10" s="1289"/>
      <c r="CF10" s="1289"/>
      <c r="CG10" s="1289"/>
      <c r="CH10" s="1289"/>
      <c r="CI10" s="1289"/>
      <c r="CJ10" s="1289"/>
      <c r="CK10" s="1289"/>
      <c r="CL10" s="1289"/>
      <c r="CM10" s="1289"/>
      <c r="CN10" s="1289"/>
      <c r="CO10" s="1289"/>
      <c r="CP10" s="1289"/>
      <c r="CQ10" s="1289"/>
      <c r="CR10" s="1289"/>
      <c r="CS10" s="1289"/>
      <c r="CT10" s="1289"/>
      <c r="CU10" s="1289"/>
      <c r="CV10" s="1289"/>
      <c r="CW10" s="1289"/>
      <c r="CX10" s="1289"/>
      <c r="CY10" s="1289"/>
      <c r="CZ10" s="1289"/>
      <c r="DA10" s="1289"/>
      <c r="DB10" s="1289"/>
      <c r="DC10" s="1289"/>
      <c r="DD10" s="1289"/>
      <c r="DE10" s="1289"/>
      <c r="DF10" s="280"/>
      <c r="DG10" s="280"/>
      <c r="DH10" s="280"/>
      <c r="DI10" s="280"/>
      <c r="DJ10" s="280"/>
      <c r="DK10" s="280"/>
      <c r="DL10" s="280"/>
      <c r="DM10" s="280"/>
      <c r="DN10" s="280"/>
      <c r="DO10" s="280"/>
      <c r="DP10" s="280"/>
      <c r="DQ10" s="280"/>
      <c r="DR10" s="280"/>
      <c r="DS10" s="280"/>
      <c r="DT10" s="280"/>
      <c r="DU10" s="280"/>
      <c r="DV10" s="280"/>
      <c r="DW10" s="280"/>
      <c r="EM10" s="279" t="s">
        <v>617</v>
      </c>
    </row>
    <row r="11" spans="1:143" s="279" customFormat="1" ht="13" x14ac:dyDescent="0.2">
      <c r="A11" s="1289"/>
      <c r="B11" s="1289"/>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89"/>
      <c r="AX11" s="1289"/>
      <c r="AY11" s="1289"/>
      <c r="AZ11" s="1289"/>
      <c r="BA11" s="1289"/>
      <c r="BB11" s="1289"/>
      <c r="BC11" s="1289"/>
      <c r="BD11" s="1289"/>
      <c r="BE11" s="1289"/>
      <c r="BF11" s="1289"/>
      <c r="BG11" s="1289"/>
      <c r="BH11" s="1289"/>
      <c r="BI11" s="1289"/>
      <c r="BJ11" s="1289"/>
      <c r="BK11" s="1289"/>
      <c r="BL11" s="1289"/>
      <c r="BM11" s="1289"/>
      <c r="BN11" s="1289"/>
      <c r="BO11" s="1289"/>
      <c r="BP11" s="1289"/>
      <c r="BQ11" s="1289"/>
      <c r="BR11" s="1289"/>
      <c r="BS11" s="1289"/>
      <c r="BT11" s="1289"/>
      <c r="BU11" s="1289"/>
      <c r="BV11" s="1289"/>
      <c r="BW11" s="1289"/>
      <c r="BX11" s="1289"/>
      <c r="BY11" s="1289"/>
      <c r="BZ11" s="1289"/>
      <c r="CA11" s="1289"/>
      <c r="CB11" s="1289"/>
      <c r="CC11" s="1289"/>
      <c r="CD11" s="1289"/>
      <c r="CE11" s="1289"/>
      <c r="CF11" s="1289"/>
      <c r="CG11" s="1289"/>
      <c r="CH11" s="1289"/>
      <c r="CI11" s="1289"/>
      <c r="CJ11" s="1289"/>
      <c r="CK11" s="1289"/>
      <c r="CL11" s="1289"/>
      <c r="CM11" s="1289"/>
      <c r="CN11" s="1289"/>
      <c r="CO11" s="1289"/>
      <c r="CP11" s="1289"/>
      <c r="CQ11" s="1289"/>
      <c r="CR11" s="1289"/>
      <c r="CS11" s="1289"/>
      <c r="CT11" s="1289"/>
      <c r="CU11" s="1289"/>
      <c r="CV11" s="1289"/>
      <c r="CW11" s="1289"/>
      <c r="CX11" s="1289"/>
      <c r="CY11" s="1289"/>
      <c r="CZ11" s="1289"/>
      <c r="DA11" s="1289"/>
      <c r="DB11" s="1289"/>
      <c r="DC11" s="1289"/>
      <c r="DD11" s="1289"/>
      <c r="DE11" s="128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9"/>
      <c r="B12" s="1289"/>
      <c r="C12" s="1289"/>
      <c r="D12" s="1289"/>
      <c r="E12" s="1289"/>
      <c r="F12" s="1289"/>
      <c r="G12" s="1289"/>
      <c r="H12" s="1289"/>
      <c r="I12" s="1289"/>
      <c r="J12" s="1289"/>
      <c r="K12" s="1289"/>
      <c r="L12" s="1289"/>
      <c r="M12" s="1289"/>
      <c r="N12" s="1289"/>
      <c r="O12" s="1289"/>
      <c r="P12" s="1289"/>
      <c r="Q12" s="1289"/>
      <c r="R12" s="1289"/>
      <c r="S12" s="1289"/>
      <c r="T12" s="1289"/>
      <c r="U12" s="1289"/>
      <c r="V12" s="1289"/>
      <c r="W12" s="1289"/>
      <c r="X12" s="1289"/>
      <c r="Y12" s="1289"/>
      <c r="Z12" s="1289"/>
      <c r="AA12" s="1289"/>
      <c r="AB12" s="1289"/>
      <c r="AC12" s="1289"/>
      <c r="AD12" s="1289"/>
      <c r="AE12" s="1289"/>
      <c r="AF12" s="1289"/>
      <c r="AG12" s="1289"/>
      <c r="AH12" s="1289"/>
      <c r="AI12" s="1289"/>
      <c r="AJ12" s="1289"/>
      <c r="AK12" s="1289"/>
      <c r="AL12" s="1289"/>
      <c r="AM12" s="1289"/>
      <c r="AN12" s="1289"/>
      <c r="AO12" s="1289"/>
      <c r="AP12" s="1289"/>
      <c r="AQ12" s="1289"/>
      <c r="AR12" s="1289"/>
      <c r="AS12" s="1289"/>
      <c r="AT12" s="1289"/>
      <c r="AU12" s="1289"/>
      <c r="AV12" s="1289"/>
      <c r="AW12" s="1289"/>
      <c r="AX12" s="1289"/>
      <c r="AY12" s="1289"/>
      <c r="AZ12" s="1289"/>
      <c r="BA12" s="1289"/>
      <c r="BB12" s="1289"/>
      <c r="BC12" s="1289"/>
      <c r="BD12" s="1289"/>
      <c r="BE12" s="1289"/>
      <c r="BF12" s="1289"/>
      <c r="BG12" s="1289"/>
      <c r="BH12" s="1289"/>
      <c r="BI12" s="1289"/>
      <c r="BJ12" s="1289"/>
      <c r="BK12" s="1289"/>
      <c r="BL12" s="1289"/>
      <c r="BM12" s="1289"/>
      <c r="BN12" s="1289"/>
      <c r="BO12" s="1289"/>
      <c r="BP12" s="1289"/>
      <c r="BQ12" s="1289"/>
      <c r="BR12" s="1289"/>
      <c r="BS12" s="1289"/>
      <c r="BT12" s="1289"/>
      <c r="BU12" s="1289"/>
      <c r="BV12" s="1289"/>
      <c r="BW12" s="1289"/>
      <c r="BX12" s="1289"/>
      <c r="BY12" s="1289"/>
      <c r="BZ12" s="1289"/>
      <c r="CA12" s="1289"/>
      <c r="CB12" s="1289"/>
      <c r="CC12" s="1289"/>
      <c r="CD12" s="1289"/>
      <c r="CE12" s="1289"/>
      <c r="CF12" s="1289"/>
      <c r="CG12" s="1289"/>
      <c r="CH12" s="1289"/>
      <c r="CI12" s="1289"/>
      <c r="CJ12" s="1289"/>
      <c r="CK12" s="1289"/>
      <c r="CL12" s="1289"/>
      <c r="CM12" s="1289"/>
      <c r="CN12" s="1289"/>
      <c r="CO12" s="1289"/>
      <c r="CP12" s="1289"/>
      <c r="CQ12" s="1289"/>
      <c r="CR12" s="1289"/>
      <c r="CS12" s="1289"/>
      <c r="CT12" s="1289"/>
      <c r="CU12" s="1289"/>
      <c r="CV12" s="1289"/>
      <c r="CW12" s="1289"/>
      <c r="CX12" s="1289"/>
      <c r="CY12" s="1289"/>
      <c r="CZ12" s="1289"/>
      <c r="DA12" s="1289"/>
      <c r="DB12" s="1289"/>
      <c r="DC12" s="1289"/>
      <c r="DD12" s="1289"/>
      <c r="DE12" s="1289"/>
      <c r="DF12" s="280"/>
      <c r="DG12" s="280"/>
      <c r="DH12" s="280"/>
      <c r="DI12" s="280"/>
      <c r="DJ12" s="280"/>
      <c r="DK12" s="280"/>
      <c r="DL12" s="280"/>
      <c r="DM12" s="280"/>
      <c r="DN12" s="280"/>
      <c r="DO12" s="280"/>
      <c r="DP12" s="280"/>
      <c r="DQ12" s="280"/>
      <c r="DR12" s="280"/>
      <c r="DS12" s="280"/>
      <c r="DT12" s="280"/>
      <c r="DU12" s="280"/>
      <c r="DV12" s="280"/>
      <c r="DW12" s="280"/>
      <c r="EM12" s="279" t="s">
        <v>617</v>
      </c>
    </row>
    <row r="13" spans="1:143" s="279" customFormat="1" ht="13" x14ac:dyDescent="0.2">
      <c r="A13" s="1289"/>
      <c r="B13" s="1289"/>
      <c r="C13" s="1289"/>
      <c r="D13" s="1289"/>
      <c r="E13" s="1289"/>
      <c r="F13" s="1289"/>
      <c r="G13" s="1289"/>
      <c r="H13" s="1289"/>
      <c r="I13" s="1289"/>
      <c r="J13" s="1289"/>
      <c r="K13" s="1289"/>
      <c r="L13" s="1289"/>
      <c r="M13" s="1289"/>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89"/>
      <c r="AM13" s="1289"/>
      <c r="AN13" s="1289"/>
      <c r="AO13" s="1289"/>
      <c r="AP13" s="1289"/>
      <c r="AQ13" s="1289"/>
      <c r="AR13" s="1289"/>
      <c r="AS13" s="1289"/>
      <c r="AT13" s="1289"/>
      <c r="AU13" s="1289"/>
      <c r="AV13" s="1289"/>
      <c r="AW13" s="1289"/>
      <c r="AX13" s="1289"/>
      <c r="AY13" s="1289"/>
      <c r="AZ13" s="1289"/>
      <c r="BA13" s="1289"/>
      <c r="BB13" s="1289"/>
      <c r="BC13" s="1289"/>
      <c r="BD13" s="1289"/>
      <c r="BE13" s="1289"/>
      <c r="BF13" s="1289"/>
      <c r="BG13" s="1289"/>
      <c r="BH13" s="1289"/>
      <c r="BI13" s="1289"/>
      <c r="BJ13" s="1289"/>
      <c r="BK13" s="1289"/>
      <c r="BL13" s="1289"/>
      <c r="BM13" s="1289"/>
      <c r="BN13" s="1289"/>
      <c r="BO13" s="1289"/>
      <c r="BP13" s="1289"/>
      <c r="BQ13" s="1289"/>
      <c r="BR13" s="1289"/>
      <c r="BS13" s="1289"/>
      <c r="BT13" s="1289"/>
      <c r="BU13" s="1289"/>
      <c r="BV13" s="1289"/>
      <c r="BW13" s="1289"/>
      <c r="BX13" s="1289"/>
      <c r="BY13" s="1289"/>
      <c r="BZ13" s="1289"/>
      <c r="CA13" s="1289"/>
      <c r="CB13" s="1289"/>
      <c r="CC13" s="1289"/>
      <c r="CD13" s="1289"/>
      <c r="CE13" s="1289"/>
      <c r="CF13" s="1289"/>
      <c r="CG13" s="1289"/>
      <c r="CH13" s="1289"/>
      <c r="CI13" s="1289"/>
      <c r="CJ13" s="1289"/>
      <c r="CK13" s="1289"/>
      <c r="CL13" s="1289"/>
      <c r="CM13" s="1289"/>
      <c r="CN13" s="1289"/>
      <c r="CO13" s="1289"/>
      <c r="CP13" s="1289"/>
      <c r="CQ13" s="1289"/>
      <c r="CR13" s="1289"/>
      <c r="CS13" s="1289"/>
      <c r="CT13" s="1289"/>
      <c r="CU13" s="1289"/>
      <c r="CV13" s="1289"/>
      <c r="CW13" s="1289"/>
      <c r="CX13" s="1289"/>
      <c r="CY13" s="1289"/>
      <c r="CZ13" s="1289"/>
      <c r="DA13" s="1289"/>
      <c r="DB13" s="1289"/>
      <c r="DC13" s="1289"/>
      <c r="DD13" s="1289"/>
      <c r="DE13" s="128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9"/>
      <c r="B14" s="1289"/>
      <c r="C14" s="1289"/>
      <c r="D14" s="1289"/>
      <c r="E14" s="1289"/>
      <c r="F14" s="1289"/>
      <c r="G14" s="1289"/>
      <c r="H14" s="1289"/>
      <c r="I14" s="1289"/>
      <c r="J14" s="1289"/>
      <c r="K14" s="1289"/>
      <c r="L14" s="1289"/>
      <c r="M14" s="1289"/>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1289"/>
      <c r="AN14" s="1289"/>
      <c r="AO14" s="1289"/>
      <c r="AP14" s="1289"/>
      <c r="AQ14" s="1289"/>
      <c r="AR14" s="1289"/>
      <c r="AS14" s="1289"/>
      <c r="AT14" s="1289"/>
      <c r="AU14" s="1289"/>
      <c r="AV14" s="1289"/>
      <c r="AW14" s="1289"/>
      <c r="AX14" s="1289"/>
      <c r="AY14" s="1289"/>
      <c r="AZ14" s="1289"/>
      <c r="BA14" s="1289"/>
      <c r="BB14" s="1289"/>
      <c r="BC14" s="1289"/>
      <c r="BD14" s="1289"/>
      <c r="BE14" s="1289"/>
      <c r="BF14" s="1289"/>
      <c r="BG14" s="1289"/>
      <c r="BH14" s="1289"/>
      <c r="BI14" s="1289"/>
      <c r="BJ14" s="1289"/>
      <c r="BK14" s="1289"/>
      <c r="BL14" s="1289"/>
      <c r="BM14" s="1289"/>
      <c r="BN14" s="1289"/>
      <c r="BO14" s="1289"/>
      <c r="BP14" s="1289"/>
      <c r="BQ14" s="1289"/>
      <c r="BR14" s="1289"/>
      <c r="BS14" s="1289"/>
      <c r="BT14" s="1289"/>
      <c r="BU14" s="1289"/>
      <c r="BV14" s="1289"/>
      <c r="BW14" s="1289"/>
      <c r="BX14" s="1289"/>
      <c r="BY14" s="1289"/>
      <c r="BZ14" s="1289"/>
      <c r="CA14" s="1289"/>
      <c r="CB14" s="1289"/>
      <c r="CC14" s="1289"/>
      <c r="CD14" s="1289"/>
      <c r="CE14" s="1289"/>
      <c r="CF14" s="1289"/>
      <c r="CG14" s="1289"/>
      <c r="CH14" s="1289"/>
      <c r="CI14" s="1289"/>
      <c r="CJ14" s="1289"/>
      <c r="CK14" s="1289"/>
      <c r="CL14" s="1289"/>
      <c r="CM14" s="1289"/>
      <c r="CN14" s="1289"/>
      <c r="CO14" s="1289"/>
      <c r="CP14" s="1289"/>
      <c r="CQ14" s="1289"/>
      <c r="CR14" s="1289"/>
      <c r="CS14" s="1289"/>
      <c r="CT14" s="1289"/>
      <c r="CU14" s="1289"/>
      <c r="CV14" s="1289"/>
      <c r="CW14" s="1289"/>
      <c r="CX14" s="1289"/>
      <c r="CY14" s="1289"/>
      <c r="CZ14" s="1289"/>
      <c r="DA14" s="1289"/>
      <c r="DB14" s="1289"/>
      <c r="DC14" s="1289"/>
      <c r="DD14" s="1289"/>
      <c r="DE14" s="128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1"/>
      <c r="B15" s="1289"/>
      <c r="C15" s="1289"/>
      <c r="D15" s="1289"/>
      <c r="E15" s="1289"/>
      <c r="F15" s="1289"/>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1289"/>
      <c r="AI15" s="1289"/>
      <c r="AJ15" s="1289"/>
      <c r="AK15" s="1289"/>
      <c r="AL15" s="1289"/>
      <c r="AM15" s="1289"/>
      <c r="AN15" s="1289"/>
      <c r="AO15" s="1289"/>
      <c r="AP15" s="1289"/>
      <c r="AQ15" s="1289"/>
      <c r="AR15" s="1289"/>
      <c r="AS15" s="1289"/>
      <c r="AT15" s="1289"/>
      <c r="AU15" s="1289"/>
      <c r="AV15" s="1289"/>
      <c r="AW15" s="1289"/>
      <c r="AX15" s="1289"/>
      <c r="AY15" s="1289"/>
      <c r="AZ15" s="1289"/>
      <c r="BA15" s="1289"/>
      <c r="BB15" s="1289"/>
      <c r="BC15" s="1289"/>
      <c r="BD15" s="1289"/>
      <c r="BE15" s="1289"/>
      <c r="BF15" s="1289"/>
      <c r="BG15" s="1289"/>
      <c r="BH15" s="1289"/>
      <c r="BI15" s="1289"/>
      <c r="BJ15" s="1289"/>
      <c r="BK15" s="1289"/>
      <c r="BL15" s="1289"/>
      <c r="BM15" s="1289"/>
      <c r="BN15" s="1289"/>
      <c r="BO15" s="1289"/>
      <c r="BP15" s="1289"/>
      <c r="BQ15" s="1289"/>
      <c r="BR15" s="1289"/>
      <c r="BS15" s="1289"/>
      <c r="BT15" s="1289"/>
      <c r="BU15" s="1289"/>
      <c r="BV15" s="1289"/>
      <c r="BW15" s="1289"/>
      <c r="BX15" s="1289"/>
      <c r="BY15" s="1289"/>
      <c r="BZ15" s="1289"/>
      <c r="CA15" s="1289"/>
      <c r="CB15" s="1289"/>
      <c r="CC15" s="1289"/>
      <c r="CD15" s="1289"/>
      <c r="CE15" s="1289"/>
      <c r="CF15" s="1289"/>
      <c r="CG15" s="1289"/>
      <c r="CH15" s="1289"/>
      <c r="CI15" s="1289"/>
      <c r="CJ15" s="1289"/>
      <c r="CK15" s="1289"/>
      <c r="CL15" s="1289"/>
      <c r="CM15" s="1289"/>
      <c r="CN15" s="1289"/>
      <c r="CO15" s="1289"/>
      <c r="CP15" s="1289"/>
      <c r="CQ15" s="1289"/>
      <c r="CR15" s="1289"/>
      <c r="CS15" s="1289"/>
      <c r="CT15" s="1289"/>
      <c r="CU15" s="1289"/>
      <c r="CV15" s="1289"/>
      <c r="CW15" s="1289"/>
      <c r="CX15" s="1289"/>
      <c r="CY15" s="1289"/>
      <c r="CZ15" s="1289"/>
      <c r="DA15" s="1289"/>
      <c r="DB15" s="1289"/>
      <c r="DC15" s="1289"/>
      <c r="DD15" s="1289"/>
      <c r="DE15" s="128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1"/>
      <c r="B16" s="1289"/>
      <c r="C16" s="1289"/>
      <c r="D16" s="1289"/>
      <c r="E16" s="1289"/>
      <c r="F16" s="1289"/>
      <c r="G16" s="1289"/>
      <c r="H16" s="1289"/>
      <c r="I16" s="1289"/>
      <c r="J16" s="1289"/>
      <c r="K16" s="1289"/>
      <c r="L16" s="1289"/>
      <c r="M16" s="1289"/>
      <c r="N16" s="1289"/>
      <c r="O16" s="1289"/>
      <c r="P16" s="1289"/>
      <c r="Q16" s="1289"/>
      <c r="R16" s="1289"/>
      <c r="S16" s="1289"/>
      <c r="T16" s="1289"/>
      <c r="U16" s="1289"/>
      <c r="V16" s="1289"/>
      <c r="W16" s="1289"/>
      <c r="X16" s="1289"/>
      <c r="Y16" s="1289"/>
      <c r="Z16" s="1289"/>
      <c r="AA16" s="1289"/>
      <c r="AB16" s="1289"/>
      <c r="AC16" s="1289"/>
      <c r="AD16" s="1289"/>
      <c r="AE16" s="1289"/>
      <c r="AF16" s="1289"/>
      <c r="AG16" s="1289"/>
      <c r="AH16" s="1289"/>
      <c r="AI16" s="1289"/>
      <c r="AJ16" s="1289"/>
      <c r="AK16" s="1289"/>
      <c r="AL16" s="1289"/>
      <c r="AM16" s="1289"/>
      <c r="AN16" s="1289"/>
      <c r="AO16" s="1289"/>
      <c r="AP16" s="1289"/>
      <c r="AQ16" s="1289"/>
      <c r="AR16" s="1289"/>
      <c r="AS16" s="1289"/>
      <c r="AT16" s="1289"/>
      <c r="AU16" s="1289"/>
      <c r="AV16" s="1289"/>
      <c r="AW16" s="1289"/>
      <c r="AX16" s="1289"/>
      <c r="AY16" s="1289"/>
      <c r="AZ16" s="1289"/>
      <c r="BA16" s="1289"/>
      <c r="BB16" s="1289"/>
      <c r="BC16" s="1289"/>
      <c r="BD16" s="1289"/>
      <c r="BE16" s="1289"/>
      <c r="BF16" s="1289"/>
      <c r="BG16" s="1289"/>
      <c r="BH16" s="1289"/>
      <c r="BI16" s="1289"/>
      <c r="BJ16" s="1289"/>
      <c r="BK16" s="1289"/>
      <c r="BL16" s="1289"/>
      <c r="BM16" s="1289"/>
      <c r="BN16" s="1289"/>
      <c r="BO16" s="1289"/>
      <c r="BP16" s="1289"/>
      <c r="BQ16" s="1289"/>
      <c r="BR16" s="1289"/>
      <c r="BS16" s="1289"/>
      <c r="BT16" s="1289"/>
      <c r="BU16" s="1289"/>
      <c r="BV16" s="1289"/>
      <c r="BW16" s="1289"/>
      <c r="BX16" s="1289"/>
      <c r="BY16" s="1289"/>
      <c r="BZ16" s="1289"/>
      <c r="CA16" s="1289"/>
      <c r="CB16" s="1289"/>
      <c r="CC16" s="1289"/>
      <c r="CD16" s="1289"/>
      <c r="CE16" s="1289"/>
      <c r="CF16" s="1289"/>
      <c r="CG16" s="1289"/>
      <c r="CH16" s="1289"/>
      <c r="CI16" s="1289"/>
      <c r="CJ16" s="1289"/>
      <c r="CK16" s="1289"/>
      <c r="CL16" s="1289"/>
      <c r="CM16" s="1289"/>
      <c r="CN16" s="1289"/>
      <c r="CO16" s="1289"/>
      <c r="CP16" s="1289"/>
      <c r="CQ16" s="1289"/>
      <c r="CR16" s="1289"/>
      <c r="CS16" s="1289"/>
      <c r="CT16" s="1289"/>
      <c r="CU16" s="1289"/>
      <c r="CV16" s="1289"/>
      <c r="CW16" s="1289"/>
      <c r="CX16" s="1289"/>
      <c r="CY16" s="1289"/>
      <c r="CZ16" s="1289"/>
      <c r="DA16" s="1289"/>
      <c r="DB16" s="1289"/>
      <c r="DC16" s="1289"/>
      <c r="DD16" s="1289"/>
      <c r="DE16" s="128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1"/>
      <c r="B17" s="1289"/>
      <c r="C17" s="1289"/>
      <c r="D17" s="1289"/>
      <c r="E17" s="1289"/>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89"/>
      <c r="AI17" s="1289"/>
      <c r="AJ17" s="1289"/>
      <c r="AK17" s="1289"/>
      <c r="AL17" s="1289"/>
      <c r="AM17" s="1289"/>
      <c r="AN17" s="1289"/>
      <c r="AO17" s="1289"/>
      <c r="AP17" s="1289"/>
      <c r="AQ17" s="1289"/>
      <c r="AR17" s="1289"/>
      <c r="AS17" s="1289"/>
      <c r="AT17" s="1289"/>
      <c r="AU17" s="1289"/>
      <c r="AV17" s="1289"/>
      <c r="AW17" s="1289"/>
      <c r="AX17" s="1289"/>
      <c r="AY17" s="1289"/>
      <c r="AZ17" s="1289"/>
      <c r="BA17" s="1289"/>
      <c r="BB17" s="1289"/>
      <c r="BC17" s="1289"/>
      <c r="BD17" s="1289"/>
      <c r="BE17" s="1289"/>
      <c r="BF17" s="1289"/>
      <c r="BG17" s="1289"/>
      <c r="BH17" s="1289"/>
      <c r="BI17" s="1289"/>
      <c r="BJ17" s="1289"/>
      <c r="BK17" s="1289"/>
      <c r="BL17" s="1289"/>
      <c r="BM17" s="1289"/>
      <c r="BN17" s="1289"/>
      <c r="BO17" s="1289"/>
      <c r="BP17" s="1289"/>
      <c r="BQ17" s="1289"/>
      <c r="BR17" s="1289"/>
      <c r="BS17" s="1289"/>
      <c r="BT17" s="1289"/>
      <c r="BU17" s="1289"/>
      <c r="BV17" s="1289"/>
      <c r="BW17" s="1289"/>
      <c r="BX17" s="1289"/>
      <c r="BY17" s="1289"/>
      <c r="BZ17" s="1289"/>
      <c r="CA17" s="1289"/>
      <c r="CB17" s="1289"/>
      <c r="CC17" s="1289"/>
      <c r="CD17" s="1289"/>
      <c r="CE17" s="1289"/>
      <c r="CF17" s="1289"/>
      <c r="CG17" s="1289"/>
      <c r="CH17" s="1289"/>
      <c r="CI17" s="1289"/>
      <c r="CJ17" s="1289"/>
      <c r="CK17" s="1289"/>
      <c r="CL17" s="1289"/>
      <c r="CM17" s="1289"/>
      <c r="CN17" s="1289"/>
      <c r="CO17" s="1289"/>
      <c r="CP17" s="1289"/>
      <c r="CQ17" s="1289"/>
      <c r="CR17" s="1289"/>
      <c r="CS17" s="1289"/>
      <c r="CT17" s="1289"/>
      <c r="CU17" s="1289"/>
      <c r="CV17" s="1289"/>
      <c r="CW17" s="1289"/>
      <c r="CX17" s="1289"/>
      <c r="CY17" s="1289"/>
      <c r="CZ17" s="1289"/>
      <c r="DA17" s="1289"/>
      <c r="DB17" s="1289"/>
      <c r="DC17" s="1289"/>
      <c r="DD17" s="1289"/>
      <c r="DE17" s="128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1"/>
      <c r="B18" s="1289"/>
      <c r="C18" s="1289"/>
      <c r="D18" s="1289"/>
      <c r="E18" s="1289"/>
      <c r="F18" s="1289"/>
      <c r="G18" s="1289"/>
      <c r="H18" s="1289"/>
      <c r="I18" s="1289"/>
      <c r="J18" s="1289"/>
      <c r="K18" s="1289"/>
      <c r="L18" s="1289"/>
      <c r="M18" s="1289"/>
      <c r="N18" s="1289"/>
      <c r="O18" s="1289"/>
      <c r="P18" s="1289"/>
      <c r="Q18" s="1289"/>
      <c r="R18" s="1289"/>
      <c r="S18" s="1289"/>
      <c r="T18" s="1289"/>
      <c r="U18" s="1289"/>
      <c r="V18" s="1289"/>
      <c r="W18" s="1289"/>
      <c r="X18" s="1289"/>
      <c r="Y18" s="1289"/>
      <c r="Z18" s="1289"/>
      <c r="AA18" s="1289"/>
      <c r="AB18" s="1289"/>
      <c r="AC18" s="1289"/>
      <c r="AD18" s="1289"/>
      <c r="AE18" s="1289"/>
      <c r="AF18" s="1289"/>
      <c r="AG18" s="1289"/>
      <c r="AH18" s="1289"/>
      <c r="AI18" s="1289"/>
      <c r="AJ18" s="1289"/>
      <c r="AK18" s="1289"/>
      <c r="AL18" s="1289"/>
      <c r="AM18" s="1289"/>
      <c r="AN18" s="1289"/>
      <c r="AO18" s="1289"/>
      <c r="AP18" s="1289"/>
      <c r="AQ18" s="1289"/>
      <c r="AR18" s="1289"/>
      <c r="AS18" s="1289"/>
      <c r="AT18" s="1289"/>
      <c r="AU18" s="1289"/>
      <c r="AV18" s="1289"/>
      <c r="AW18" s="1289"/>
      <c r="AX18" s="1289"/>
      <c r="AY18" s="1289"/>
      <c r="AZ18" s="1289"/>
      <c r="BA18" s="1289"/>
      <c r="BB18" s="1289"/>
      <c r="BC18" s="1289"/>
      <c r="BD18" s="1289"/>
      <c r="BE18" s="1289"/>
      <c r="BF18" s="1289"/>
      <c r="BG18" s="1289"/>
      <c r="BH18" s="1289"/>
      <c r="BI18" s="1289"/>
      <c r="BJ18" s="1289"/>
      <c r="BK18" s="1289"/>
      <c r="BL18" s="1289"/>
      <c r="BM18" s="1289"/>
      <c r="BN18" s="1289"/>
      <c r="BO18" s="1289"/>
      <c r="BP18" s="1289"/>
      <c r="BQ18" s="1289"/>
      <c r="BR18" s="1289"/>
      <c r="BS18" s="1289"/>
      <c r="BT18" s="1289"/>
      <c r="BU18" s="1289"/>
      <c r="BV18" s="1289"/>
      <c r="BW18" s="1289"/>
      <c r="BX18" s="1289"/>
      <c r="BY18" s="1289"/>
      <c r="BZ18" s="1289"/>
      <c r="CA18" s="1289"/>
      <c r="CB18" s="1289"/>
      <c r="CC18" s="1289"/>
      <c r="CD18" s="1289"/>
      <c r="CE18" s="1289"/>
      <c r="CF18" s="1289"/>
      <c r="CG18" s="1289"/>
      <c r="CH18" s="1289"/>
      <c r="CI18" s="1289"/>
      <c r="CJ18" s="1289"/>
      <c r="CK18" s="1289"/>
      <c r="CL18" s="1289"/>
      <c r="CM18" s="1289"/>
      <c r="CN18" s="1289"/>
      <c r="CO18" s="1289"/>
      <c r="CP18" s="1289"/>
      <c r="CQ18" s="1289"/>
      <c r="CR18" s="1289"/>
      <c r="CS18" s="1289"/>
      <c r="CT18" s="1289"/>
      <c r="CU18" s="1289"/>
      <c r="CV18" s="1289"/>
      <c r="CW18" s="1289"/>
      <c r="CX18" s="1289"/>
      <c r="CY18" s="1289"/>
      <c r="CZ18" s="1289"/>
      <c r="DA18" s="1289"/>
      <c r="DB18" s="1289"/>
      <c r="DC18" s="1289"/>
      <c r="DD18" s="1289"/>
      <c r="DE18" s="128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1"/>
      <c r="DE19" s="1231"/>
    </row>
    <row r="20" spans="1:351" ht="13" x14ac:dyDescent="0.2">
      <c r="DD20" s="1231"/>
      <c r="DE20" s="1231"/>
    </row>
    <row r="21" spans="1:351" ht="16.5" x14ac:dyDescent="0.2">
      <c r="B21" s="1288"/>
      <c r="C21" s="1284"/>
      <c r="D21" s="1284"/>
      <c r="E21" s="1284"/>
      <c r="F21" s="1284"/>
      <c r="G21" s="1284"/>
      <c r="H21" s="1284"/>
      <c r="I21" s="1284"/>
      <c r="J21" s="1284"/>
      <c r="K21" s="1284"/>
      <c r="L21" s="1284"/>
      <c r="M21" s="1284"/>
      <c r="N21" s="1287"/>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7"/>
      <c r="AU21" s="1284"/>
      <c r="AV21" s="1284"/>
      <c r="AW21" s="1284"/>
      <c r="AX21" s="1284"/>
      <c r="AY21" s="1284"/>
      <c r="AZ21" s="1284"/>
      <c r="BA21" s="1284"/>
      <c r="BB21" s="1284"/>
      <c r="BC21" s="1284"/>
      <c r="BD21" s="1284"/>
      <c r="BE21" s="1284"/>
      <c r="BF21" s="1287"/>
      <c r="BG21" s="1284"/>
      <c r="BH21" s="1284"/>
      <c r="BI21" s="1284"/>
      <c r="BJ21" s="1284"/>
      <c r="BK21" s="1284"/>
      <c r="BL21" s="1284"/>
      <c r="BM21" s="1284"/>
      <c r="BN21" s="1284"/>
      <c r="BO21" s="1284"/>
      <c r="BP21" s="1284"/>
      <c r="BQ21" s="1284"/>
      <c r="BR21" s="1287"/>
      <c r="BS21" s="1284"/>
      <c r="BT21" s="1284"/>
      <c r="BU21" s="1284"/>
      <c r="BV21" s="1284"/>
      <c r="BW21" s="1284"/>
      <c r="BX21" s="1284"/>
      <c r="BY21" s="1284"/>
      <c r="BZ21" s="1284"/>
      <c r="CA21" s="1284"/>
      <c r="CB21" s="1284"/>
      <c r="CC21" s="1284"/>
      <c r="CD21" s="1287"/>
      <c r="CE21" s="1284"/>
      <c r="CF21" s="1284"/>
      <c r="CG21" s="1284"/>
      <c r="CH21" s="1284"/>
      <c r="CI21" s="1284"/>
      <c r="CJ21" s="1284"/>
      <c r="CK21" s="1284"/>
      <c r="CL21" s="1284"/>
      <c r="CM21" s="1284"/>
      <c r="CN21" s="1284"/>
      <c r="CO21" s="1284"/>
      <c r="CP21" s="1287"/>
      <c r="CQ21" s="1284"/>
      <c r="CR21" s="1284"/>
      <c r="CS21" s="1284"/>
      <c r="CT21" s="1284"/>
      <c r="CU21" s="1284"/>
      <c r="CV21" s="1284"/>
      <c r="CW21" s="1284"/>
      <c r="CX21" s="1284"/>
      <c r="CY21" s="1284"/>
      <c r="CZ21" s="1284"/>
      <c r="DA21" s="1284"/>
      <c r="DB21" s="1287"/>
      <c r="DC21" s="1284"/>
      <c r="DD21" s="1283"/>
      <c r="DE21" s="1231"/>
      <c r="MM21" s="1286"/>
    </row>
    <row r="22" spans="1:351" ht="16.5" x14ac:dyDescent="0.2">
      <c r="B22" s="1232"/>
      <c r="MM22" s="1286"/>
    </row>
    <row r="23" spans="1:351" ht="13" x14ac:dyDescent="0.2">
      <c r="B23" s="1232"/>
    </row>
    <row r="24" spans="1:351" ht="13" x14ac:dyDescent="0.2">
      <c r="B24" s="1232"/>
    </row>
    <row r="25" spans="1:351" ht="13" x14ac:dyDescent="0.2">
      <c r="B25" s="1232"/>
    </row>
    <row r="26" spans="1:351" ht="13" x14ac:dyDescent="0.2">
      <c r="B26" s="1232"/>
    </row>
    <row r="27" spans="1:351" ht="13" x14ac:dyDescent="0.2">
      <c r="B27" s="1232"/>
    </row>
    <row r="28" spans="1:351" ht="13" x14ac:dyDescent="0.2">
      <c r="B28" s="1232"/>
    </row>
    <row r="29" spans="1:351" ht="13" x14ac:dyDescent="0.2">
      <c r="B29" s="1232"/>
    </row>
    <row r="30" spans="1:351" ht="13" x14ac:dyDescent="0.2">
      <c r="B30" s="1232"/>
    </row>
    <row r="31" spans="1:351" ht="13" x14ac:dyDescent="0.2">
      <c r="B31" s="1232"/>
    </row>
    <row r="32" spans="1:351" ht="13" x14ac:dyDescent="0.2">
      <c r="B32" s="1232"/>
    </row>
    <row r="33" spans="2:109" ht="13" x14ac:dyDescent="0.2">
      <c r="B33" s="1232"/>
    </row>
    <row r="34" spans="2:109" ht="13" x14ac:dyDescent="0.2">
      <c r="B34" s="1232"/>
    </row>
    <row r="35" spans="2:109" ht="13" x14ac:dyDescent="0.2">
      <c r="B35" s="1232"/>
    </row>
    <row r="36" spans="2:109" ht="13" x14ac:dyDescent="0.2">
      <c r="B36" s="1232"/>
    </row>
    <row r="37" spans="2:109" ht="13" x14ac:dyDescent="0.2">
      <c r="B37" s="1232"/>
    </row>
    <row r="38" spans="2:109" ht="13" x14ac:dyDescent="0.2">
      <c r="B38" s="1232"/>
    </row>
    <row r="39" spans="2:109" ht="13" x14ac:dyDescent="0.2">
      <c r="B39" s="1237"/>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236"/>
      <c r="AL39" s="1236"/>
      <c r="AM39" s="1236"/>
      <c r="AN39" s="1236"/>
      <c r="AO39" s="1236"/>
      <c r="AP39" s="1236"/>
      <c r="AQ39" s="1236"/>
      <c r="AR39" s="1236"/>
      <c r="AS39" s="1236"/>
      <c r="AT39" s="1236"/>
      <c r="AU39" s="1236"/>
      <c r="AV39" s="1236"/>
      <c r="AW39" s="1236"/>
      <c r="AX39" s="1236"/>
      <c r="AY39" s="1236"/>
      <c r="AZ39" s="1236"/>
      <c r="BA39" s="1236"/>
      <c r="BB39" s="1236"/>
      <c r="BC39" s="1236"/>
      <c r="BD39" s="1236"/>
      <c r="BE39" s="1236"/>
      <c r="BF39" s="1236"/>
      <c r="BG39" s="1236"/>
      <c r="BH39" s="1236"/>
      <c r="BI39" s="1236"/>
      <c r="BJ39" s="1236"/>
      <c r="BK39" s="1236"/>
      <c r="BL39" s="1236"/>
      <c r="BM39" s="1236"/>
      <c r="BN39" s="1236"/>
      <c r="BO39" s="1236"/>
      <c r="BP39" s="1236"/>
      <c r="BQ39" s="1236"/>
      <c r="BR39" s="1236"/>
      <c r="BS39" s="1236"/>
      <c r="BT39" s="1236"/>
      <c r="BU39" s="1236"/>
      <c r="BV39" s="1236"/>
      <c r="BW39" s="1236"/>
      <c r="BX39" s="1236"/>
      <c r="BY39" s="1236"/>
      <c r="BZ39" s="1236"/>
      <c r="CA39" s="1236"/>
      <c r="CB39" s="1236"/>
      <c r="CC39" s="1236"/>
      <c r="CD39" s="1236"/>
      <c r="CE39" s="1236"/>
      <c r="CF39" s="1236"/>
      <c r="CG39" s="1236"/>
      <c r="CH39" s="1236"/>
      <c r="CI39" s="1236"/>
      <c r="CJ39" s="1236"/>
      <c r="CK39" s="1236"/>
      <c r="CL39" s="1236"/>
      <c r="CM39" s="1236"/>
      <c r="CN39" s="1236"/>
      <c r="CO39" s="1236"/>
      <c r="CP39" s="1236"/>
      <c r="CQ39" s="1236"/>
      <c r="CR39" s="1236"/>
      <c r="CS39" s="1236"/>
      <c r="CT39" s="1236"/>
      <c r="CU39" s="1236"/>
      <c r="CV39" s="1236"/>
      <c r="CW39" s="1236"/>
      <c r="CX39" s="1236"/>
      <c r="CY39" s="1236"/>
      <c r="CZ39" s="1236"/>
      <c r="DA39" s="1236"/>
      <c r="DB39" s="1236"/>
      <c r="DC39" s="1236"/>
      <c r="DD39" s="1235"/>
    </row>
    <row r="40" spans="2:109" ht="13" x14ac:dyDescent="0.2">
      <c r="B40" s="1273"/>
      <c r="DD40" s="1273"/>
      <c r="DE40" s="1231"/>
    </row>
    <row r="41" spans="2:109" ht="16.5" x14ac:dyDescent="0.2">
      <c r="B41" s="1285" t="s">
        <v>616</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3"/>
    </row>
    <row r="42" spans="2:109" ht="13" x14ac:dyDescent="0.2">
      <c r="B42" s="1232"/>
      <c r="G42" s="1269"/>
      <c r="I42" s="1268"/>
      <c r="J42" s="1268"/>
      <c r="K42" s="1268"/>
      <c r="AM42" s="1269"/>
      <c r="AN42" s="1269" t="s">
        <v>612</v>
      </c>
      <c r="AP42" s="1268"/>
      <c r="AQ42" s="1268"/>
      <c r="AR42" s="1268"/>
      <c r="AY42" s="1269"/>
      <c r="BA42" s="1268"/>
      <c r="BB42" s="1268"/>
      <c r="BC42" s="1268"/>
      <c r="BK42" s="1269"/>
      <c r="BM42" s="1268"/>
      <c r="BN42" s="1268"/>
      <c r="BO42" s="1268"/>
      <c r="BW42" s="1269"/>
      <c r="BY42" s="1268"/>
      <c r="BZ42" s="1268"/>
      <c r="CA42" s="1268"/>
      <c r="CI42" s="1269"/>
      <c r="CK42" s="1268"/>
      <c r="CL42" s="1268"/>
      <c r="CM42" s="1268"/>
      <c r="CU42" s="1269"/>
      <c r="CW42" s="1268"/>
      <c r="CX42" s="1268"/>
      <c r="CY42" s="1268"/>
    </row>
    <row r="43" spans="2:109" ht="13.5" customHeight="1" x14ac:dyDescent="0.2">
      <c r="B43" s="1232"/>
      <c r="AN43" s="1267" t="s">
        <v>615</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5"/>
    </row>
    <row r="44" spans="2:109" ht="13" x14ac:dyDescent="0.2">
      <c r="B44" s="1232"/>
      <c r="AN44" s="1264"/>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2"/>
    </row>
    <row r="45" spans="2:109" ht="13" x14ac:dyDescent="0.2">
      <c r="B45" s="1232"/>
      <c r="AN45" s="1264"/>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2"/>
    </row>
    <row r="46" spans="2:109" ht="13" x14ac:dyDescent="0.2">
      <c r="B46" s="1232"/>
      <c r="AN46" s="1264"/>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2"/>
    </row>
    <row r="47" spans="2:109" ht="13" x14ac:dyDescent="0.2">
      <c r="B47" s="1232"/>
      <c r="AN47" s="1261"/>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59"/>
    </row>
    <row r="48" spans="2:109" ht="13" x14ac:dyDescent="0.2">
      <c r="B48" s="1232"/>
      <c r="H48" s="1246"/>
      <c r="I48" s="1246"/>
      <c r="J48" s="1246"/>
      <c r="AN48" s="1246"/>
      <c r="AO48" s="1246"/>
      <c r="AP48" s="1246"/>
      <c r="AZ48" s="1246"/>
      <c r="BA48" s="1246"/>
      <c r="BB48" s="1246"/>
      <c r="BL48" s="1246"/>
      <c r="BM48" s="1246"/>
      <c r="BN48" s="1246"/>
      <c r="BX48" s="1246"/>
      <c r="BY48" s="1246"/>
      <c r="BZ48" s="1246"/>
      <c r="CJ48" s="1246"/>
      <c r="CK48" s="1246"/>
      <c r="CL48" s="1246"/>
      <c r="CV48" s="1246"/>
      <c r="CW48" s="1246"/>
      <c r="CX48" s="1246"/>
    </row>
    <row r="49" spans="1:109" ht="13" x14ac:dyDescent="0.2">
      <c r="B49" s="1232"/>
      <c r="AN49" s="1231" t="s">
        <v>610</v>
      </c>
    </row>
    <row r="50" spans="1:109" ht="13" x14ac:dyDescent="0.2">
      <c r="B50" s="1232"/>
      <c r="G50" s="1244"/>
      <c r="H50" s="1244"/>
      <c r="I50" s="1244"/>
      <c r="J50" s="1244"/>
      <c r="K50" s="1253"/>
      <c r="L50" s="1253"/>
      <c r="M50" s="1252"/>
      <c r="N50" s="1252"/>
      <c r="AN50" s="1251"/>
      <c r="AO50" s="1250"/>
      <c r="AP50" s="1250"/>
      <c r="AQ50" s="1250"/>
      <c r="AR50" s="1250"/>
      <c r="AS50" s="1250"/>
      <c r="AT50" s="1250"/>
      <c r="AU50" s="1250"/>
      <c r="AV50" s="1250"/>
      <c r="AW50" s="1250"/>
      <c r="AX50" s="1250"/>
      <c r="AY50" s="1250"/>
      <c r="AZ50" s="1250"/>
      <c r="BA50" s="1250"/>
      <c r="BB50" s="1250"/>
      <c r="BC50" s="1250"/>
      <c r="BD50" s="1250"/>
      <c r="BE50" s="1250"/>
      <c r="BF50" s="1250"/>
      <c r="BG50" s="1250"/>
      <c r="BH50" s="1250"/>
      <c r="BI50" s="1250"/>
      <c r="BJ50" s="1250"/>
      <c r="BK50" s="1250"/>
      <c r="BL50" s="1250"/>
      <c r="BM50" s="1250"/>
      <c r="BN50" s="1250"/>
      <c r="BO50" s="1249"/>
      <c r="BP50" s="1241" t="s">
        <v>540</v>
      </c>
      <c r="BQ50" s="1241"/>
      <c r="BR50" s="1241"/>
      <c r="BS50" s="1241"/>
      <c r="BT50" s="1241"/>
      <c r="BU50" s="1241"/>
      <c r="BV50" s="1241"/>
      <c r="BW50" s="1241"/>
      <c r="BX50" s="1241" t="s">
        <v>541</v>
      </c>
      <c r="BY50" s="1241"/>
      <c r="BZ50" s="1241"/>
      <c r="CA50" s="1241"/>
      <c r="CB50" s="1241"/>
      <c r="CC50" s="1241"/>
      <c r="CD50" s="1241"/>
      <c r="CE50" s="1241"/>
      <c r="CF50" s="1241" t="s">
        <v>542</v>
      </c>
      <c r="CG50" s="1241"/>
      <c r="CH50" s="1241"/>
      <c r="CI50" s="1241"/>
      <c r="CJ50" s="1241"/>
      <c r="CK50" s="1241"/>
      <c r="CL50" s="1241"/>
      <c r="CM50" s="1241"/>
      <c r="CN50" s="1241" t="s">
        <v>543</v>
      </c>
      <c r="CO50" s="1241"/>
      <c r="CP50" s="1241"/>
      <c r="CQ50" s="1241"/>
      <c r="CR50" s="1241"/>
      <c r="CS50" s="1241"/>
      <c r="CT50" s="1241"/>
      <c r="CU50" s="1241"/>
      <c r="CV50" s="1241" t="s">
        <v>544</v>
      </c>
      <c r="CW50" s="1241"/>
      <c r="CX50" s="1241"/>
      <c r="CY50" s="1241"/>
      <c r="CZ50" s="1241"/>
      <c r="DA50" s="1241"/>
      <c r="DB50" s="1241"/>
      <c r="DC50" s="1241"/>
    </row>
    <row r="51" spans="1:109" ht="13.5" customHeight="1" x14ac:dyDescent="0.2">
      <c r="B51" s="1232"/>
      <c r="G51" s="1248"/>
      <c r="H51" s="1248"/>
      <c r="I51" s="1282"/>
      <c r="J51" s="1282"/>
      <c r="K51" s="1247"/>
      <c r="L51" s="1247"/>
      <c r="M51" s="1247"/>
      <c r="N51" s="1247"/>
      <c r="AM51" s="1246"/>
      <c r="AN51" s="1240" t="s">
        <v>609</v>
      </c>
      <c r="AO51" s="1240"/>
      <c r="AP51" s="1240"/>
      <c r="AQ51" s="1240"/>
      <c r="AR51" s="1240"/>
      <c r="AS51" s="1240"/>
      <c r="AT51" s="1240"/>
      <c r="AU51" s="1240"/>
      <c r="AV51" s="1240"/>
      <c r="AW51" s="1240"/>
      <c r="AX51" s="1240"/>
      <c r="AY51" s="1240"/>
      <c r="AZ51" s="1240"/>
      <c r="BA51" s="1240"/>
      <c r="BB51" s="1240" t="s">
        <v>607</v>
      </c>
      <c r="BC51" s="1240"/>
      <c r="BD51" s="1240"/>
      <c r="BE51" s="1240"/>
      <c r="BF51" s="1240"/>
      <c r="BG51" s="1240"/>
      <c r="BH51" s="1240"/>
      <c r="BI51" s="1240"/>
      <c r="BJ51" s="1240"/>
      <c r="BK51" s="1240"/>
      <c r="BL51" s="1240"/>
      <c r="BM51" s="1240"/>
      <c r="BN51" s="1240"/>
      <c r="BO51" s="1240"/>
      <c r="BP51" s="1281"/>
      <c r="BQ51" s="1239"/>
      <c r="BR51" s="1239"/>
      <c r="BS51" s="1239"/>
      <c r="BT51" s="1239"/>
      <c r="BU51" s="1239"/>
      <c r="BV51" s="1239"/>
      <c r="BW51" s="1239"/>
      <c r="BX51" s="1281"/>
      <c r="BY51" s="1239"/>
      <c r="BZ51" s="1239"/>
      <c r="CA51" s="1239"/>
      <c r="CB51" s="1239"/>
      <c r="CC51" s="1239"/>
      <c r="CD51" s="1239"/>
      <c r="CE51" s="1239"/>
      <c r="CF51" s="1281"/>
      <c r="CG51" s="1239"/>
      <c r="CH51" s="1239"/>
      <c r="CI51" s="1239"/>
      <c r="CJ51" s="1239"/>
      <c r="CK51" s="1239"/>
      <c r="CL51" s="1239"/>
      <c r="CM51" s="1239"/>
      <c r="CN51" s="1239">
        <v>194.9</v>
      </c>
      <c r="CO51" s="1239"/>
      <c r="CP51" s="1239"/>
      <c r="CQ51" s="1239"/>
      <c r="CR51" s="1239"/>
      <c r="CS51" s="1239"/>
      <c r="CT51" s="1239"/>
      <c r="CU51" s="1239"/>
      <c r="CV51" s="1239">
        <v>205.6</v>
      </c>
      <c r="CW51" s="1239"/>
      <c r="CX51" s="1239"/>
      <c r="CY51" s="1239"/>
      <c r="CZ51" s="1239"/>
      <c r="DA51" s="1239"/>
      <c r="DB51" s="1239"/>
      <c r="DC51" s="1239"/>
    </row>
    <row r="52" spans="1:109" ht="13" x14ac:dyDescent="0.2">
      <c r="B52" s="1232"/>
      <c r="G52" s="1248"/>
      <c r="H52" s="1248"/>
      <c r="I52" s="1282"/>
      <c r="J52" s="1282"/>
      <c r="K52" s="1247"/>
      <c r="L52" s="1247"/>
      <c r="M52" s="1247"/>
      <c r="N52" s="1247"/>
      <c r="AM52" s="1246"/>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ht="13" x14ac:dyDescent="0.2">
      <c r="A53" s="1268"/>
      <c r="B53" s="1232"/>
      <c r="G53" s="1248"/>
      <c r="H53" s="1248"/>
      <c r="I53" s="1244"/>
      <c r="J53" s="1244"/>
      <c r="K53" s="1247"/>
      <c r="L53" s="1247"/>
      <c r="M53" s="1247"/>
      <c r="N53" s="1247"/>
      <c r="AM53" s="1246"/>
      <c r="AN53" s="1240"/>
      <c r="AO53" s="1240"/>
      <c r="AP53" s="1240"/>
      <c r="AQ53" s="1240"/>
      <c r="AR53" s="1240"/>
      <c r="AS53" s="1240"/>
      <c r="AT53" s="1240"/>
      <c r="AU53" s="1240"/>
      <c r="AV53" s="1240"/>
      <c r="AW53" s="1240"/>
      <c r="AX53" s="1240"/>
      <c r="AY53" s="1240"/>
      <c r="AZ53" s="1240"/>
      <c r="BA53" s="1240"/>
      <c r="BB53" s="1240" t="s">
        <v>614</v>
      </c>
      <c r="BC53" s="1240"/>
      <c r="BD53" s="1240"/>
      <c r="BE53" s="1240"/>
      <c r="BF53" s="1240"/>
      <c r="BG53" s="1240"/>
      <c r="BH53" s="1240"/>
      <c r="BI53" s="1240"/>
      <c r="BJ53" s="1240"/>
      <c r="BK53" s="1240"/>
      <c r="BL53" s="1240"/>
      <c r="BM53" s="1240"/>
      <c r="BN53" s="1240"/>
      <c r="BO53" s="1240"/>
      <c r="BP53" s="1281"/>
      <c r="BQ53" s="1239"/>
      <c r="BR53" s="1239"/>
      <c r="BS53" s="1239"/>
      <c r="BT53" s="1239"/>
      <c r="BU53" s="1239"/>
      <c r="BV53" s="1239"/>
      <c r="BW53" s="1239"/>
      <c r="BX53" s="1281"/>
      <c r="BY53" s="1239"/>
      <c r="BZ53" s="1239"/>
      <c r="CA53" s="1239"/>
      <c r="CB53" s="1239"/>
      <c r="CC53" s="1239"/>
      <c r="CD53" s="1239"/>
      <c r="CE53" s="1239"/>
      <c r="CF53" s="1281"/>
      <c r="CG53" s="1239"/>
      <c r="CH53" s="1239"/>
      <c r="CI53" s="1239"/>
      <c r="CJ53" s="1239"/>
      <c r="CK53" s="1239"/>
      <c r="CL53" s="1239"/>
      <c r="CM53" s="1239"/>
      <c r="CN53" s="1239">
        <v>55.1</v>
      </c>
      <c r="CO53" s="1239"/>
      <c r="CP53" s="1239"/>
      <c r="CQ53" s="1239"/>
      <c r="CR53" s="1239"/>
      <c r="CS53" s="1239"/>
      <c r="CT53" s="1239"/>
      <c r="CU53" s="1239"/>
      <c r="CV53" s="1239">
        <v>56.1</v>
      </c>
      <c r="CW53" s="1239"/>
      <c r="CX53" s="1239"/>
      <c r="CY53" s="1239"/>
      <c r="CZ53" s="1239"/>
      <c r="DA53" s="1239"/>
      <c r="DB53" s="1239"/>
      <c r="DC53" s="1239"/>
    </row>
    <row r="54" spans="1:109" ht="13" x14ac:dyDescent="0.2">
      <c r="A54" s="1268"/>
      <c r="B54" s="1232"/>
      <c r="G54" s="1248"/>
      <c r="H54" s="1248"/>
      <c r="I54" s="1244"/>
      <c r="J54" s="1244"/>
      <c r="K54" s="1247"/>
      <c r="L54" s="1247"/>
      <c r="M54" s="1247"/>
      <c r="N54" s="1247"/>
      <c r="AM54" s="1246"/>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ht="13" x14ac:dyDescent="0.2">
      <c r="A55" s="1268"/>
      <c r="B55" s="1232"/>
      <c r="G55" s="1244"/>
      <c r="H55" s="1244"/>
      <c r="I55" s="1244"/>
      <c r="J55" s="1244"/>
      <c r="K55" s="1247"/>
      <c r="L55" s="1247"/>
      <c r="M55" s="1247"/>
      <c r="N55" s="1247"/>
      <c r="AN55" s="1241" t="s">
        <v>608</v>
      </c>
      <c r="AO55" s="1241"/>
      <c r="AP55" s="1241"/>
      <c r="AQ55" s="1241"/>
      <c r="AR55" s="1241"/>
      <c r="AS55" s="1241"/>
      <c r="AT55" s="1241"/>
      <c r="AU55" s="1241"/>
      <c r="AV55" s="1241"/>
      <c r="AW55" s="1241"/>
      <c r="AX55" s="1241"/>
      <c r="AY55" s="1241"/>
      <c r="AZ55" s="1241"/>
      <c r="BA55" s="1241"/>
      <c r="BB55" s="1240" t="s">
        <v>607</v>
      </c>
      <c r="BC55" s="1240"/>
      <c r="BD55" s="1240"/>
      <c r="BE55" s="1240"/>
      <c r="BF55" s="1240"/>
      <c r="BG55" s="1240"/>
      <c r="BH55" s="1240"/>
      <c r="BI55" s="1240"/>
      <c r="BJ55" s="1240"/>
      <c r="BK55" s="1240"/>
      <c r="BL55" s="1240"/>
      <c r="BM55" s="1240"/>
      <c r="BN55" s="1240"/>
      <c r="BO55" s="1240"/>
      <c r="BP55" s="1281"/>
      <c r="BQ55" s="1239"/>
      <c r="BR55" s="1239"/>
      <c r="BS55" s="1239"/>
      <c r="BT55" s="1239"/>
      <c r="BU55" s="1239"/>
      <c r="BV55" s="1239"/>
      <c r="BW55" s="1239"/>
      <c r="BX55" s="1281"/>
      <c r="BY55" s="1239"/>
      <c r="BZ55" s="1239"/>
      <c r="CA55" s="1239"/>
      <c r="CB55" s="1239"/>
      <c r="CC55" s="1239"/>
      <c r="CD55" s="1239"/>
      <c r="CE55" s="1239"/>
      <c r="CF55" s="1281"/>
      <c r="CG55" s="1239"/>
      <c r="CH55" s="1239"/>
      <c r="CI55" s="1239"/>
      <c r="CJ55" s="1239"/>
      <c r="CK55" s="1239"/>
      <c r="CL55" s="1239"/>
      <c r="CM55" s="1239"/>
      <c r="CN55" s="1239">
        <v>246.9</v>
      </c>
      <c r="CO55" s="1239"/>
      <c r="CP55" s="1239"/>
      <c r="CQ55" s="1239"/>
      <c r="CR55" s="1239"/>
      <c r="CS55" s="1239"/>
      <c r="CT55" s="1239"/>
      <c r="CU55" s="1239"/>
      <c r="CV55" s="1239">
        <v>250.4</v>
      </c>
      <c r="CW55" s="1239"/>
      <c r="CX55" s="1239"/>
      <c r="CY55" s="1239"/>
      <c r="CZ55" s="1239"/>
      <c r="DA55" s="1239"/>
      <c r="DB55" s="1239"/>
      <c r="DC55" s="1239"/>
    </row>
    <row r="56" spans="1:109" ht="13" x14ac:dyDescent="0.2">
      <c r="A56" s="1268"/>
      <c r="B56" s="1232"/>
      <c r="G56" s="1244"/>
      <c r="H56" s="1244"/>
      <c r="I56" s="1244"/>
      <c r="J56" s="1244"/>
      <c r="K56" s="1247"/>
      <c r="L56" s="1247"/>
      <c r="M56" s="1247"/>
      <c r="N56" s="1247"/>
      <c r="AN56" s="1241"/>
      <c r="AO56" s="1241"/>
      <c r="AP56" s="1241"/>
      <c r="AQ56" s="1241"/>
      <c r="AR56" s="1241"/>
      <c r="AS56" s="1241"/>
      <c r="AT56" s="1241"/>
      <c r="AU56" s="1241"/>
      <c r="AV56" s="1241"/>
      <c r="AW56" s="1241"/>
      <c r="AX56" s="1241"/>
      <c r="AY56" s="1241"/>
      <c r="AZ56" s="1241"/>
      <c r="BA56" s="1241"/>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268" customFormat="1" ht="13" x14ac:dyDescent="0.2">
      <c r="B57" s="1274"/>
      <c r="G57" s="1244"/>
      <c r="H57" s="1244"/>
      <c r="I57" s="1243"/>
      <c r="J57" s="1243"/>
      <c r="K57" s="1247"/>
      <c r="L57" s="1247"/>
      <c r="M57" s="1247"/>
      <c r="N57" s="1247"/>
      <c r="AM57" s="1231"/>
      <c r="AN57" s="1241"/>
      <c r="AO57" s="1241"/>
      <c r="AP57" s="1241"/>
      <c r="AQ57" s="1241"/>
      <c r="AR57" s="1241"/>
      <c r="AS57" s="1241"/>
      <c r="AT57" s="1241"/>
      <c r="AU57" s="1241"/>
      <c r="AV57" s="1241"/>
      <c r="AW57" s="1241"/>
      <c r="AX57" s="1241"/>
      <c r="AY57" s="1241"/>
      <c r="AZ57" s="1241"/>
      <c r="BA57" s="1241"/>
      <c r="BB57" s="1240" t="s">
        <v>614</v>
      </c>
      <c r="BC57" s="1240"/>
      <c r="BD57" s="1240"/>
      <c r="BE57" s="1240"/>
      <c r="BF57" s="1240"/>
      <c r="BG57" s="1240"/>
      <c r="BH57" s="1240"/>
      <c r="BI57" s="1240"/>
      <c r="BJ57" s="1240"/>
      <c r="BK57" s="1240"/>
      <c r="BL57" s="1240"/>
      <c r="BM57" s="1240"/>
      <c r="BN57" s="1240"/>
      <c r="BO57" s="1240"/>
      <c r="BP57" s="1281"/>
      <c r="BQ57" s="1239"/>
      <c r="BR57" s="1239"/>
      <c r="BS57" s="1239"/>
      <c r="BT57" s="1239"/>
      <c r="BU57" s="1239"/>
      <c r="BV57" s="1239"/>
      <c r="BW57" s="1239"/>
      <c r="BX57" s="1281"/>
      <c r="BY57" s="1239"/>
      <c r="BZ57" s="1239"/>
      <c r="CA57" s="1239"/>
      <c r="CB57" s="1239"/>
      <c r="CC57" s="1239"/>
      <c r="CD57" s="1239"/>
      <c r="CE57" s="1239"/>
      <c r="CF57" s="1281"/>
      <c r="CG57" s="1239"/>
      <c r="CH57" s="1239"/>
      <c r="CI57" s="1239"/>
      <c r="CJ57" s="1239"/>
      <c r="CK57" s="1239"/>
      <c r="CL57" s="1239"/>
      <c r="CM57" s="1239"/>
      <c r="CN57" s="1239">
        <v>54.8</v>
      </c>
      <c r="CO57" s="1239"/>
      <c r="CP57" s="1239"/>
      <c r="CQ57" s="1239"/>
      <c r="CR57" s="1239"/>
      <c r="CS57" s="1239"/>
      <c r="CT57" s="1239"/>
      <c r="CU57" s="1239"/>
      <c r="CV57" s="1239">
        <v>54.9</v>
      </c>
      <c r="CW57" s="1239"/>
      <c r="CX57" s="1239"/>
      <c r="CY57" s="1239"/>
      <c r="CZ57" s="1239"/>
      <c r="DA57" s="1239"/>
      <c r="DB57" s="1239"/>
      <c r="DC57" s="1239"/>
      <c r="DD57" s="1279"/>
      <c r="DE57" s="1274"/>
    </row>
    <row r="58" spans="1:109" s="1268" customFormat="1" ht="13" x14ac:dyDescent="0.2">
      <c r="A58" s="1231"/>
      <c r="B58" s="1274"/>
      <c r="G58" s="1244"/>
      <c r="H58" s="1244"/>
      <c r="I58" s="1243"/>
      <c r="J58" s="1243"/>
      <c r="K58" s="1247"/>
      <c r="L58" s="1247"/>
      <c r="M58" s="1247"/>
      <c r="N58" s="1247"/>
      <c r="AM58" s="1231"/>
      <c r="AN58" s="1241"/>
      <c r="AO58" s="1241"/>
      <c r="AP58" s="1241"/>
      <c r="AQ58" s="1241"/>
      <c r="AR58" s="1241"/>
      <c r="AS58" s="1241"/>
      <c r="AT58" s="1241"/>
      <c r="AU58" s="1241"/>
      <c r="AV58" s="1241"/>
      <c r="AW58" s="1241"/>
      <c r="AX58" s="1241"/>
      <c r="AY58" s="1241"/>
      <c r="AZ58" s="1241"/>
      <c r="BA58" s="1241"/>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1279"/>
      <c r="DE58" s="1274"/>
    </row>
    <row r="59" spans="1:109" s="1268" customFormat="1" ht="13" x14ac:dyDescent="0.2">
      <c r="A59" s="1231"/>
      <c r="B59" s="1274"/>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4"/>
    </row>
    <row r="60" spans="1:109" s="1268" customFormat="1" ht="13" x14ac:dyDescent="0.2">
      <c r="A60" s="1231"/>
      <c r="B60" s="1274"/>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4"/>
    </row>
    <row r="61" spans="1:109" s="1268" customFormat="1" ht="13" x14ac:dyDescent="0.2">
      <c r="A61" s="1231"/>
      <c r="B61" s="1278"/>
      <c r="C61" s="1277"/>
      <c r="D61" s="1277"/>
      <c r="E61" s="1277"/>
      <c r="F61" s="1277"/>
      <c r="G61" s="1277"/>
      <c r="H61" s="1277"/>
      <c r="I61" s="1277"/>
      <c r="J61" s="1277"/>
      <c r="K61" s="1277"/>
      <c r="L61" s="1277"/>
      <c r="M61" s="1276"/>
      <c r="N61" s="1276"/>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6"/>
      <c r="AT61" s="1276"/>
      <c r="AU61" s="1277"/>
      <c r="AV61" s="1277"/>
      <c r="AW61" s="1277"/>
      <c r="AX61" s="1277"/>
      <c r="AY61" s="1277"/>
      <c r="AZ61" s="1277"/>
      <c r="BA61" s="1277"/>
      <c r="BB61" s="1277"/>
      <c r="BC61" s="1277"/>
      <c r="BD61" s="1277"/>
      <c r="BE61" s="1276"/>
      <c r="BF61" s="1276"/>
      <c r="BG61" s="1277"/>
      <c r="BH61" s="1277"/>
      <c r="BI61" s="1277"/>
      <c r="BJ61" s="1277"/>
      <c r="BK61" s="1277"/>
      <c r="BL61" s="1277"/>
      <c r="BM61" s="1277"/>
      <c r="BN61" s="1277"/>
      <c r="BO61" s="1277"/>
      <c r="BP61" s="1277"/>
      <c r="BQ61" s="1276"/>
      <c r="BR61" s="1276"/>
      <c r="BS61" s="1277"/>
      <c r="BT61" s="1277"/>
      <c r="BU61" s="1277"/>
      <c r="BV61" s="1277"/>
      <c r="BW61" s="1277"/>
      <c r="BX61" s="1277"/>
      <c r="BY61" s="1277"/>
      <c r="BZ61" s="1277"/>
      <c r="CA61" s="1277"/>
      <c r="CB61" s="1277"/>
      <c r="CC61" s="1276"/>
      <c r="CD61" s="1276"/>
      <c r="CE61" s="1277"/>
      <c r="CF61" s="1277"/>
      <c r="CG61" s="1277"/>
      <c r="CH61" s="1277"/>
      <c r="CI61" s="1277"/>
      <c r="CJ61" s="1277"/>
      <c r="CK61" s="1277"/>
      <c r="CL61" s="1277"/>
      <c r="CM61" s="1277"/>
      <c r="CN61" s="1277"/>
      <c r="CO61" s="1276"/>
      <c r="CP61" s="1276"/>
      <c r="CQ61" s="1277"/>
      <c r="CR61" s="1277"/>
      <c r="CS61" s="1277"/>
      <c r="CT61" s="1277"/>
      <c r="CU61" s="1277"/>
      <c r="CV61" s="1277"/>
      <c r="CW61" s="1277"/>
      <c r="CX61" s="1277"/>
      <c r="CY61" s="1277"/>
      <c r="CZ61" s="1277"/>
      <c r="DA61" s="1276"/>
      <c r="DB61" s="1276"/>
      <c r="DC61" s="1276"/>
      <c r="DD61" s="1275"/>
      <c r="DE61" s="1274"/>
    </row>
    <row r="62" spans="1:109" ht="13" x14ac:dyDescent="0.2">
      <c r="B62" s="1273"/>
      <c r="C62" s="1273"/>
      <c r="D62" s="1273"/>
      <c r="E62" s="1273"/>
      <c r="F62" s="1273"/>
      <c r="G62" s="1273"/>
      <c r="H62" s="1273"/>
      <c r="I62" s="1273"/>
      <c r="J62" s="1273"/>
      <c r="K62" s="1273"/>
      <c r="L62" s="1273"/>
      <c r="M62" s="1273"/>
      <c r="N62" s="1273"/>
      <c r="O62" s="1273"/>
      <c r="P62" s="1273"/>
      <c r="Q62" s="1273"/>
      <c r="R62" s="1273"/>
      <c r="S62" s="1273"/>
      <c r="T62" s="1273"/>
      <c r="U62" s="1273"/>
      <c r="V62" s="1273"/>
      <c r="W62" s="1273"/>
      <c r="X62" s="1273"/>
      <c r="Y62" s="1273"/>
      <c r="Z62" s="1273"/>
      <c r="AA62" s="1273"/>
      <c r="AB62" s="1273"/>
      <c r="AC62" s="1273"/>
      <c r="AD62" s="1273"/>
      <c r="AE62" s="1273"/>
      <c r="AF62" s="1273"/>
      <c r="AG62" s="1273"/>
      <c r="AH62" s="1273"/>
      <c r="AI62" s="1273"/>
      <c r="AJ62" s="1273"/>
      <c r="AK62" s="1273"/>
      <c r="AL62" s="1273"/>
      <c r="AM62" s="1273"/>
      <c r="AN62" s="1273"/>
      <c r="AO62" s="1273"/>
      <c r="AP62" s="1273"/>
      <c r="AQ62" s="1273"/>
      <c r="AR62" s="1273"/>
      <c r="AS62" s="1273"/>
      <c r="AT62" s="1273"/>
      <c r="AU62" s="1273"/>
      <c r="AV62" s="1273"/>
      <c r="AW62" s="1273"/>
      <c r="AX62" s="1273"/>
      <c r="AY62" s="1273"/>
      <c r="AZ62" s="1273"/>
      <c r="BA62" s="1273"/>
      <c r="BB62" s="1273"/>
      <c r="BC62" s="1273"/>
      <c r="BD62" s="1273"/>
      <c r="BE62" s="1273"/>
      <c r="BF62" s="1273"/>
      <c r="BG62" s="1273"/>
      <c r="BH62" s="1273"/>
      <c r="BI62" s="1273"/>
      <c r="BJ62" s="1273"/>
      <c r="BK62" s="1273"/>
      <c r="BL62" s="1273"/>
      <c r="BM62" s="1273"/>
      <c r="BN62" s="1273"/>
      <c r="BO62" s="1273"/>
      <c r="BP62" s="1273"/>
      <c r="BQ62" s="1273"/>
      <c r="BR62" s="1273"/>
      <c r="BS62" s="1273"/>
      <c r="BT62" s="1273"/>
      <c r="BU62" s="1273"/>
      <c r="BV62" s="1273"/>
      <c r="BW62" s="1273"/>
      <c r="BX62" s="1273"/>
      <c r="BY62" s="1273"/>
      <c r="BZ62" s="1273"/>
      <c r="CA62" s="1273"/>
      <c r="CB62" s="1273"/>
      <c r="CC62" s="1273"/>
      <c r="CD62" s="1273"/>
      <c r="CE62" s="1273"/>
      <c r="CF62" s="1273"/>
      <c r="CG62" s="1273"/>
      <c r="CH62" s="1273"/>
      <c r="CI62" s="1273"/>
      <c r="CJ62" s="1273"/>
      <c r="CK62" s="1273"/>
      <c r="CL62" s="1273"/>
      <c r="CM62" s="1273"/>
      <c r="CN62" s="1273"/>
      <c r="CO62" s="1273"/>
      <c r="CP62" s="1273"/>
      <c r="CQ62" s="1273"/>
      <c r="CR62" s="1273"/>
      <c r="CS62" s="1273"/>
      <c r="CT62" s="1273"/>
      <c r="CU62" s="1273"/>
      <c r="CV62" s="1273"/>
      <c r="CW62" s="1273"/>
      <c r="CX62" s="1273"/>
      <c r="CY62" s="1273"/>
      <c r="CZ62" s="1273"/>
      <c r="DA62" s="1273"/>
      <c r="DB62" s="1273"/>
      <c r="DC62" s="1273"/>
      <c r="DD62" s="1273"/>
      <c r="DE62" s="1231"/>
    </row>
    <row r="63" spans="1:109" ht="16.5" x14ac:dyDescent="0.2">
      <c r="B63" s="1272" t="s">
        <v>613</v>
      </c>
    </row>
    <row r="64" spans="1:109" ht="13" x14ac:dyDescent="0.2">
      <c r="B64" s="1232"/>
      <c r="G64" s="1269"/>
      <c r="I64" s="1271"/>
      <c r="J64" s="1271"/>
      <c r="K64" s="1271"/>
      <c r="L64" s="1271"/>
      <c r="M64" s="1271"/>
      <c r="N64" s="1270"/>
      <c r="AM64" s="1269"/>
      <c r="AN64" s="1269" t="s">
        <v>612</v>
      </c>
      <c r="AP64" s="1268"/>
      <c r="AQ64" s="1268"/>
      <c r="AR64" s="1268"/>
      <c r="AY64" s="1269"/>
      <c r="BA64" s="1268"/>
      <c r="BB64" s="1268"/>
      <c r="BC64" s="1268"/>
      <c r="BK64" s="1269"/>
      <c r="BM64" s="1268"/>
      <c r="BN64" s="1268"/>
      <c r="BO64" s="1268"/>
      <c r="BW64" s="1269"/>
      <c r="BY64" s="1268"/>
      <c r="BZ64" s="1268"/>
      <c r="CA64" s="1268"/>
      <c r="CI64" s="1269"/>
      <c r="CK64" s="1268"/>
      <c r="CL64" s="1268"/>
      <c r="CM64" s="1268"/>
      <c r="CU64" s="1269"/>
      <c r="CW64" s="1268"/>
      <c r="CX64" s="1268"/>
      <c r="CY64" s="1268"/>
    </row>
    <row r="65" spans="2:107" ht="13" x14ac:dyDescent="0.2">
      <c r="B65" s="1232"/>
      <c r="AN65" s="1267" t="s">
        <v>611</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5"/>
    </row>
    <row r="66" spans="2:107" ht="13" x14ac:dyDescent="0.2">
      <c r="B66" s="1232"/>
      <c r="AN66" s="1264"/>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2"/>
    </row>
    <row r="67" spans="2:107" ht="13" x14ac:dyDescent="0.2">
      <c r="B67" s="1232"/>
      <c r="AN67" s="1264"/>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2"/>
    </row>
    <row r="68" spans="2:107" ht="13" x14ac:dyDescent="0.2">
      <c r="B68" s="1232"/>
      <c r="AN68" s="1264"/>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2"/>
    </row>
    <row r="69" spans="2:107" ht="13" x14ac:dyDescent="0.2">
      <c r="B69" s="1232"/>
      <c r="AN69" s="1261"/>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59"/>
    </row>
    <row r="70" spans="2:107" ht="13" x14ac:dyDescent="0.2">
      <c r="B70" s="1232"/>
      <c r="H70" s="1258"/>
      <c r="I70" s="1258"/>
      <c r="J70" s="1256"/>
      <c r="K70" s="1256"/>
      <c r="L70" s="1255"/>
      <c r="M70" s="1256"/>
      <c r="N70" s="1255"/>
      <c r="AN70" s="1246"/>
      <c r="AO70" s="1246"/>
      <c r="AP70" s="1246"/>
      <c r="AZ70" s="1246"/>
      <c r="BA70" s="1246"/>
      <c r="BB70" s="1246"/>
      <c r="BL70" s="1246"/>
      <c r="BM70" s="1246"/>
      <c r="BN70" s="1246"/>
      <c r="BX70" s="1246"/>
      <c r="BY70" s="1246"/>
      <c r="BZ70" s="1246"/>
      <c r="CJ70" s="1246"/>
      <c r="CK70" s="1246"/>
      <c r="CL70" s="1246"/>
      <c r="CV70" s="1246"/>
      <c r="CW70" s="1246"/>
      <c r="CX70" s="1246"/>
    </row>
    <row r="71" spans="2:107" ht="13" x14ac:dyDescent="0.2">
      <c r="B71" s="1232"/>
      <c r="G71" s="1254"/>
      <c r="I71" s="1257"/>
      <c r="J71" s="1256"/>
      <c r="K71" s="1256"/>
      <c r="L71" s="1255"/>
      <c r="M71" s="1256"/>
      <c r="N71" s="1255"/>
      <c r="AM71" s="1254"/>
      <c r="AN71" s="1231" t="s">
        <v>610</v>
      </c>
    </row>
    <row r="72" spans="2:107" ht="13" x14ac:dyDescent="0.2">
      <c r="B72" s="1232"/>
      <c r="G72" s="1244"/>
      <c r="H72" s="1244"/>
      <c r="I72" s="1244"/>
      <c r="J72" s="1244"/>
      <c r="K72" s="1253"/>
      <c r="L72" s="1253"/>
      <c r="M72" s="1252"/>
      <c r="N72" s="1252"/>
      <c r="AN72" s="1251"/>
      <c r="AO72" s="1250"/>
      <c r="AP72" s="1250"/>
      <c r="AQ72" s="1250"/>
      <c r="AR72" s="1250"/>
      <c r="AS72" s="1250"/>
      <c r="AT72" s="1250"/>
      <c r="AU72" s="1250"/>
      <c r="AV72" s="1250"/>
      <c r="AW72" s="1250"/>
      <c r="AX72" s="1250"/>
      <c r="AY72" s="1250"/>
      <c r="AZ72" s="1250"/>
      <c r="BA72" s="1250"/>
      <c r="BB72" s="1250"/>
      <c r="BC72" s="1250"/>
      <c r="BD72" s="1250"/>
      <c r="BE72" s="1250"/>
      <c r="BF72" s="1250"/>
      <c r="BG72" s="1250"/>
      <c r="BH72" s="1250"/>
      <c r="BI72" s="1250"/>
      <c r="BJ72" s="1250"/>
      <c r="BK72" s="1250"/>
      <c r="BL72" s="1250"/>
      <c r="BM72" s="1250"/>
      <c r="BN72" s="1250"/>
      <c r="BO72" s="1249"/>
      <c r="BP72" s="1241" t="s">
        <v>540</v>
      </c>
      <c r="BQ72" s="1241"/>
      <c r="BR72" s="1241"/>
      <c r="BS72" s="1241"/>
      <c r="BT72" s="1241"/>
      <c r="BU72" s="1241"/>
      <c r="BV72" s="1241"/>
      <c r="BW72" s="1241"/>
      <c r="BX72" s="1241" t="s">
        <v>541</v>
      </c>
      <c r="BY72" s="1241"/>
      <c r="BZ72" s="1241"/>
      <c r="CA72" s="1241"/>
      <c r="CB72" s="1241"/>
      <c r="CC72" s="1241"/>
      <c r="CD72" s="1241"/>
      <c r="CE72" s="1241"/>
      <c r="CF72" s="1241" t="s">
        <v>542</v>
      </c>
      <c r="CG72" s="1241"/>
      <c r="CH72" s="1241"/>
      <c r="CI72" s="1241"/>
      <c r="CJ72" s="1241"/>
      <c r="CK72" s="1241"/>
      <c r="CL72" s="1241"/>
      <c r="CM72" s="1241"/>
      <c r="CN72" s="1241" t="s">
        <v>543</v>
      </c>
      <c r="CO72" s="1241"/>
      <c r="CP72" s="1241"/>
      <c r="CQ72" s="1241"/>
      <c r="CR72" s="1241"/>
      <c r="CS72" s="1241"/>
      <c r="CT72" s="1241"/>
      <c r="CU72" s="1241"/>
      <c r="CV72" s="1241" t="s">
        <v>544</v>
      </c>
      <c r="CW72" s="1241"/>
      <c r="CX72" s="1241"/>
      <c r="CY72" s="1241"/>
      <c r="CZ72" s="1241"/>
      <c r="DA72" s="1241"/>
      <c r="DB72" s="1241"/>
      <c r="DC72" s="1241"/>
    </row>
    <row r="73" spans="2:107" ht="13" x14ac:dyDescent="0.2">
      <c r="B73" s="1232"/>
      <c r="G73" s="1248"/>
      <c r="H73" s="1248"/>
      <c r="I73" s="1248"/>
      <c r="J73" s="1248"/>
      <c r="K73" s="1245"/>
      <c r="L73" s="1245"/>
      <c r="M73" s="1245"/>
      <c r="N73" s="1245"/>
      <c r="AM73" s="1246"/>
      <c r="AN73" s="1240" t="s">
        <v>609</v>
      </c>
      <c r="AO73" s="1240"/>
      <c r="AP73" s="1240"/>
      <c r="AQ73" s="1240"/>
      <c r="AR73" s="1240"/>
      <c r="AS73" s="1240"/>
      <c r="AT73" s="1240"/>
      <c r="AU73" s="1240"/>
      <c r="AV73" s="1240"/>
      <c r="AW73" s="1240"/>
      <c r="AX73" s="1240"/>
      <c r="AY73" s="1240"/>
      <c r="AZ73" s="1240"/>
      <c r="BA73" s="1240"/>
      <c r="BB73" s="1240" t="s">
        <v>607</v>
      </c>
      <c r="BC73" s="1240"/>
      <c r="BD73" s="1240"/>
      <c r="BE73" s="1240"/>
      <c r="BF73" s="1240"/>
      <c r="BG73" s="1240"/>
      <c r="BH73" s="1240"/>
      <c r="BI73" s="1240"/>
      <c r="BJ73" s="1240"/>
      <c r="BK73" s="1240"/>
      <c r="BL73" s="1240"/>
      <c r="BM73" s="1240"/>
      <c r="BN73" s="1240"/>
      <c r="BO73" s="1240"/>
      <c r="BP73" s="1239">
        <v>189</v>
      </c>
      <c r="BQ73" s="1239"/>
      <c r="BR73" s="1239"/>
      <c r="BS73" s="1239"/>
      <c r="BT73" s="1239"/>
      <c r="BU73" s="1239"/>
      <c r="BV73" s="1239"/>
      <c r="BW73" s="1239"/>
      <c r="BX73" s="1239">
        <v>175.2</v>
      </c>
      <c r="BY73" s="1239"/>
      <c r="BZ73" s="1239"/>
      <c r="CA73" s="1239"/>
      <c r="CB73" s="1239"/>
      <c r="CC73" s="1239"/>
      <c r="CD73" s="1239"/>
      <c r="CE73" s="1239"/>
      <c r="CF73" s="1239">
        <v>185</v>
      </c>
      <c r="CG73" s="1239"/>
      <c r="CH73" s="1239"/>
      <c r="CI73" s="1239"/>
      <c r="CJ73" s="1239"/>
      <c r="CK73" s="1239"/>
      <c r="CL73" s="1239"/>
      <c r="CM73" s="1239"/>
      <c r="CN73" s="1239">
        <v>194.9</v>
      </c>
      <c r="CO73" s="1239"/>
      <c r="CP73" s="1239"/>
      <c r="CQ73" s="1239"/>
      <c r="CR73" s="1239"/>
      <c r="CS73" s="1239"/>
      <c r="CT73" s="1239"/>
      <c r="CU73" s="1239"/>
      <c r="CV73" s="1239">
        <v>205.6</v>
      </c>
      <c r="CW73" s="1239"/>
      <c r="CX73" s="1239"/>
      <c r="CY73" s="1239"/>
      <c r="CZ73" s="1239"/>
      <c r="DA73" s="1239"/>
      <c r="DB73" s="1239"/>
      <c r="DC73" s="1239"/>
    </row>
    <row r="74" spans="2:107" ht="13" x14ac:dyDescent="0.2">
      <c r="B74" s="1232"/>
      <c r="G74" s="1248"/>
      <c r="H74" s="1248"/>
      <c r="I74" s="1248"/>
      <c r="J74" s="1248"/>
      <c r="K74" s="1245"/>
      <c r="L74" s="1245"/>
      <c r="M74" s="1245"/>
      <c r="N74" s="1245"/>
      <c r="AM74" s="1246"/>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ht="13" x14ac:dyDescent="0.2">
      <c r="B75" s="1232"/>
      <c r="G75" s="1248"/>
      <c r="H75" s="1248"/>
      <c r="I75" s="1244"/>
      <c r="J75" s="1244"/>
      <c r="K75" s="1247"/>
      <c r="L75" s="1247"/>
      <c r="M75" s="1247"/>
      <c r="N75" s="1247"/>
      <c r="AM75" s="1246"/>
      <c r="AN75" s="1240"/>
      <c r="AO75" s="1240"/>
      <c r="AP75" s="1240"/>
      <c r="AQ75" s="1240"/>
      <c r="AR75" s="1240"/>
      <c r="AS75" s="1240"/>
      <c r="AT75" s="1240"/>
      <c r="AU75" s="1240"/>
      <c r="AV75" s="1240"/>
      <c r="AW75" s="1240"/>
      <c r="AX75" s="1240"/>
      <c r="AY75" s="1240"/>
      <c r="AZ75" s="1240"/>
      <c r="BA75" s="1240"/>
      <c r="BB75" s="1240" t="s">
        <v>606</v>
      </c>
      <c r="BC75" s="1240"/>
      <c r="BD75" s="1240"/>
      <c r="BE75" s="1240"/>
      <c r="BF75" s="1240"/>
      <c r="BG75" s="1240"/>
      <c r="BH75" s="1240"/>
      <c r="BI75" s="1240"/>
      <c r="BJ75" s="1240"/>
      <c r="BK75" s="1240"/>
      <c r="BL75" s="1240"/>
      <c r="BM75" s="1240"/>
      <c r="BN75" s="1240"/>
      <c r="BO75" s="1240"/>
      <c r="BP75" s="1239">
        <v>12.3</v>
      </c>
      <c r="BQ75" s="1239"/>
      <c r="BR75" s="1239"/>
      <c r="BS75" s="1239"/>
      <c r="BT75" s="1239"/>
      <c r="BU75" s="1239"/>
      <c r="BV75" s="1239"/>
      <c r="BW75" s="1239"/>
      <c r="BX75" s="1239">
        <v>11.3</v>
      </c>
      <c r="BY75" s="1239"/>
      <c r="BZ75" s="1239"/>
      <c r="CA75" s="1239"/>
      <c r="CB75" s="1239"/>
      <c r="CC75" s="1239"/>
      <c r="CD75" s="1239"/>
      <c r="CE75" s="1239"/>
      <c r="CF75" s="1239">
        <v>10.4</v>
      </c>
      <c r="CG75" s="1239"/>
      <c r="CH75" s="1239"/>
      <c r="CI75" s="1239"/>
      <c r="CJ75" s="1239"/>
      <c r="CK75" s="1239"/>
      <c r="CL75" s="1239"/>
      <c r="CM75" s="1239"/>
      <c r="CN75" s="1239">
        <v>9.4</v>
      </c>
      <c r="CO75" s="1239"/>
      <c r="CP75" s="1239"/>
      <c r="CQ75" s="1239"/>
      <c r="CR75" s="1239"/>
      <c r="CS75" s="1239"/>
      <c r="CT75" s="1239"/>
      <c r="CU75" s="1239"/>
      <c r="CV75" s="1239">
        <v>8.5</v>
      </c>
      <c r="CW75" s="1239"/>
      <c r="CX75" s="1239"/>
      <c r="CY75" s="1239"/>
      <c r="CZ75" s="1239"/>
      <c r="DA75" s="1239"/>
      <c r="DB75" s="1239"/>
      <c r="DC75" s="1239"/>
    </row>
    <row r="76" spans="2:107" ht="13" x14ac:dyDescent="0.2">
      <c r="B76" s="1232"/>
      <c r="G76" s="1248"/>
      <c r="H76" s="1248"/>
      <c r="I76" s="1244"/>
      <c r="J76" s="1244"/>
      <c r="K76" s="1247"/>
      <c r="L76" s="1247"/>
      <c r="M76" s="1247"/>
      <c r="N76" s="1247"/>
      <c r="AM76" s="1246"/>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ht="13" x14ac:dyDescent="0.2">
      <c r="B77" s="1232"/>
      <c r="G77" s="1244"/>
      <c r="H77" s="1244"/>
      <c r="I77" s="1244"/>
      <c r="J77" s="1244"/>
      <c r="K77" s="1245"/>
      <c r="L77" s="1245"/>
      <c r="M77" s="1245"/>
      <c r="N77" s="1245"/>
      <c r="AN77" s="1241" t="s">
        <v>608</v>
      </c>
      <c r="AO77" s="1241"/>
      <c r="AP77" s="1241"/>
      <c r="AQ77" s="1241"/>
      <c r="AR77" s="1241"/>
      <c r="AS77" s="1241"/>
      <c r="AT77" s="1241"/>
      <c r="AU77" s="1241"/>
      <c r="AV77" s="1241"/>
      <c r="AW77" s="1241"/>
      <c r="AX77" s="1241"/>
      <c r="AY77" s="1241"/>
      <c r="AZ77" s="1241"/>
      <c r="BA77" s="1241"/>
      <c r="BB77" s="1240" t="s">
        <v>607</v>
      </c>
      <c r="BC77" s="1240"/>
      <c r="BD77" s="1240"/>
      <c r="BE77" s="1240"/>
      <c r="BF77" s="1240"/>
      <c r="BG77" s="1240"/>
      <c r="BH77" s="1240"/>
      <c r="BI77" s="1240"/>
      <c r="BJ77" s="1240"/>
      <c r="BK77" s="1240"/>
      <c r="BL77" s="1240"/>
      <c r="BM77" s="1240"/>
      <c r="BN77" s="1240"/>
      <c r="BO77" s="1240"/>
      <c r="BP77" s="1239">
        <v>169.1</v>
      </c>
      <c r="BQ77" s="1239"/>
      <c r="BR77" s="1239"/>
      <c r="BS77" s="1239"/>
      <c r="BT77" s="1239"/>
      <c r="BU77" s="1239"/>
      <c r="BV77" s="1239"/>
      <c r="BW77" s="1239"/>
      <c r="BX77" s="1239">
        <v>174.6</v>
      </c>
      <c r="BY77" s="1239"/>
      <c r="BZ77" s="1239"/>
      <c r="CA77" s="1239"/>
      <c r="CB77" s="1239"/>
      <c r="CC77" s="1239"/>
      <c r="CD77" s="1239"/>
      <c r="CE77" s="1239"/>
      <c r="CF77" s="1239">
        <v>245.1</v>
      </c>
      <c r="CG77" s="1239"/>
      <c r="CH77" s="1239"/>
      <c r="CI77" s="1239"/>
      <c r="CJ77" s="1239"/>
      <c r="CK77" s="1239"/>
      <c r="CL77" s="1239"/>
      <c r="CM77" s="1239"/>
      <c r="CN77" s="1239">
        <v>246.9</v>
      </c>
      <c r="CO77" s="1239"/>
      <c r="CP77" s="1239"/>
      <c r="CQ77" s="1239"/>
      <c r="CR77" s="1239"/>
      <c r="CS77" s="1239"/>
      <c r="CT77" s="1239"/>
      <c r="CU77" s="1239"/>
      <c r="CV77" s="1239">
        <v>250.4</v>
      </c>
      <c r="CW77" s="1239"/>
      <c r="CX77" s="1239"/>
      <c r="CY77" s="1239"/>
      <c r="CZ77" s="1239"/>
      <c r="DA77" s="1239"/>
      <c r="DB77" s="1239"/>
      <c r="DC77" s="1239"/>
    </row>
    <row r="78" spans="2:107" ht="13" x14ac:dyDescent="0.2">
      <c r="B78" s="1232"/>
      <c r="G78" s="1244"/>
      <c r="H78" s="1244"/>
      <c r="I78" s="1244"/>
      <c r="J78" s="1244"/>
      <c r="K78" s="1245"/>
      <c r="L78" s="1245"/>
      <c r="M78" s="1245"/>
      <c r="N78" s="1245"/>
      <c r="AN78" s="1241"/>
      <c r="AO78" s="1241"/>
      <c r="AP78" s="1241"/>
      <c r="AQ78" s="1241"/>
      <c r="AR78" s="1241"/>
      <c r="AS78" s="1241"/>
      <c r="AT78" s="1241"/>
      <c r="AU78" s="1241"/>
      <c r="AV78" s="1241"/>
      <c r="AW78" s="1241"/>
      <c r="AX78" s="1241"/>
      <c r="AY78" s="1241"/>
      <c r="AZ78" s="1241"/>
      <c r="BA78" s="1241"/>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ht="13" x14ac:dyDescent="0.2">
      <c r="B79" s="1232"/>
      <c r="G79" s="1244"/>
      <c r="H79" s="1244"/>
      <c r="I79" s="1243"/>
      <c r="J79" s="1243"/>
      <c r="K79" s="1242"/>
      <c r="L79" s="1242"/>
      <c r="M79" s="1242"/>
      <c r="N79" s="1242"/>
      <c r="AN79" s="1241"/>
      <c r="AO79" s="1241"/>
      <c r="AP79" s="1241"/>
      <c r="AQ79" s="1241"/>
      <c r="AR79" s="1241"/>
      <c r="AS79" s="1241"/>
      <c r="AT79" s="1241"/>
      <c r="AU79" s="1241"/>
      <c r="AV79" s="1241"/>
      <c r="AW79" s="1241"/>
      <c r="AX79" s="1241"/>
      <c r="AY79" s="1241"/>
      <c r="AZ79" s="1241"/>
      <c r="BA79" s="1241"/>
      <c r="BB79" s="1240" t="s">
        <v>606</v>
      </c>
      <c r="BC79" s="1240"/>
      <c r="BD79" s="1240"/>
      <c r="BE79" s="1240"/>
      <c r="BF79" s="1240"/>
      <c r="BG79" s="1240"/>
      <c r="BH79" s="1240"/>
      <c r="BI79" s="1240"/>
      <c r="BJ79" s="1240"/>
      <c r="BK79" s="1240"/>
      <c r="BL79" s="1240"/>
      <c r="BM79" s="1240"/>
      <c r="BN79" s="1240"/>
      <c r="BO79" s="1240"/>
      <c r="BP79" s="1239">
        <v>14.1</v>
      </c>
      <c r="BQ79" s="1239"/>
      <c r="BR79" s="1239"/>
      <c r="BS79" s="1239"/>
      <c r="BT79" s="1239"/>
      <c r="BU79" s="1239"/>
      <c r="BV79" s="1239"/>
      <c r="BW79" s="1239"/>
      <c r="BX79" s="1239">
        <v>13.1</v>
      </c>
      <c r="BY79" s="1239"/>
      <c r="BZ79" s="1239"/>
      <c r="CA79" s="1239"/>
      <c r="CB79" s="1239"/>
      <c r="CC79" s="1239"/>
      <c r="CD79" s="1239"/>
      <c r="CE79" s="1239"/>
      <c r="CF79" s="1239">
        <v>15.2</v>
      </c>
      <c r="CG79" s="1239"/>
      <c r="CH79" s="1239"/>
      <c r="CI79" s="1239"/>
      <c r="CJ79" s="1239"/>
      <c r="CK79" s="1239"/>
      <c r="CL79" s="1239"/>
      <c r="CM79" s="1239"/>
      <c r="CN79" s="1239">
        <v>14.9</v>
      </c>
      <c r="CO79" s="1239"/>
      <c r="CP79" s="1239"/>
      <c r="CQ79" s="1239"/>
      <c r="CR79" s="1239"/>
      <c r="CS79" s="1239"/>
      <c r="CT79" s="1239"/>
      <c r="CU79" s="1239"/>
      <c r="CV79" s="1239">
        <v>14.4</v>
      </c>
      <c r="CW79" s="1239"/>
      <c r="CX79" s="1239"/>
      <c r="CY79" s="1239"/>
      <c r="CZ79" s="1239"/>
      <c r="DA79" s="1239"/>
      <c r="DB79" s="1239"/>
      <c r="DC79" s="1239"/>
    </row>
    <row r="80" spans="2:107" ht="13" x14ac:dyDescent="0.2">
      <c r="B80" s="1232"/>
      <c r="G80" s="1244"/>
      <c r="H80" s="1244"/>
      <c r="I80" s="1243"/>
      <c r="J80" s="1243"/>
      <c r="K80" s="1242"/>
      <c r="L80" s="1242"/>
      <c r="M80" s="1242"/>
      <c r="N80" s="1242"/>
      <c r="AN80" s="1241"/>
      <c r="AO80" s="1241"/>
      <c r="AP80" s="1241"/>
      <c r="AQ80" s="1241"/>
      <c r="AR80" s="1241"/>
      <c r="AS80" s="1241"/>
      <c r="AT80" s="1241"/>
      <c r="AU80" s="1241"/>
      <c r="AV80" s="1241"/>
      <c r="AW80" s="1241"/>
      <c r="AX80" s="1241"/>
      <c r="AY80" s="1241"/>
      <c r="AZ80" s="1241"/>
      <c r="BA80" s="1241"/>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ht="13" x14ac:dyDescent="0.2">
      <c r="B81" s="1232"/>
    </row>
    <row r="82" spans="2:109" ht="16.5" x14ac:dyDescent="0.2">
      <c r="B82" s="1232"/>
      <c r="K82" s="1238"/>
      <c r="L82" s="1238"/>
      <c r="M82" s="1238"/>
      <c r="N82" s="1238"/>
      <c r="AQ82" s="1238"/>
      <c r="AR82" s="1238"/>
      <c r="AS82" s="1238"/>
      <c r="AT82" s="1238"/>
      <c r="BC82" s="1238"/>
      <c r="BD82" s="1238"/>
      <c r="BE82" s="1238"/>
      <c r="BF82" s="1238"/>
      <c r="BO82" s="1238"/>
      <c r="BP82" s="1238"/>
      <c r="BQ82" s="1238"/>
      <c r="BR82" s="1238"/>
      <c r="CA82" s="1238"/>
      <c r="CB82" s="1238"/>
      <c r="CC82" s="1238"/>
      <c r="CD82" s="1238"/>
      <c r="CM82" s="1238"/>
      <c r="CN82" s="1238"/>
      <c r="CO82" s="1238"/>
      <c r="CP82" s="1238"/>
      <c r="CY82" s="1238"/>
      <c r="CZ82" s="1238"/>
      <c r="DA82" s="1238"/>
      <c r="DB82" s="1238"/>
      <c r="DC82" s="1238"/>
    </row>
    <row r="83" spans="2:109" ht="13" x14ac:dyDescent="0.2">
      <c r="B83" s="1237"/>
      <c r="C83" s="1236"/>
      <c r="D83" s="1236"/>
      <c r="E83" s="1236"/>
      <c r="F83" s="1236"/>
      <c r="G83" s="1236"/>
      <c r="H83" s="1236"/>
      <c r="I83" s="1236"/>
      <c r="J83" s="1236"/>
      <c r="K83" s="1236"/>
      <c r="L83" s="1236"/>
      <c r="M83" s="1236"/>
      <c r="N83" s="1236"/>
      <c r="O83" s="1236"/>
      <c r="P83" s="1236"/>
      <c r="Q83" s="1236"/>
      <c r="R83" s="1236"/>
      <c r="S83" s="1236"/>
      <c r="T83" s="1236"/>
      <c r="U83" s="1236"/>
      <c r="V83" s="1236"/>
      <c r="W83" s="1236"/>
      <c r="X83" s="1236"/>
      <c r="Y83" s="1236"/>
      <c r="Z83" s="1236"/>
      <c r="AA83" s="1236"/>
      <c r="AB83" s="1236"/>
      <c r="AC83" s="1236"/>
      <c r="AD83" s="1236"/>
      <c r="AE83" s="1236"/>
      <c r="AF83" s="1236"/>
      <c r="AG83" s="1236"/>
      <c r="AH83" s="1236"/>
      <c r="AI83" s="1236"/>
      <c r="AJ83" s="1236"/>
      <c r="AK83" s="1236"/>
      <c r="AL83" s="1236"/>
      <c r="AM83" s="1236"/>
      <c r="AN83" s="1236"/>
      <c r="AO83" s="1236"/>
      <c r="AP83" s="1236"/>
      <c r="AQ83" s="1236"/>
      <c r="AR83" s="1236"/>
      <c r="AS83" s="1236"/>
      <c r="AT83" s="1236"/>
      <c r="AU83" s="1236"/>
      <c r="AV83" s="1236"/>
      <c r="AW83" s="1236"/>
      <c r="AX83" s="1236"/>
      <c r="AY83" s="1236"/>
      <c r="AZ83" s="1236"/>
      <c r="BA83" s="1236"/>
      <c r="BB83" s="1236"/>
      <c r="BC83" s="1236"/>
      <c r="BD83" s="1236"/>
      <c r="BE83" s="1236"/>
      <c r="BF83" s="1236"/>
      <c r="BG83" s="1236"/>
      <c r="BH83" s="1236"/>
      <c r="BI83" s="1236"/>
      <c r="BJ83" s="1236"/>
      <c r="BK83" s="1236"/>
      <c r="BL83" s="1236"/>
      <c r="BM83" s="1236"/>
      <c r="BN83" s="1236"/>
      <c r="BO83" s="1236"/>
      <c r="BP83" s="1236"/>
      <c r="BQ83" s="1236"/>
      <c r="BR83" s="1236"/>
      <c r="BS83" s="1236"/>
      <c r="BT83" s="1236"/>
      <c r="BU83" s="1236"/>
      <c r="BV83" s="1236"/>
      <c r="BW83" s="1236"/>
      <c r="BX83" s="1236"/>
      <c r="BY83" s="1236"/>
      <c r="BZ83" s="1236"/>
      <c r="CA83" s="1236"/>
      <c r="CB83" s="1236"/>
      <c r="CC83" s="1236"/>
      <c r="CD83" s="1236"/>
      <c r="CE83" s="1236"/>
      <c r="CF83" s="1236"/>
      <c r="CG83" s="1236"/>
      <c r="CH83" s="1236"/>
      <c r="CI83" s="1236"/>
      <c r="CJ83" s="1236"/>
      <c r="CK83" s="1236"/>
      <c r="CL83" s="1236"/>
      <c r="CM83" s="1236"/>
      <c r="CN83" s="1236"/>
      <c r="CO83" s="1236"/>
      <c r="CP83" s="1236"/>
      <c r="CQ83" s="1236"/>
      <c r="CR83" s="1236"/>
      <c r="CS83" s="1236"/>
      <c r="CT83" s="1236"/>
      <c r="CU83" s="1236"/>
      <c r="CV83" s="1236"/>
      <c r="CW83" s="1236"/>
      <c r="CX83" s="1236"/>
      <c r="CY83" s="1236"/>
      <c r="CZ83" s="1236"/>
      <c r="DA83" s="1236"/>
      <c r="DB83" s="1236"/>
      <c r="DC83" s="1236"/>
      <c r="DD83" s="1235"/>
    </row>
    <row r="84" spans="2:109" ht="13" x14ac:dyDescent="0.2">
      <c r="DD84" s="1231"/>
      <c r="DE84" s="1231"/>
    </row>
    <row r="85" spans="2:109" ht="13" x14ac:dyDescent="0.2">
      <c r="DD85" s="1231"/>
      <c r="DE85" s="1231"/>
    </row>
    <row r="86" spans="2:109" ht="13" hidden="1" x14ac:dyDescent="0.2">
      <c r="DD86" s="1231"/>
      <c r="DE86" s="1231"/>
    </row>
    <row r="87" spans="2:109" ht="13" hidden="1" x14ac:dyDescent="0.2">
      <c r="K87" s="1234"/>
      <c r="AQ87" s="1234"/>
      <c r="BC87" s="1234"/>
      <c r="BO87" s="1234"/>
      <c r="CA87" s="1234"/>
      <c r="CM87" s="1234"/>
      <c r="CY87" s="1234"/>
      <c r="DD87" s="1231"/>
      <c r="DE87" s="1231"/>
    </row>
    <row r="88" spans="2:109" ht="13" hidden="1" x14ac:dyDescent="0.2">
      <c r="DD88" s="1231"/>
      <c r="DE88" s="1231"/>
    </row>
    <row r="89" spans="2:109" ht="13" hidden="1" x14ac:dyDescent="0.2">
      <c r="DD89" s="1231"/>
      <c r="DE89" s="1231"/>
    </row>
    <row r="90" spans="2:109" ht="13" hidden="1" x14ac:dyDescent="0.2">
      <c r="DD90" s="1231"/>
      <c r="DE90" s="1231"/>
    </row>
    <row r="91" spans="2:109" ht="13" hidden="1" x14ac:dyDescent="0.2">
      <c r="DD91" s="1231"/>
      <c r="DE91" s="1231"/>
    </row>
    <row r="92" spans="2:109" ht="13.5" hidden="1" customHeight="1" x14ac:dyDescent="0.2">
      <c r="DD92" s="1231"/>
      <c r="DE92" s="1231"/>
    </row>
    <row r="93" spans="2:109" ht="13.5" hidden="1" customHeight="1" x14ac:dyDescent="0.2">
      <c r="DD93" s="1231"/>
      <c r="DE93" s="1231"/>
    </row>
    <row r="94" spans="2:109" ht="13.5" hidden="1" customHeight="1" x14ac:dyDescent="0.2">
      <c r="DD94" s="1231"/>
      <c r="DE94" s="1231"/>
    </row>
    <row r="95" spans="2:109" ht="13.5" hidden="1" customHeight="1" x14ac:dyDescent="0.2">
      <c r="DD95" s="1231"/>
      <c r="DE95" s="1231"/>
    </row>
    <row r="96" spans="2:109" ht="13.5" hidden="1" customHeight="1" x14ac:dyDescent="0.2">
      <c r="DD96" s="1231"/>
      <c r="DE96" s="1231"/>
    </row>
    <row r="97" s="1231" customFormat="1" ht="13.5" hidden="1" customHeight="1" x14ac:dyDescent="0.2"/>
    <row r="98" s="1231" customFormat="1" ht="13.5" hidden="1" customHeight="1" x14ac:dyDescent="0.2"/>
    <row r="99" s="1231" customFormat="1" ht="13.5" hidden="1" customHeight="1" x14ac:dyDescent="0.2"/>
    <row r="100" s="1231" customFormat="1" ht="13.5" hidden="1" customHeight="1" x14ac:dyDescent="0.2"/>
    <row r="101" s="1231" customFormat="1" ht="13.5" hidden="1" customHeight="1" x14ac:dyDescent="0.2"/>
    <row r="102" s="1231" customFormat="1" ht="13.5" hidden="1" customHeight="1" x14ac:dyDescent="0.2"/>
    <row r="103" s="1231" customFormat="1" ht="13.5" hidden="1" customHeight="1" x14ac:dyDescent="0.2"/>
    <row r="104" s="1231" customFormat="1" ht="13.5" hidden="1" customHeight="1" x14ac:dyDescent="0.2"/>
    <row r="105" s="1231" customFormat="1" ht="13.5" hidden="1" customHeight="1" x14ac:dyDescent="0.2"/>
    <row r="106" s="1231" customFormat="1" ht="13.5" hidden="1" customHeight="1" x14ac:dyDescent="0.2"/>
    <row r="107" s="1231" customFormat="1" ht="13.5" hidden="1" customHeight="1" x14ac:dyDescent="0.2"/>
    <row r="108" s="1231" customFormat="1" ht="13.5" hidden="1" customHeight="1" x14ac:dyDescent="0.2"/>
    <row r="109" s="1231" customFormat="1" ht="13.5" hidden="1" customHeight="1" x14ac:dyDescent="0.2"/>
    <row r="110" s="1231" customFormat="1" ht="13.5" hidden="1" customHeight="1" x14ac:dyDescent="0.2"/>
    <row r="111" s="1231" customFormat="1" ht="13.5" hidden="1" customHeight="1" x14ac:dyDescent="0.2"/>
    <row r="112" s="1231" customFormat="1" ht="13.5" hidden="1" customHeight="1" x14ac:dyDescent="0.2"/>
    <row r="113" s="1231" customFormat="1" ht="13.5" hidden="1" customHeight="1" x14ac:dyDescent="0.2"/>
    <row r="114" s="1231" customFormat="1" ht="13.5" hidden="1" customHeight="1" x14ac:dyDescent="0.2"/>
    <row r="115" s="1231" customFormat="1" ht="13.5" hidden="1" customHeight="1" x14ac:dyDescent="0.2"/>
    <row r="116" s="1231" customFormat="1" ht="13.5" hidden="1" customHeight="1" x14ac:dyDescent="0.2"/>
    <row r="117" s="1231" customFormat="1" ht="13.5" hidden="1" customHeight="1" x14ac:dyDescent="0.2"/>
    <row r="118" s="1231" customFormat="1" ht="13.5" hidden="1" customHeight="1" x14ac:dyDescent="0.2"/>
    <row r="119" s="1231" customFormat="1" ht="13.5" hidden="1" customHeight="1" x14ac:dyDescent="0.2"/>
    <row r="120" s="1231" customFormat="1" ht="13.5" hidden="1" customHeight="1" x14ac:dyDescent="0.2"/>
    <row r="121" s="1231" customFormat="1" ht="13.5" hidden="1" customHeight="1" x14ac:dyDescent="0.2"/>
    <row r="122" s="1231" customFormat="1" ht="13.5" hidden="1" customHeight="1" x14ac:dyDescent="0.2"/>
    <row r="123" s="1231" customFormat="1" ht="13.5" hidden="1" customHeight="1" x14ac:dyDescent="0.2"/>
    <row r="124" s="1231" customFormat="1" ht="13.5" hidden="1" customHeight="1" x14ac:dyDescent="0.2"/>
    <row r="125" s="1231" customFormat="1" ht="13.5" hidden="1" customHeight="1" x14ac:dyDescent="0.2"/>
    <row r="126" s="1231" customFormat="1" ht="13.5" hidden="1" customHeight="1" x14ac:dyDescent="0.2"/>
    <row r="127" s="1231" customFormat="1" ht="13.5" hidden="1" customHeight="1" x14ac:dyDescent="0.2"/>
    <row r="128" s="1231" customFormat="1" ht="13.5" hidden="1" customHeight="1" x14ac:dyDescent="0.2"/>
    <row r="129" s="1231" customFormat="1" ht="13.5" hidden="1" customHeight="1" x14ac:dyDescent="0.2"/>
    <row r="130" s="1231" customFormat="1" ht="13.5" hidden="1" customHeight="1" x14ac:dyDescent="0.2"/>
    <row r="131" s="1231" customFormat="1" ht="13.5" hidden="1" customHeight="1" x14ac:dyDescent="0.2"/>
    <row r="132" s="1231" customFormat="1" ht="13.5" hidden="1" customHeight="1" x14ac:dyDescent="0.2"/>
    <row r="133" s="1231" customFormat="1" ht="13.5" hidden="1" customHeight="1" x14ac:dyDescent="0.2"/>
    <row r="134" s="1231" customFormat="1" ht="13.5" hidden="1" customHeight="1" x14ac:dyDescent="0.2"/>
    <row r="135" s="1231" customFormat="1" ht="13.5" hidden="1" customHeight="1" x14ac:dyDescent="0.2"/>
    <row r="136" s="1231" customFormat="1" ht="13.5" hidden="1" customHeight="1" x14ac:dyDescent="0.2"/>
    <row r="137" s="1231" customFormat="1" ht="13.5" hidden="1" customHeight="1" x14ac:dyDescent="0.2"/>
    <row r="138" s="1231" customFormat="1" ht="13.5" hidden="1" customHeight="1" x14ac:dyDescent="0.2"/>
    <row r="139" s="1231" customFormat="1" ht="13.5" hidden="1" customHeight="1" x14ac:dyDescent="0.2"/>
    <row r="140" s="1231" customFormat="1" ht="13.5" hidden="1" customHeight="1" x14ac:dyDescent="0.2"/>
    <row r="141" s="1231" customFormat="1" ht="13.5" hidden="1" customHeight="1" x14ac:dyDescent="0.2"/>
    <row r="142" s="1231" customFormat="1" ht="13.5" hidden="1" customHeight="1" x14ac:dyDescent="0.2"/>
    <row r="143" s="1231" customFormat="1" ht="13.5" hidden="1" customHeight="1" x14ac:dyDescent="0.2"/>
    <row r="144" s="1231" customFormat="1" ht="13.5" hidden="1" customHeight="1" x14ac:dyDescent="0.2"/>
    <row r="145" s="1231" customFormat="1" ht="13.5" hidden="1" customHeight="1" x14ac:dyDescent="0.2"/>
    <row r="146" s="1231" customFormat="1" ht="13.5" hidden="1" customHeight="1" x14ac:dyDescent="0.2"/>
    <row r="147" s="1231" customFormat="1" ht="13.5" hidden="1" customHeight="1" x14ac:dyDescent="0.2"/>
    <row r="148" s="1231" customFormat="1" ht="13.5" hidden="1" customHeight="1" x14ac:dyDescent="0.2"/>
    <row r="149" s="1231" customFormat="1" ht="13.5" hidden="1" customHeight="1" x14ac:dyDescent="0.2"/>
    <row r="150" s="1231" customFormat="1" ht="13.5" hidden="1" customHeight="1" x14ac:dyDescent="0.2"/>
    <row r="151" s="1231" customFormat="1" ht="13.5" hidden="1" customHeight="1" x14ac:dyDescent="0.2"/>
    <row r="152" s="1231" customFormat="1" ht="13.5" hidden="1" customHeight="1" x14ac:dyDescent="0.2"/>
    <row r="153" s="1231" customFormat="1" ht="13.5" hidden="1" customHeight="1" x14ac:dyDescent="0.2"/>
    <row r="154" s="1231" customFormat="1" ht="13.5" hidden="1" customHeight="1" x14ac:dyDescent="0.2"/>
    <row r="155" s="1231" customFormat="1" ht="13.5" hidden="1" customHeight="1" x14ac:dyDescent="0.2"/>
    <row r="156" s="1231" customFormat="1" ht="13.5" hidden="1" customHeight="1" x14ac:dyDescent="0.2"/>
    <row r="157" s="1231" customFormat="1" ht="13.5" hidden="1" customHeight="1" x14ac:dyDescent="0.2"/>
    <row r="158" s="1231" customFormat="1" ht="13.5" hidden="1" customHeight="1" x14ac:dyDescent="0.2"/>
    <row r="159" s="1231" customFormat="1" ht="13.5" hidden="1" customHeight="1" x14ac:dyDescent="0.2"/>
    <row r="160" s="1231" customFormat="1" ht="13.5" hidden="1" customHeight="1" x14ac:dyDescent="0.2"/>
  </sheetData>
  <sheetProtection algorithmName="SHA-512" hashValue="MVlzxdSr9JiRWcgaohX55rPAKoPuKy5SnbYxlnXzxGZOL1JK5xaQlIop1AO0yysDMDWw3kMBINdy0HPSYDlfHw==" saltValue="86lQ3WA2UlTCX4XcymUtk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2CE1-6B2F-4988-B6BD-0E8E76BAC0F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487</v>
      </c>
    </row>
  </sheetData>
  <sheetProtection algorithmName="SHA-512" hashValue="Ck3PtLN3DSVhjTfAB2EbiMmCTtbCPXaDfv4N/Ip+o/TrrOQGfeMFxsX4bq1qymsm8rQBbXq2X+CVFhLhp/cVBg==" saltValue="11aip9MozdFA9ULnJxlmC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795E-B228-4E57-8566-F7AA093B635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487</v>
      </c>
    </row>
  </sheetData>
  <sheetProtection algorithmName="SHA-512" hashValue="4hZqnVD7Q/lc2V/yVWEmcrgmaj2wnBj/MszfI+1YPWpFpQBjHtJ81mDWuxhRhbD6TLf3NJjotxxOTSuIo4u4Pg==" saltValue="75WnOdHVlStwzJDrBsnKqw==" spinCount="100000" sheet="1" objects="1" scenarios="1"/>
  <dataConsolidate/>
  <phoneticPr fontId="2"/>
  <printOptions horizontalCentered="1" verticalCentered="1"/>
  <pageMargins left="0" right="0" top="0.19685039370078741" bottom="0" header="0.39370078740157483" footer="0"/>
  <pageSetup paperSize="9" scale="3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531</v>
      </c>
      <c r="B3" s="131"/>
      <c r="C3" s="132"/>
      <c r="D3" s="133">
        <v>68411</v>
      </c>
      <c r="E3" s="134"/>
      <c r="F3" s="135">
        <v>97161</v>
      </c>
      <c r="G3" s="136"/>
      <c r="H3" s="137"/>
    </row>
    <row r="4" spans="1:8" x14ac:dyDescent="0.2">
      <c r="A4" s="138"/>
      <c r="B4" s="139"/>
      <c r="C4" s="140"/>
      <c r="D4" s="141">
        <v>16736</v>
      </c>
      <c r="E4" s="142"/>
      <c r="F4" s="143">
        <v>26543</v>
      </c>
      <c r="G4" s="144"/>
      <c r="H4" s="145"/>
    </row>
    <row r="5" spans="1:8" x14ac:dyDescent="0.2">
      <c r="A5" s="126" t="s">
        <v>533</v>
      </c>
      <c r="B5" s="131"/>
      <c r="C5" s="132"/>
      <c r="D5" s="133">
        <v>69412</v>
      </c>
      <c r="E5" s="134"/>
      <c r="F5" s="135">
        <v>101731</v>
      </c>
      <c r="G5" s="136"/>
      <c r="H5" s="137"/>
    </row>
    <row r="6" spans="1:8" x14ac:dyDescent="0.2">
      <c r="A6" s="138"/>
      <c r="B6" s="139"/>
      <c r="C6" s="140"/>
      <c r="D6" s="141">
        <v>15484</v>
      </c>
      <c r="E6" s="142"/>
      <c r="F6" s="143">
        <v>26906</v>
      </c>
      <c r="G6" s="144"/>
      <c r="H6" s="145"/>
    </row>
    <row r="7" spans="1:8" x14ac:dyDescent="0.2">
      <c r="A7" s="126" t="s">
        <v>534</v>
      </c>
      <c r="B7" s="131"/>
      <c r="C7" s="132"/>
      <c r="D7" s="133">
        <v>80331</v>
      </c>
      <c r="E7" s="134"/>
      <c r="F7" s="135">
        <v>77936</v>
      </c>
      <c r="G7" s="136"/>
      <c r="H7" s="137"/>
    </row>
    <row r="8" spans="1:8" x14ac:dyDescent="0.2">
      <c r="A8" s="138"/>
      <c r="B8" s="139"/>
      <c r="C8" s="140"/>
      <c r="D8" s="141">
        <v>16782</v>
      </c>
      <c r="E8" s="142"/>
      <c r="F8" s="143">
        <v>19401</v>
      </c>
      <c r="G8" s="144"/>
      <c r="H8" s="145"/>
    </row>
    <row r="9" spans="1:8" x14ac:dyDescent="0.2">
      <c r="A9" s="126" t="s">
        <v>535</v>
      </c>
      <c r="B9" s="131"/>
      <c r="C9" s="132"/>
      <c r="D9" s="133">
        <v>97011</v>
      </c>
      <c r="E9" s="134"/>
      <c r="F9" s="135">
        <v>82531</v>
      </c>
      <c r="G9" s="136"/>
      <c r="H9" s="137"/>
    </row>
    <row r="10" spans="1:8" x14ac:dyDescent="0.2">
      <c r="A10" s="138"/>
      <c r="B10" s="139"/>
      <c r="C10" s="140"/>
      <c r="D10" s="141">
        <v>19361</v>
      </c>
      <c r="E10" s="142"/>
      <c r="F10" s="143">
        <v>19102</v>
      </c>
      <c r="G10" s="144"/>
      <c r="H10" s="145"/>
    </row>
    <row r="11" spans="1:8" x14ac:dyDescent="0.2">
      <c r="A11" s="126" t="s">
        <v>536</v>
      </c>
      <c r="B11" s="131"/>
      <c r="C11" s="132"/>
      <c r="D11" s="133">
        <v>89552</v>
      </c>
      <c r="E11" s="134"/>
      <c r="F11" s="135">
        <v>91743</v>
      </c>
      <c r="G11" s="136"/>
      <c r="H11" s="137"/>
    </row>
    <row r="12" spans="1:8" x14ac:dyDescent="0.2">
      <c r="A12" s="138"/>
      <c r="B12" s="139"/>
      <c r="C12" s="146"/>
      <c r="D12" s="141">
        <v>19447</v>
      </c>
      <c r="E12" s="142"/>
      <c r="F12" s="143">
        <v>21872</v>
      </c>
      <c r="G12" s="144"/>
      <c r="H12" s="145"/>
    </row>
    <row r="13" spans="1:8" x14ac:dyDescent="0.2">
      <c r="A13" s="126"/>
      <c r="B13" s="131"/>
      <c r="C13" s="147"/>
      <c r="D13" s="148">
        <v>80943</v>
      </c>
      <c r="E13" s="149"/>
      <c r="F13" s="150">
        <v>90220</v>
      </c>
      <c r="G13" s="151"/>
      <c r="H13" s="137"/>
    </row>
    <row r="14" spans="1:8" x14ac:dyDescent="0.2">
      <c r="A14" s="138"/>
      <c r="B14" s="139"/>
      <c r="C14" s="140"/>
      <c r="D14" s="141">
        <v>17562</v>
      </c>
      <c r="E14" s="142"/>
      <c r="F14" s="143">
        <v>22765</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2.94</v>
      </c>
      <c r="C19" s="152">
        <f>ROUND(VALUE(SUBSTITUTE(実質収支比率等に係る経年分析!G$48,"▲","-")),2)</f>
        <v>3.68</v>
      </c>
      <c r="D19" s="152">
        <f>ROUND(VALUE(SUBSTITUTE(実質収支比率等に係る経年分析!H$48,"▲","-")),2)</f>
        <v>4.66</v>
      </c>
      <c r="E19" s="152">
        <f>ROUND(VALUE(SUBSTITUTE(実質収支比率等に係る経年分析!I$48,"▲","-")),2)</f>
        <v>3.49</v>
      </c>
      <c r="F19" s="152">
        <f>ROUND(VALUE(SUBSTITUTE(実質収支比率等に係る経年分析!J$48,"▲","-")),2)</f>
        <v>3.03</v>
      </c>
    </row>
    <row r="20" spans="1:11" x14ac:dyDescent="0.2">
      <c r="A20" s="152" t="s">
        <v>53</v>
      </c>
      <c r="B20" s="152">
        <f>ROUND(VALUE(SUBSTITUTE(実質収支比率等に係る経年分析!F$47,"▲","-")),2)</f>
        <v>0.39</v>
      </c>
      <c r="C20" s="152">
        <f>ROUND(VALUE(SUBSTITUTE(実質収支比率等に係る経年分析!G$47,"▲","-")),2)</f>
        <v>0.39</v>
      </c>
      <c r="D20" s="152">
        <f>ROUND(VALUE(SUBSTITUTE(実質収支比率等に係る経年分析!H$47,"▲","-")),2)</f>
        <v>0.42</v>
      </c>
      <c r="E20" s="152">
        <f>ROUND(VALUE(SUBSTITUTE(実質収支比率等に係る経年分析!I$47,"▲","-")),2)</f>
        <v>0.42</v>
      </c>
      <c r="F20" s="152">
        <f>ROUND(VALUE(SUBSTITUTE(実質収支比率等に係る経年分析!J$47,"▲","-")),2)</f>
        <v>0.42</v>
      </c>
    </row>
    <row r="21" spans="1:11" x14ac:dyDescent="0.2">
      <c r="A21" s="152" t="s">
        <v>54</v>
      </c>
      <c r="B21" s="152">
        <f>IF(ISNUMBER(VALUE(SUBSTITUTE(実質収支比率等に係る経年分析!F$49,"▲","-"))),ROUND(VALUE(SUBSTITUTE(実質収支比率等に係る経年分析!F$49,"▲","-")),2),NA())</f>
        <v>-0.66</v>
      </c>
      <c r="C21" s="152">
        <f>IF(ISNUMBER(VALUE(SUBSTITUTE(実質収支比率等に係る経年分析!G$49,"▲","-"))),ROUND(VALUE(SUBSTITUTE(実質収支比率等に係る経年分析!G$49,"▲","-")),2),NA())</f>
        <v>0.71</v>
      </c>
      <c r="D21" s="152">
        <f>IF(ISNUMBER(VALUE(SUBSTITUTE(実質収支比率等に係る経年分析!H$49,"▲","-"))),ROUND(VALUE(SUBSTITUTE(実質収支比率等に係る経年分析!H$49,"▲","-")),2),NA())</f>
        <v>0.78</v>
      </c>
      <c r="E21" s="152">
        <f>IF(ISNUMBER(VALUE(SUBSTITUTE(実質収支比率等に係る経年分析!I$49,"▲","-"))),ROUND(VALUE(SUBSTITUTE(実質収支比率等に係る経年分析!I$49,"▲","-")),2),NA())</f>
        <v>-0.59</v>
      </c>
      <c r="F21" s="152">
        <f>IF(ISNUMBER(VALUE(SUBSTITUTE(実質収支比率等に係る経年分析!J$49,"▲","-"))),ROUND(VALUE(SUBSTITUTE(実質収支比率等に係る経年分析!J$49,"▲","-")),2),NA())</f>
        <v>-0.45</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0.36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0.35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0.38</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0.39</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0.13</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0.15</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0.14000000000000001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0.27</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v>
      </c>
    </row>
    <row r="31" spans="1:11" x14ac:dyDescent="0.2">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0.49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0.49</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0.36</v>
      </c>
    </row>
    <row r="32" spans="1:11" x14ac:dyDescent="0.2">
      <c r="A32" s="153" t="str">
        <f>IF(連結実質赤字比率に係る赤字・黒字の構成分析!C$38="",NA(),連結実質赤字比率に係る赤字・黒字の構成分析!C$38)</f>
        <v>臨海工業用地造成事業特別会計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0.53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0.44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0.44</v>
      </c>
    </row>
    <row r="33" spans="1:16" x14ac:dyDescent="0.2">
      <c r="A33" s="153" t="str">
        <f>IF(連結実質赤字比率に係る赤字・黒字の構成分析!C$37="",NA(),連結実質赤字比率に係る赤字・黒字の構成分析!C$37)</f>
        <v>市町村振興資金貸付事業特別会計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0.51</v>
      </c>
    </row>
    <row r="34" spans="1:16" x14ac:dyDescent="0.2">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0.81</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1.17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1.17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1.1499999999999999</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2.3199999999999998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3.09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3.99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2.94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2.5099999999999998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84033</v>
      </c>
      <c r="E42" s="154"/>
      <c r="F42" s="154"/>
      <c r="G42" s="154">
        <f>'実質公債費比率（分子）の構造'!L$52</f>
        <v>85554</v>
      </c>
      <c r="H42" s="154"/>
      <c r="I42" s="154"/>
      <c r="J42" s="154">
        <f>'実質公債費比率（分子）の構造'!M$52</f>
        <v>83659</v>
      </c>
      <c r="K42" s="154"/>
      <c r="L42" s="154"/>
      <c r="M42" s="154">
        <f>'実質公債費比率（分子）の構造'!N$52</f>
        <v>81606</v>
      </c>
      <c r="N42" s="154"/>
      <c r="O42" s="154"/>
      <c r="P42" s="154">
        <f>'実質公債費比率（分子）の構造'!O$52</f>
        <v>77671</v>
      </c>
    </row>
    <row r="43" spans="1:16" x14ac:dyDescent="0.2">
      <c r="A43" s="154" t="s">
        <v>62</v>
      </c>
      <c r="B43" s="154">
        <f>'実質公債費比率（分子）の構造'!K$51</f>
        <v>6</v>
      </c>
      <c r="C43" s="154"/>
      <c r="D43" s="154"/>
      <c r="E43" s="154">
        <f>'実質公債費比率（分子）の構造'!L$51</f>
        <v>1</v>
      </c>
      <c r="F43" s="154"/>
      <c r="G43" s="154"/>
      <c r="H43" s="154">
        <f>'実質公債費比率（分子）の構造'!M$51</f>
        <v>0</v>
      </c>
      <c r="I43" s="154"/>
      <c r="J43" s="154"/>
      <c r="K43" s="154">
        <f>'実質公債費比率（分子）の構造'!N$51</f>
        <v>1</v>
      </c>
      <c r="L43" s="154"/>
      <c r="M43" s="154"/>
      <c r="N43" s="154">
        <f>'実質公債費比率（分子）の構造'!O$51</f>
        <v>1</v>
      </c>
      <c r="O43" s="154"/>
      <c r="P43" s="154"/>
    </row>
    <row r="44" spans="1:16" x14ac:dyDescent="0.2">
      <c r="A44" s="154" t="s">
        <v>63</v>
      </c>
      <c r="B44" s="154">
        <f>'実質公債費比率（分子）の構造'!K$50</f>
        <v>1546</v>
      </c>
      <c r="C44" s="154"/>
      <c r="D44" s="154"/>
      <c r="E44" s="154">
        <f>'実質公債費比率（分子）の構造'!L$50</f>
        <v>1398</v>
      </c>
      <c r="F44" s="154"/>
      <c r="G44" s="154"/>
      <c r="H44" s="154">
        <f>'実質公債費比率（分子）の構造'!M$50</f>
        <v>1341</v>
      </c>
      <c r="I44" s="154"/>
      <c r="J44" s="154"/>
      <c r="K44" s="154">
        <f>'実質公債費比率（分子）の構造'!N$50</f>
        <v>1308</v>
      </c>
      <c r="L44" s="154"/>
      <c r="M44" s="154"/>
      <c r="N44" s="154">
        <f>'実質公債費比率（分子）の構造'!O$50</f>
        <v>723</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1634</v>
      </c>
      <c r="C46" s="154"/>
      <c r="D46" s="154"/>
      <c r="E46" s="154">
        <f>'実質公債費比率（分子）の構造'!L$48</f>
        <v>1741</v>
      </c>
      <c r="F46" s="154"/>
      <c r="G46" s="154"/>
      <c r="H46" s="154">
        <f>'実質公債費比率（分子）の構造'!M$48</f>
        <v>2011</v>
      </c>
      <c r="I46" s="154"/>
      <c r="J46" s="154"/>
      <c r="K46" s="154">
        <f>'実質公債費比率（分子）の構造'!N$48</f>
        <v>1567</v>
      </c>
      <c r="L46" s="154"/>
      <c r="M46" s="154"/>
      <c r="N46" s="154">
        <f>'実質公債費比率（分子）の構造'!O$48</f>
        <v>1538</v>
      </c>
      <c r="O46" s="154"/>
      <c r="P46" s="154"/>
    </row>
    <row r="47" spans="1:16" x14ac:dyDescent="0.2">
      <c r="A47" s="154" t="s">
        <v>66</v>
      </c>
      <c r="B47" s="154">
        <f>'実質公債費比率（分子）の構造'!K$47</f>
        <v>22135</v>
      </c>
      <c r="C47" s="154"/>
      <c r="D47" s="154"/>
      <c r="E47" s="154">
        <f>'実質公債費比率（分子）の構造'!L$47</f>
        <v>23290</v>
      </c>
      <c r="F47" s="154"/>
      <c r="G47" s="154"/>
      <c r="H47" s="154">
        <f>'実質公債費比率（分子）の構造'!M$47</f>
        <v>22019</v>
      </c>
      <c r="I47" s="154"/>
      <c r="J47" s="154"/>
      <c r="K47" s="154">
        <f>'実質公債費比率（分子）の構造'!N$47</f>
        <v>21387</v>
      </c>
      <c r="L47" s="154"/>
      <c r="M47" s="154"/>
      <c r="N47" s="154">
        <f>'実質公債費比率（分子）の構造'!O$47</f>
        <v>20709</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101594</v>
      </c>
      <c r="C49" s="154"/>
      <c r="D49" s="154"/>
      <c r="E49" s="154">
        <f>'実質公債費比率（分子）の構造'!L$45</f>
        <v>96916</v>
      </c>
      <c r="F49" s="154"/>
      <c r="G49" s="154"/>
      <c r="H49" s="154">
        <f>'実質公債費比率（分子）の構造'!M$45</f>
        <v>91360</v>
      </c>
      <c r="I49" s="154"/>
      <c r="J49" s="154"/>
      <c r="K49" s="154">
        <f>'実質公債費比率（分子）の構造'!N$45</f>
        <v>86354</v>
      </c>
      <c r="L49" s="154"/>
      <c r="M49" s="154"/>
      <c r="N49" s="154">
        <f>'実質公債費比率（分子）の構造'!O$45</f>
        <v>81389</v>
      </c>
      <c r="O49" s="154"/>
      <c r="P49" s="154"/>
    </row>
    <row r="50" spans="1:16" x14ac:dyDescent="0.2">
      <c r="A50" s="154" t="s">
        <v>69</v>
      </c>
      <c r="B50" s="154" t="e">
        <f>NA()</f>
        <v>#N/A</v>
      </c>
      <c r="C50" s="154">
        <f>IF(ISNUMBER('実質公債費比率（分子）の構造'!K$53),'実質公債費比率（分子）の構造'!K$53,NA())</f>
        <v>42882</v>
      </c>
      <c r="D50" s="154" t="e">
        <f>NA()</f>
        <v>#N/A</v>
      </c>
      <c r="E50" s="154" t="e">
        <f>NA()</f>
        <v>#N/A</v>
      </c>
      <c r="F50" s="154">
        <f>IF(ISNUMBER('実質公債費比率（分子）の構造'!L$53),'実質公債費比率（分子）の構造'!L$53,NA())</f>
        <v>37792</v>
      </c>
      <c r="G50" s="154" t="e">
        <f>NA()</f>
        <v>#N/A</v>
      </c>
      <c r="H50" s="154" t="e">
        <f>NA()</f>
        <v>#N/A</v>
      </c>
      <c r="I50" s="154">
        <f>IF(ISNUMBER('実質公債費比率（分子）の構造'!M$53),'実質公債費比率（分子）の構造'!M$53,NA())</f>
        <v>33072</v>
      </c>
      <c r="J50" s="154" t="e">
        <f>NA()</f>
        <v>#N/A</v>
      </c>
      <c r="K50" s="154" t="e">
        <f>NA()</f>
        <v>#N/A</v>
      </c>
      <c r="L50" s="154">
        <f>IF(ISNUMBER('実質公債費比率（分子）の構造'!N$53),'実質公債費比率（分子）の構造'!N$53,NA())</f>
        <v>29011</v>
      </c>
      <c r="M50" s="154" t="e">
        <f>NA()</f>
        <v>#N/A</v>
      </c>
      <c r="N50" s="154" t="e">
        <f>NA()</f>
        <v>#N/A</v>
      </c>
      <c r="O50" s="154">
        <f>IF(ISNUMBER('実質公債費比率（分子）の構造'!O$53),'実質公債費比率（分子）の構造'!O$53,NA())</f>
        <v>26689</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860130</v>
      </c>
      <c r="E56" s="153"/>
      <c r="F56" s="153"/>
      <c r="G56" s="153">
        <f>'将来負担比率（分子）の構造'!J$52</f>
        <v>871381</v>
      </c>
      <c r="H56" s="153"/>
      <c r="I56" s="153"/>
      <c r="J56" s="153">
        <f>'将来負担比率（分子）の構造'!K$52</f>
        <v>889172</v>
      </c>
      <c r="K56" s="153"/>
      <c r="L56" s="153"/>
      <c r="M56" s="153">
        <f>'将来負担比率（分子）の構造'!L$52</f>
        <v>911586</v>
      </c>
      <c r="N56" s="153"/>
      <c r="O56" s="153"/>
      <c r="P56" s="153">
        <f>'将来負担比率（分子）の構造'!M$52</f>
        <v>907080</v>
      </c>
    </row>
    <row r="57" spans="1:16" x14ac:dyDescent="0.2">
      <c r="A57" s="153" t="s">
        <v>40</v>
      </c>
      <c r="B57" s="153"/>
      <c r="C57" s="153"/>
      <c r="D57" s="153">
        <f>'将来負担比率（分子）の構造'!I$51</f>
        <v>59938</v>
      </c>
      <c r="E57" s="153"/>
      <c r="F57" s="153"/>
      <c r="G57" s="153">
        <f>'将来負担比率（分子）の構造'!J$51</f>
        <v>72872</v>
      </c>
      <c r="H57" s="153"/>
      <c r="I57" s="153"/>
      <c r="J57" s="153">
        <f>'将来負担比率（分子）の構造'!K$51</f>
        <v>73820</v>
      </c>
      <c r="K57" s="153"/>
      <c r="L57" s="153"/>
      <c r="M57" s="153">
        <f>'将来負担比率（分子）の構造'!L$51</f>
        <v>66383</v>
      </c>
      <c r="N57" s="153"/>
      <c r="O57" s="153"/>
      <c r="P57" s="153">
        <f>'将来負担比率（分子）の構造'!M$51</f>
        <v>68306</v>
      </c>
    </row>
    <row r="58" spans="1:16" x14ac:dyDescent="0.2">
      <c r="A58" s="153" t="s">
        <v>39</v>
      </c>
      <c r="B58" s="153"/>
      <c r="C58" s="153"/>
      <c r="D58" s="153">
        <f>'将来負担比率（分子）の構造'!I$50</f>
        <v>153081</v>
      </c>
      <c r="E58" s="153"/>
      <c r="F58" s="153"/>
      <c r="G58" s="153">
        <f>'将来負担比率（分子）の構造'!J$50</f>
        <v>207909</v>
      </c>
      <c r="H58" s="153"/>
      <c r="I58" s="153"/>
      <c r="J58" s="153">
        <f>'将来負担比率（分子）の構造'!K$50</f>
        <v>191608</v>
      </c>
      <c r="K58" s="153"/>
      <c r="L58" s="153"/>
      <c r="M58" s="153">
        <f>'将来負担比率（分子）の構造'!L$50</f>
        <v>177736</v>
      </c>
      <c r="N58" s="153"/>
      <c r="O58" s="153"/>
      <c r="P58" s="153">
        <f>'将来負担比率（分子）の構造'!M$50</f>
        <v>154714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6672</v>
      </c>
      <c r="C61" s="153"/>
      <c r="D61" s="153"/>
      <c r="E61" s="153">
        <f>'将来負担比率（分子）の構造'!J$46</f>
        <v>6331</v>
      </c>
      <c r="F61" s="153"/>
      <c r="G61" s="153"/>
      <c r="H61" s="153">
        <f>'将来負担比率（分子）の構造'!K$46</f>
        <v>6057</v>
      </c>
      <c r="I61" s="153"/>
      <c r="J61" s="153"/>
      <c r="K61" s="153">
        <f>'将来負担比率（分子）の構造'!L$46</f>
        <v>5881</v>
      </c>
      <c r="L61" s="153"/>
      <c r="M61" s="153"/>
      <c r="N61" s="153">
        <f>'将来負担比率（分子）の構造'!M$46</f>
        <v>6719</v>
      </c>
      <c r="O61" s="153"/>
      <c r="P61" s="153"/>
    </row>
    <row r="62" spans="1:16" x14ac:dyDescent="0.2">
      <c r="A62" s="153" t="s">
        <v>33</v>
      </c>
      <c r="B62" s="153">
        <f>'将来負担比率（分子）の構造'!I$45</f>
        <v>184033</v>
      </c>
      <c r="C62" s="153"/>
      <c r="D62" s="153"/>
      <c r="E62" s="153">
        <f>'将来負担比率（分子）の構造'!J$45</f>
        <v>175125</v>
      </c>
      <c r="F62" s="153"/>
      <c r="G62" s="153"/>
      <c r="H62" s="153">
        <f>'将来負担比率（分子）の構造'!K$45</f>
        <v>143159</v>
      </c>
      <c r="I62" s="153"/>
      <c r="J62" s="153"/>
      <c r="K62" s="153">
        <f>'将来負担比率（分子）の構造'!L$45</f>
        <v>144134</v>
      </c>
      <c r="L62" s="153"/>
      <c r="M62" s="153"/>
      <c r="N62" s="153">
        <f>'将来負担比率（分子）の構造'!M$45</f>
        <v>141433</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19167</v>
      </c>
      <c r="C64" s="153"/>
      <c r="D64" s="153"/>
      <c r="E64" s="153">
        <f>'将来負担比率（分子）の構造'!J$43</f>
        <v>17439</v>
      </c>
      <c r="F64" s="153"/>
      <c r="G64" s="153"/>
      <c r="H64" s="153">
        <f>'将来負担比率（分子）の構造'!K$43</f>
        <v>16142</v>
      </c>
      <c r="I64" s="153"/>
      <c r="J64" s="153"/>
      <c r="K64" s="153">
        <f>'将来負担比率（分子）の構造'!L$43</f>
        <v>15193</v>
      </c>
      <c r="L64" s="153"/>
      <c r="M64" s="153"/>
      <c r="N64" s="153">
        <f>'将来負担比率（分子）の構造'!M$43</f>
        <v>13972</v>
      </c>
      <c r="O64" s="153"/>
      <c r="P64" s="153"/>
    </row>
    <row r="65" spans="1:16" x14ac:dyDescent="0.2">
      <c r="A65" s="153" t="s">
        <v>30</v>
      </c>
      <c r="B65" s="153">
        <f>'将来負担比率（分子）の構造'!I$42</f>
        <v>5650</v>
      </c>
      <c r="C65" s="153"/>
      <c r="D65" s="153"/>
      <c r="E65" s="153">
        <f>'将来負担比率（分子）の構造'!J$42</f>
        <v>4419</v>
      </c>
      <c r="F65" s="153"/>
      <c r="G65" s="153"/>
      <c r="H65" s="153">
        <f>'将来負担比率（分子）の構造'!K$42</f>
        <v>3260</v>
      </c>
      <c r="I65" s="153"/>
      <c r="J65" s="153"/>
      <c r="K65" s="153">
        <f>'将来負担比率（分子）の構造'!L$42</f>
        <v>2161</v>
      </c>
      <c r="L65" s="153"/>
      <c r="M65" s="153"/>
      <c r="N65" s="153">
        <f>'将来負担比率（分子）の構造'!M$42</f>
        <v>1691</v>
      </c>
      <c r="O65" s="153"/>
      <c r="P65" s="153"/>
    </row>
    <row r="66" spans="1:16" x14ac:dyDescent="0.2">
      <c r="A66" s="153" t="s">
        <v>29</v>
      </c>
      <c r="B66" s="153">
        <f>'将来負担比率（分子）の構造'!I$41</f>
        <v>1560739</v>
      </c>
      <c r="C66" s="153"/>
      <c r="D66" s="153"/>
      <c r="E66" s="153">
        <f>'将来負担比率（分子）の構造'!J$41</f>
        <v>1593518</v>
      </c>
      <c r="F66" s="153"/>
      <c r="G66" s="153"/>
      <c r="H66" s="153">
        <f>'将来負担比率（分子）の構造'!K$41</f>
        <v>1623229</v>
      </c>
      <c r="I66" s="153"/>
      <c r="J66" s="153"/>
      <c r="K66" s="153">
        <f>'将来負担比率（分子）の構造'!L$41</f>
        <v>1659835</v>
      </c>
      <c r="L66" s="153"/>
      <c r="M66" s="153"/>
      <c r="N66" s="153">
        <f>'将来負担比率（分子）の構造'!M$41</f>
        <v>1679119</v>
      </c>
      <c r="O66" s="153"/>
      <c r="P66" s="153"/>
    </row>
    <row r="67" spans="1:16" x14ac:dyDescent="0.2">
      <c r="A67" s="153" t="s">
        <v>73</v>
      </c>
      <c r="B67" s="153" t="e">
        <f>NA()</f>
        <v>#N/A</v>
      </c>
      <c r="C67" s="153">
        <f>IF(ISNUMBER('将来負担比率（分子）の構造'!I$53), IF('将来負担比率（分子）の構造'!I$53 &lt; 0, 0, '将来負担比率（分子）の構造'!I$53), NA())</f>
        <v>703112</v>
      </c>
      <c r="D67" s="153" t="e">
        <f>NA()</f>
        <v>#N/A</v>
      </c>
      <c r="E67" s="153" t="e">
        <f>NA()</f>
        <v>#N/A</v>
      </c>
      <c r="F67" s="153">
        <f>IF(ISNUMBER('将来負担比率（分子）の構造'!J$53), IF('将来負担比率（分子）の構造'!J$53 &lt; 0, 0, '将来負担比率（分子）の構造'!J$53), NA())</f>
        <v>644672</v>
      </c>
      <c r="G67" s="153" t="e">
        <f>NA()</f>
        <v>#N/A</v>
      </c>
      <c r="H67" s="153" t="e">
        <f>NA()</f>
        <v>#N/A</v>
      </c>
      <c r="I67" s="153">
        <f>IF(ISNUMBER('将来負担比率（分子）の構造'!K$53), IF('将来負担比率（分子）の構造'!K$53 &lt; 0, 0, '将来負担比率（分子）の構造'!K$53), NA())</f>
        <v>637247</v>
      </c>
      <c r="J67" s="153" t="e">
        <f>NA()</f>
        <v>#N/A</v>
      </c>
      <c r="K67" s="153" t="e">
        <f>NA()</f>
        <v>#N/A</v>
      </c>
      <c r="L67" s="153">
        <f>IF(ISNUMBER('将来負担比率（分子）の構造'!L$53), IF('将来負担比率（分子）の構造'!L$53 &lt; 0, 0, '将来負担比率（分子）の構造'!L$53), NA())</f>
        <v>671499</v>
      </c>
      <c r="M67" s="153" t="e">
        <f>NA()</f>
        <v>#N/A</v>
      </c>
      <c r="N67" s="153" t="e">
        <f>NA()</f>
        <v>#N/A</v>
      </c>
      <c r="O67" s="153">
        <f>IF(ISNUMBER('将来負担比率（分子）の構造'!M$53), IF('将来負担比率（分子）の構造'!M$53 &lt; 0, 0, '将来負担比率（分子）の構造'!M$53), NA())</f>
        <v>712833</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1749</v>
      </c>
      <c r="C72" s="157">
        <f>基金残高に係る経年分析!G55</f>
        <v>1755</v>
      </c>
      <c r="D72" s="157">
        <f>基金残高に係る経年分析!H55</f>
        <v>1762</v>
      </c>
    </row>
    <row r="73" spans="1:16" x14ac:dyDescent="0.2">
      <c r="A73" s="156" t="s">
        <v>76</v>
      </c>
      <c r="B73" s="157">
        <f>基金残高に係る経年分析!F56</f>
        <v>36782</v>
      </c>
      <c r="C73" s="157">
        <f>基金残高に係る経年分析!G56</f>
        <v>38342</v>
      </c>
      <c r="D73" s="157">
        <f>基金残高に係る経年分析!H56</f>
        <v>29057</v>
      </c>
    </row>
    <row r="74" spans="1:16" x14ac:dyDescent="0.2">
      <c r="A74" s="156" t="s">
        <v>77</v>
      </c>
      <c r="B74" s="157">
        <f>基金残高に係る経年分析!F57</f>
        <v>70777</v>
      </c>
      <c r="C74" s="157">
        <f>基金残高に係る経年分析!G57</f>
        <v>60747</v>
      </c>
      <c r="D74" s="157">
        <f>基金残高に係る経年分析!H57</f>
        <v>51326</v>
      </c>
    </row>
  </sheetData>
  <sheetProtection algorithmName="SHA-512" hashValue="rheeFYUWiINSQqHVw9xxFQK/kswfV8ZdjqoLgOGEKCVdoFbgbuh5E21xMTSyY5ASRhkTkvfW9e/luled67scxQ==" saltValue="yQOfzs4ck3MVeuZ6CB4LVg==" spinCount="100000" sheet="1" objects="1" scenarios="1"/>
  <customSheetViews>
    <customSheetView guid="{C24CFAAF-F663-4B3E-BF66-C39DBBA3445A}"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185</v>
      </c>
      <c r="DD1" s="701"/>
      <c r="DE1" s="701"/>
      <c r="DF1" s="701"/>
      <c r="DG1" s="701"/>
      <c r="DH1" s="701"/>
      <c r="DI1" s="702"/>
      <c r="DK1" s="700" t="s">
        <v>186</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190</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191</v>
      </c>
      <c r="S4" s="674"/>
      <c r="T4" s="674"/>
      <c r="U4" s="674"/>
      <c r="V4" s="674"/>
      <c r="W4" s="674"/>
      <c r="X4" s="674"/>
      <c r="Y4" s="675"/>
      <c r="Z4" s="673" t="s">
        <v>192</v>
      </c>
      <c r="AA4" s="674"/>
      <c r="AB4" s="674"/>
      <c r="AC4" s="675"/>
      <c r="AD4" s="673" t="s">
        <v>193</v>
      </c>
      <c r="AE4" s="674"/>
      <c r="AF4" s="674"/>
      <c r="AG4" s="674"/>
      <c r="AH4" s="674"/>
      <c r="AI4" s="674"/>
      <c r="AJ4" s="674"/>
      <c r="AK4" s="675"/>
      <c r="AL4" s="673" t="s">
        <v>192</v>
      </c>
      <c r="AM4" s="674"/>
      <c r="AN4" s="674"/>
      <c r="AO4" s="675"/>
      <c r="AP4" s="703" t="s">
        <v>194</v>
      </c>
      <c r="AQ4" s="703"/>
      <c r="AR4" s="703"/>
      <c r="AS4" s="703"/>
      <c r="AT4" s="703"/>
      <c r="AU4" s="703"/>
      <c r="AV4" s="703"/>
      <c r="AW4" s="703"/>
      <c r="AX4" s="703"/>
      <c r="AY4" s="703"/>
      <c r="AZ4" s="703"/>
      <c r="BA4" s="703"/>
      <c r="BB4" s="703"/>
      <c r="BC4" s="703"/>
      <c r="BD4" s="703" t="s">
        <v>195</v>
      </c>
      <c r="BE4" s="703"/>
      <c r="BF4" s="703"/>
      <c r="BG4" s="703"/>
      <c r="BH4" s="703"/>
      <c r="BI4" s="703"/>
      <c r="BJ4" s="703"/>
      <c r="BK4" s="703"/>
      <c r="BL4" s="703" t="s">
        <v>192</v>
      </c>
      <c r="BM4" s="703"/>
      <c r="BN4" s="703"/>
      <c r="BO4" s="703"/>
      <c r="BP4" s="703" t="s">
        <v>196</v>
      </c>
      <c r="BQ4" s="703"/>
      <c r="BR4" s="703"/>
      <c r="BS4" s="703"/>
      <c r="BT4" s="703"/>
      <c r="BU4" s="703"/>
      <c r="BV4" s="703"/>
      <c r="BW4" s="703"/>
      <c r="BY4" s="673" t="s">
        <v>197</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198</v>
      </c>
      <c r="C5" s="666"/>
      <c r="D5" s="666"/>
      <c r="E5" s="666"/>
      <c r="F5" s="666"/>
      <c r="G5" s="666"/>
      <c r="H5" s="666"/>
      <c r="I5" s="666"/>
      <c r="J5" s="666"/>
      <c r="K5" s="666"/>
      <c r="L5" s="666"/>
      <c r="M5" s="666"/>
      <c r="N5" s="666"/>
      <c r="O5" s="666"/>
      <c r="P5" s="666"/>
      <c r="Q5" s="667"/>
      <c r="R5" s="686">
        <v>193509395</v>
      </c>
      <c r="S5" s="687"/>
      <c r="T5" s="687"/>
      <c r="U5" s="687"/>
      <c r="V5" s="687"/>
      <c r="W5" s="687"/>
      <c r="X5" s="687"/>
      <c r="Y5" s="688"/>
      <c r="Z5" s="698">
        <v>23.4</v>
      </c>
      <c r="AA5" s="698"/>
      <c r="AB5" s="698"/>
      <c r="AC5" s="698"/>
      <c r="AD5" s="699">
        <v>154832200</v>
      </c>
      <c r="AE5" s="699"/>
      <c r="AF5" s="699"/>
      <c r="AG5" s="699"/>
      <c r="AH5" s="699"/>
      <c r="AI5" s="699"/>
      <c r="AJ5" s="699"/>
      <c r="AK5" s="699"/>
      <c r="AL5" s="683">
        <v>39.9</v>
      </c>
      <c r="AM5" s="684"/>
      <c r="AN5" s="684"/>
      <c r="AO5" s="685"/>
      <c r="AP5" s="665" t="s">
        <v>199</v>
      </c>
      <c r="AQ5" s="666"/>
      <c r="AR5" s="666"/>
      <c r="AS5" s="666"/>
      <c r="AT5" s="666"/>
      <c r="AU5" s="666"/>
      <c r="AV5" s="666"/>
      <c r="AW5" s="666"/>
      <c r="AX5" s="666"/>
      <c r="AY5" s="666"/>
      <c r="AZ5" s="666"/>
      <c r="BA5" s="666"/>
      <c r="BB5" s="666"/>
      <c r="BC5" s="667"/>
      <c r="BD5" s="612">
        <v>193379477</v>
      </c>
      <c r="BE5" s="613"/>
      <c r="BF5" s="613"/>
      <c r="BG5" s="613"/>
      <c r="BH5" s="613"/>
      <c r="BI5" s="613"/>
      <c r="BJ5" s="613"/>
      <c r="BK5" s="614"/>
      <c r="BL5" s="676">
        <v>99.9</v>
      </c>
      <c r="BM5" s="676"/>
      <c r="BN5" s="676"/>
      <c r="BO5" s="676"/>
      <c r="BP5" s="671">
        <v>1425293</v>
      </c>
      <c r="BQ5" s="671"/>
      <c r="BR5" s="671"/>
      <c r="BS5" s="671"/>
      <c r="BT5" s="671"/>
      <c r="BU5" s="671"/>
      <c r="BV5" s="671"/>
      <c r="BW5" s="672"/>
      <c r="BY5" s="673" t="s">
        <v>194</v>
      </c>
      <c r="BZ5" s="674"/>
      <c r="CA5" s="674"/>
      <c r="CB5" s="674"/>
      <c r="CC5" s="674"/>
      <c r="CD5" s="674"/>
      <c r="CE5" s="674"/>
      <c r="CF5" s="674"/>
      <c r="CG5" s="674"/>
      <c r="CH5" s="674"/>
      <c r="CI5" s="674"/>
      <c r="CJ5" s="674"/>
      <c r="CK5" s="674"/>
      <c r="CL5" s="675"/>
      <c r="CM5" s="673" t="s">
        <v>200</v>
      </c>
      <c r="CN5" s="674"/>
      <c r="CO5" s="674"/>
      <c r="CP5" s="674"/>
      <c r="CQ5" s="674"/>
      <c r="CR5" s="674"/>
      <c r="CS5" s="674"/>
      <c r="CT5" s="675"/>
      <c r="CU5" s="673" t="s">
        <v>192</v>
      </c>
      <c r="CV5" s="674"/>
      <c r="CW5" s="674"/>
      <c r="CX5" s="675"/>
      <c r="CY5" s="673" t="s">
        <v>201</v>
      </c>
      <c r="CZ5" s="674"/>
      <c r="DA5" s="674"/>
      <c r="DB5" s="674"/>
      <c r="DC5" s="674"/>
      <c r="DD5" s="674"/>
      <c r="DE5" s="674"/>
      <c r="DF5" s="674"/>
      <c r="DG5" s="674"/>
      <c r="DH5" s="674"/>
      <c r="DI5" s="674"/>
      <c r="DJ5" s="674"/>
      <c r="DK5" s="675"/>
      <c r="DL5" s="673" t="s">
        <v>202</v>
      </c>
      <c r="DM5" s="674"/>
      <c r="DN5" s="674"/>
      <c r="DO5" s="674"/>
      <c r="DP5" s="674"/>
      <c r="DQ5" s="674"/>
      <c r="DR5" s="674"/>
      <c r="DS5" s="674"/>
      <c r="DT5" s="674"/>
      <c r="DU5" s="674"/>
      <c r="DV5" s="674"/>
      <c r="DW5" s="674"/>
      <c r="DX5" s="675"/>
    </row>
    <row r="6" spans="2:138" ht="11.25" customHeight="1" x14ac:dyDescent="0.2">
      <c r="B6" s="609" t="s">
        <v>203</v>
      </c>
      <c r="C6" s="610"/>
      <c r="D6" s="610"/>
      <c r="E6" s="610"/>
      <c r="F6" s="610"/>
      <c r="G6" s="610"/>
      <c r="H6" s="610"/>
      <c r="I6" s="610"/>
      <c r="J6" s="610"/>
      <c r="K6" s="610"/>
      <c r="L6" s="610"/>
      <c r="M6" s="610"/>
      <c r="N6" s="610"/>
      <c r="O6" s="610"/>
      <c r="P6" s="610"/>
      <c r="Q6" s="611"/>
      <c r="R6" s="612">
        <v>30039118</v>
      </c>
      <c r="S6" s="613"/>
      <c r="T6" s="613"/>
      <c r="U6" s="613"/>
      <c r="V6" s="613"/>
      <c r="W6" s="613"/>
      <c r="X6" s="613"/>
      <c r="Y6" s="614"/>
      <c r="Z6" s="676">
        <v>3.6</v>
      </c>
      <c r="AA6" s="676"/>
      <c r="AB6" s="676"/>
      <c r="AC6" s="676"/>
      <c r="AD6" s="671">
        <v>30039118</v>
      </c>
      <c r="AE6" s="671"/>
      <c r="AF6" s="671"/>
      <c r="AG6" s="671"/>
      <c r="AH6" s="671"/>
      <c r="AI6" s="671"/>
      <c r="AJ6" s="671"/>
      <c r="AK6" s="671"/>
      <c r="AL6" s="615">
        <v>7.7</v>
      </c>
      <c r="AM6" s="677"/>
      <c r="AN6" s="677"/>
      <c r="AO6" s="678"/>
      <c r="AP6" s="609" t="s">
        <v>204</v>
      </c>
      <c r="AQ6" s="610"/>
      <c r="AR6" s="610"/>
      <c r="AS6" s="610"/>
      <c r="AT6" s="610"/>
      <c r="AU6" s="610"/>
      <c r="AV6" s="610"/>
      <c r="AW6" s="610"/>
      <c r="AX6" s="610"/>
      <c r="AY6" s="610"/>
      <c r="AZ6" s="610"/>
      <c r="BA6" s="610"/>
      <c r="BB6" s="610"/>
      <c r="BC6" s="611"/>
      <c r="BD6" s="612">
        <v>193379477</v>
      </c>
      <c r="BE6" s="613"/>
      <c r="BF6" s="613"/>
      <c r="BG6" s="613"/>
      <c r="BH6" s="613"/>
      <c r="BI6" s="613"/>
      <c r="BJ6" s="613"/>
      <c r="BK6" s="614"/>
      <c r="BL6" s="676">
        <v>99.9</v>
      </c>
      <c r="BM6" s="676"/>
      <c r="BN6" s="676"/>
      <c r="BO6" s="676"/>
      <c r="BP6" s="671">
        <v>1425293</v>
      </c>
      <c r="BQ6" s="671"/>
      <c r="BR6" s="671"/>
      <c r="BS6" s="671"/>
      <c r="BT6" s="671"/>
      <c r="BU6" s="671"/>
      <c r="BV6" s="671"/>
      <c r="BW6" s="672"/>
      <c r="BY6" s="665" t="s">
        <v>205</v>
      </c>
      <c r="BZ6" s="666"/>
      <c r="CA6" s="666"/>
      <c r="CB6" s="666"/>
      <c r="CC6" s="666"/>
      <c r="CD6" s="666"/>
      <c r="CE6" s="666"/>
      <c r="CF6" s="666"/>
      <c r="CG6" s="666"/>
      <c r="CH6" s="666"/>
      <c r="CI6" s="666"/>
      <c r="CJ6" s="666"/>
      <c r="CK6" s="666"/>
      <c r="CL6" s="667"/>
      <c r="CM6" s="612">
        <v>1320157</v>
      </c>
      <c r="CN6" s="613"/>
      <c r="CO6" s="613"/>
      <c r="CP6" s="613"/>
      <c r="CQ6" s="613"/>
      <c r="CR6" s="613"/>
      <c r="CS6" s="613"/>
      <c r="CT6" s="614"/>
      <c r="CU6" s="676">
        <v>0.2</v>
      </c>
      <c r="CV6" s="676"/>
      <c r="CW6" s="676"/>
      <c r="CX6" s="676"/>
      <c r="CY6" s="618">
        <v>5320</v>
      </c>
      <c r="CZ6" s="613"/>
      <c r="DA6" s="613"/>
      <c r="DB6" s="613"/>
      <c r="DC6" s="613"/>
      <c r="DD6" s="613"/>
      <c r="DE6" s="613"/>
      <c r="DF6" s="613"/>
      <c r="DG6" s="613"/>
      <c r="DH6" s="613"/>
      <c r="DI6" s="613"/>
      <c r="DJ6" s="613"/>
      <c r="DK6" s="614"/>
      <c r="DL6" s="618">
        <v>1311099</v>
      </c>
      <c r="DM6" s="613"/>
      <c r="DN6" s="613"/>
      <c r="DO6" s="613"/>
      <c r="DP6" s="613"/>
      <c r="DQ6" s="613"/>
      <c r="DR6" s="613"/>
      <c r="DS6" s="613"/>
      <c r="DT6" s="613"/>
      <c r="DU6" s="613"/>
      <c r="DV6" s="613"/>
      <c r="DW6" s="613"/>
      <c r="DX6" s="696"/>
    </row>
    <row r="7" spans="2:138" ht="11.25" customHeight="1" x14ac:dyDescent="0.2">
      <c r="B7" s="609" t="s">
        <v>206</v>
      </c>
      <c r="C7" s="610"/>
      <c r="D7" s="610"/>
      <c r="E7" s="610"/>
      <c r="F7" s="610"/>
      <c r="G7" s="610"/>
      <c r="H7" s="610"/>
      <c r="I7" s="610"/>
      <c r="J7" s="610"/>
      <c r="K7" s="610"/>
      <c r="L7" s="610"/>
      <c r="M7" s="610"/>
      <c r="N7" s="610"/>
      <c r="O7" s="610"/>
      <c r="P7" s="610"/>
      <c r="Q7" s="611"/>
      <c r="R7" s="612">
        <v>2407990</v>
      </c>
      <c r="S7" s="613"/>
      <c r="T7" s="613"/>
      <c r="U7" s="613"/>
      <c r="V7" s="613"/>
      <c r="W7" s="613"/>
      <c r="X7" s="613"/>
      <c r="Y7" s="614"/>
      <c r="Z7" s="676">
        <v>0.3</v>
      </c>
      <c r="AA7" s="676"/>
      <c r="AB7" s="676"/>
      <c r="AC7" s="676"/>
      <c r="AD7" s="671">
        <v>2407990</v>
      </c>
      <c r="AE7" s="671"/>
      <c r="AF7" s="671"/>
      <c r="AG7" s="671"/>
      <c r="AH7" s="671"/>
      <c r="AI7" s="671"/>
      <c r="AJ7" s="671"/>
      <c r="AK7" s="671"/>
      <c r="AL7" s="615">
        <v>0.6</v>
      </c>
      <c r="AM7" s="677"/>
      <c r="AN7" s="677"/>
      <c r="AO7" s="678"/>
      <c r="AP7" s="609" t="s">
        <v>207</v>
      </c>
      <c r="AQ7" s="610"/>
      <c r="AR7" s="610"/>
      <c r="AS7" s="610"/>
      <c r="AT7" s="610"/>
      <c r="AU7" s="610"/>
      <c r="AV7" s="610"/>
      <c r="AW7" s="610"/>
      <c r="AX7" s="610"/>
      <c r="AY7" s="610"/>
      <c r="AZ7" s="610"/>
      <c r="BA7" s="610"/>
      <c r="BB7" s="610"/>
      <c r="BC7" s="611"/>
      <c r="BD7" s="612">
        <v>47181881</v>
      </c>
      <c r="BE7" s="613"/>
      <c r="BF7" s="613"/>
      <c r="BG7" s="613"/>
      <c r="BH7" s="613"/>
      <c r="BI7" s="613"/>
      <c r="BJ7" s="613"/>
      <c r="BK7" s="614"/>
      <c r="BL7" s="676">
        <v>24.4</v>
      </c>
      <c r="BM7" s="676"/>
      <c r="BN7" s="676"/>
      <c r="BO7" s="676"/>
      <c r="BP7" s="671">
        <v>1425293</v>
      </c>
      <c r="BQ7" s="671"/>
      <c r="BR7" s="671"/>
      <c r="BS7" s="671"/>
      <c r="BT7" s="671"/>
      <c r="BU7" s="671"/>
      <c r="BV7" s="671"/>
      <c r="BW7" s="672"/>
      <c r="BY7" s="609" t="s">
        <v>208</v>
      </c>
      <c r="BZ7" s="610"/>
      <c r="CA7" s="610"/>
      <c r="CB7" s="610"/>
      <c r="CC7" s="610"/>
      <c r="CD7" s="610"/>
      <c r="CE7" s="610"/>
      <c r="CF7" s="610"/>
      <c r="CG7" s="610"/>
      <c r="CH7" s="610"/>
      <c r="CI7" s="610"/>
      <c r="CJ7" s="610"/>
      <c r="CK7" s="610"/>
      <c r="CL7" s="611"/>
      <c r="CM7" s="612">
        <v>44259386</v>
      </c>
      <c r="CN7" s="613"/>
      <c r="CO7" s="613"/>
      <c r="CP7" s="613"/>
      <c r="CQ7" s="613"/>
      <c r="CR7" s="613"/>
      <c r="CS7" s="613"/>
      <c r="CT7" s="614"/>
      <c r="CU7" s="676">
        <v>5.5</v>
      </c>
      <c r="CV7" s="676"/>
      <c r="CW7" s="676"/>
      <c r="CX7" s="676"/>
      <c r="CY7" s="618">
        <v>1608511</v>
      </c>
      <c r="CZ7" s="613"/>
      <c r="DA7" s="613"/>
      <c r="DB7" s="613"/>
      <c r="DC7" s="613"/>
      <c r="DD7" s="613"/>
      <c r="DE7" s="613"/>
      <c r="DF7" s="613"/>
      <c r="DG7" s="613"/>
      <c r="DH7" s="613"/>
      <c r="DI7" s="613"/>
      <c r="DJ7" s="613"/>
      <c r="DK7" s="614"/>
      <c r="DL7" s="618">
        <v>30334724</v>
      </c>
      <c r="DM7" s="613"/>
      <c r="DN7" s="613"/>
      <c r="DO7" s="613"/>
      <c r="DP7" s="613"/>
      <c r="DQ7" s="613"/>
      <c r="DR7" s="613"/>
      <c r="DS7" s="613"/>
      <c r="DT7" s="613"/>
      <c r="DU7" s="613"/>
      <c r="DV7" s="613"/>
      <c r="DW7" s="613"/>
      <c r="DX7" s="696"/>
    </row>
    <row r="8" spans="2:138" ht="11.25" customHeight="1" x14ac:dyDescent="0.2">
      <c r="B8" s="609" t="s">
        <v>209</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210</v>
      </c>
      <c r="AQ8" s="610"/>
      <c r="AR8" s="610"/>
      <c r="AS8" s="610"/>
      <c r="AT8" s="610"/>
      <c r="AU8" s="610"/>
      <c r="AV8" s="610"/>
      <c r="AW8" s="610"/>
      <c r="AX8" s="610"/>
      <c r="AY8" s="610"/>
      <c r="AZ8" s="610"/>
      <c r="BA8" s="610"/>
      <c r="BB8" s="610"/>
      <c r="BC8" s="611"/>
      <c r="BD8" s="612">
        <v>1705904</v>
      </c>
      <c r="BE8" s="613"/>
      <c r="BF8" s="613"/>
      <c r="BG8" s="613"/>
      <c r="BH8" s="613"/>
      <c r="BI8" s="613"/>
      <c r="BJ8" s="613"/>
      <c r="BK8" s="614"/>
      <c r="BL8" s="676">
        <v>0.9</v>
      </c>
      <c r="BM8" s="676"/>
      <c r="BN8" s="676"/>
      <c r="BO8" s="676"/>
      <c r="BP8" s="671">
        <v>429544</v>
      </c>
      <c r="BQ8" s="671"/>
      <c r="BR8" s="671"/>
      <c r="BS8" s="671"/>
      <c r="BT8" s="671"/>
      <c r="BU8" s="671"/>
      <c r="BV8" s="671"/>
      <c r="BW8" s="672"/>
      <c r="BY8" s="609" t="s">
        <v>211</v>
      </c>
      <c r="BZ8" s="610"/>
      <c r="CA8" s="610"/>
      <c r="CB8" s="610"/>
      <c r="CC8" s="610"/>
      <c r="CD8" s="610"/>
      <c r="CE8" s="610"/>
      <c r="CF8" s="610"/>
      <c r="CG8" s="610"/>
      <c r="CH8" s="610"/>
      <c r="CI8" s="610"/>
      <c r="CJ8" s="610"/>
      <c r="CK8" s="610"/>
      <c r="CL8" s="611"/>
      <c r="CM8" s="612">
        <v>137055529</v>
      </c>
      <c r="CN8" s="613"/>
      <c r="CO8" s="613"/>
      <c r="CP8" s="613"/>
      <c r="CQ8" s="613"/>
      <c r="CR8" s="613"/>
      <c r="CS8" s="613"/>
      <c r="CT8" s="614"/>
      <c r="CU8" s="615">
        <v>17.2</v>
      </c>
      <c r="CV8" s="677"/>
      <c r="CW8" s="677"/>
      <c r="CX8" s="679"/>
      <c r="CY8" s="618">
        <v>1706771</v>
      </c>
      <c r="CZ8" s="613"/>
      <c r="DA8" s="613"/>
      <c r="DB8" s="613"/>
      <c r="DC8" s="613"/>
      <c r="DD8" s="613"/>
      <c r="DE8" s="613"/>
      <c r="DF8" s="613"/>
      <c r="DG8" s="613"/>
      <c r="DH8" s="613"/>
      <c r="DI8" s="613"/>
      <c r="DJ8" s="613"/>
      <c r="DK8" s="614"/>
      <c r="DL8" s="618">
        <v>121715021</v>
      </c>
      <c r="DM8" s="613"/>
      <c r="DN8" s="613"/>
      <c r="DO8" s="613"/>
      <c r="DP8" s="613"/>
      <c r="DQ8" s="613"/>
      <c r="DR8" s="613"/>
      <c r="DS8" s="613"/>
      <c r="DT8" s="613"/>
      <c r="DU8" s="613"/>
      <c r="DV8" s="613"/>
      <c r="DW8" s="613"/>
      <c r="DX8" s="696"/>
    </row>
    <row r="9" spans="2:138" ht="11.25" customHeight="1" x14ac:dyDescent="0.2">
      <c r="B9" s="609" t="s">
        <v>212</v>
      </c>
      <c r="C9" s="610"/>
      <c r="D9" s="610"/>
      <c r="E9" s="610"/>
      <c r="F9" s="610"/>
      <c r="G9" s="610"/>
      <c r="H9" s="610"/>
      <c r="I9" s="610"/>
      <c r="J9" s="610"/>
      <c r="K9" s="610"/>
      <c r="L9" s="610"/>
      <c r="M9" s="610"/>
      <c r="N9" s="610"/>
      <c r="O9" s="610"/>
      <c r="P9" s="610"/>
      <c r="Q9" s="611"/>
      <c r="R9" s="612" t="s">
        <v>213</v>
      </c>
      <c r="S9" s="613"/>
      <c r="T9" s="613"/>
      <c r="U9" s="613"/>
      <c r="V9" s="613"/>
      <c r="W9" s="613"/>
      <c r="X9" s="613"/>
      <c r="Y9" s="614"/>
      <c r="Z9" s="676" t="s">
        <v>128</v>
      </c>
      <c r="AA9" s="676"/>
      <c r="AB9" s="676"/>
      <c r="AC9" s="676"/>
      <c r="AD9" s="671" t="s">
        <v>213</v>
      </c>
      <c r="AE9" s="671"/>
      <c r="AF9" s="671"/>
      <c r="AG9" s="671"/>
      <c r="AH9" s="671"/>
      <c r="AI9" s="671"/>
      <c r="AJ9" s="671"/>
      <c r="AK9" s="671"/>
      <c r="AL9" s="615" t="s">
        <v>214</v>
      </c>
      <c r="AM9" s="677"/>
      <c r="AN9" s="677"/>
      <c r="AO9" s="678"/>
      <c r="AP9" s="609" t="s">
        <v>215</v>
      </c>
      <c r="AQ9" s="610"/>
      <c r="AR9" s="610"/>
      <c r="AS9" s="610"/>
      <c r="AT9" s="610"/>
      <c r="AU9" s="610"/>
      <c r="AV9" s="610"/>
      <c r="AW9" s="610"/>
      <c r="AX9" s="610"/>
      <c r="AY9" s="610"/>
      <c r="AZ9" s="610"/>
      <c r="BA9" s="610"/>
      <c r="BB9" s="610"/>
      <c r="BC9" s="611"/>
      <c r="BD9" s="612">
        <v>37079926</v>
      </c>
      <c r="BE9" s="613"/>
      <c r="BF9" s="613"/>
      <c r="BG9" s="613"/>
      <c r="BH9" s="613"/>
      <c r="BI9" s="613"/>
      <c r="BJ9" s="613"/>
      <c r="BK9" s="614"/>
      <c r="BL9" s="676">
        <v>19.2</v>
      </c>
      <c r="BM9" s="676"/>
      <c r="BN9" s="676"/>
      <c r="BO9" s="676"/>
      <c r="BP9" s="671" t="s">
        <v>213</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28681867</v>
      </c>
      <c r="CN9" s="613"/>
      <c r="CO9" s="613"/>
      <c r="CP9" s="613"/>
      <c r="CQ9" s="613"/>
      <c r="CR9" s="613"/>
      <c r="CS9" s="613"/>
      <c r="CT9" s="614"/>
      <c r="CU9" s="615">
        <v>3.6</v>
      </c>
      <c r="CV9" s="677"/>
      <c r="CW9" s="677"/>
      <c r="CX9" s="679"/>
      <c r="CY9" s="618">
        <v>3867539</v>
      </c>
      <c r="CZ9" s="613"/>
      <c r="DA9" s="613"/>
      <c r="DB9" s="613"/>
      <c r="DC9" s="613"/>
      <c r="DD9" s="613"/>
      <c r="DE9" s="613"/>
      <c r="DF9" s="613"/>
      <c r="DG9" s="613"/>
      <c r="DH9" s="613"/>
      <c r="DI9" s="613"/>
      <c r="DJ9" s="613"/>
      <c r="DK9" s="614"/>
      <c r="DL9" s="618">
        <v>10841122</v>
      </c>
      <c r="DM9" s="613"/>
      <c r="DN9" s="613"/>
      <c r="DO9" s="613"/>
      <c r="DP9" s="613"/>
      <c r="DQ9" s="613"/>
      <c r="DR9" s="613"/>
      <c r="DS9" s="613"/>
      <c r="DT9" s="613"/>
      <c r="DU9" s="613"/>
      <c r="DV9" s="613"/>
      <c r="DW9" s="613"/>
      <c r="DX9" s="696"/>
    </row>
    <row r="10" spans="2:138" ht="11.25" customHeight="1" x14ac:dyDescent="0.2">
      <c r="B10" s="609" t="s">
        <v>217</v>
      </c>
      <c r="C10" s="610"/>
      <c r="D10" s="610"/>
      <c r="E10" s="610"/>
      <c r="F10" s="610"/>
      <c r="G10" s="610"/>
      <c r="H10" s="610"/>
      <c r="I10" s="610"/>
      <c r="J10" s="610"/>
      <c r="K10" s="610"/>
      <c r="L10" s="610"/>
      <c r="M10" s="610"/>
      <c r="N10" s="610"/>
      <c r="O10" s="610"/>
      <c r="P10" s="610"/>
      <c r="Q10" s="611"/>
      <c r="R10" s="612">
        <v>99538</v>
      </c>
      <c r="S10" s="613"/>
      <c r="T10" s="613"/>
      <c r="U10" s="613"/>
      <c r="V10" s="613"/>
      <c r="W10" s="613"/>
      <c r="X10" s="613"/>
      <c r="Y10" s="614"/>
      <c r="Z10" s="676">
        <v>0</v>
      </c>
      <c r="AA10" s="676"/>
      <c r="AB10" s="676"/>
      <c r="AC10" s="676"/>
      <c r="AD10" s="671">
        <v>99538</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2028626</v>
      </c>
      <c r="BE10" s="613"/>
      <c r="BF10" s="613"/>
      <c r="BG10" s="613"/>
      <c r="BH10" s="613"/>
      <c r="BI10" s="613"/>
      <c r="BJ10" s="613"/>
      <c r="BK10" s="614"/>
      <c r="BL10" s="676">
        <v>1</v>
      </c>
      <c r="BM10" s="676"/>
      <c r="BN10" s="676"/>
      <c r="BO10" s="676"/>
      <c r="BP10" s="671">
        <v>96414</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1772866</v>
      </c>
      <c r="CN10" s="613"/>
      <c r="CO10" s="613"/>
      <c r="CP10" s="613"/>
      <c r="CQ10" s="613"/>
      <c r="CR10" s="613"/>
      <c r="CS10" s="613"/>
      <c r="CT10" s="614"/>
      <c r="CU10" s="615">
        <v>0.2</v>
      </c>
      <c r="CV10" s="677"/>
      <c r="CW10" s="677"/>
      <c r="CX10" s="679"/>
      <c r="CY10" s="618">
        <v>30797</v>
      </c>
      <c r="CZ10" s="613"/>
      <c r="DA10" s="613"/>
      <c r="DB10" s="613"/>
      <c r="DC10" s="613"/>
      <c r="DD10" s="613"/>
      <c r="DE10" s="613"/>
      <c r="DF10" s="613"/>
      <c r="DG10" s="613"/>
      <c r="DH10" s="613"/>
      <c r="DI10" s="613"/>
      <c r="DJ10" s="613"/>
      <c r="DK10" s="614"/>
      <c r="DL10" s="618">
        <v>769732</v>
      </c>
      <c r="DM10" s="613"/>
      <c r="DN10" s="613"/>
      <c r="DO10" s="613"/>
      <c r="DP10" s="613"/>
      <c r="DQ10" s="613"/>
      <c r="DR10" s="613"/>
      <c r="DS10" s="613"/>
      <c r="DT10" s="613"/>
      <c r="DU10" s="613"/>
      <c r="DV10" s="613"/>
      <c r="DW10" s="613"/>
      <c r="DX10" s="696"/>
    </row>
    <row r="11" spans="2:138" ht="11.25" customHeight="1" x14ac:dyDescent="0.2">
      <c r="B11" s="609" t="s">
        <v>220</v>
      </c>
      <c r="C11" s="610"/>
      <c r="D11" s="610"/>
      <c r="E11" s="610"/>
      <c r="F11" s="610"/>
      <c r="G11" s="610"/>
      <c r="H11" s="610"/>
      <c r="I11" s="610"/>
      <c r="J11" s="610"/>
      <c r="K11" s="610"/>
      <c r="L11" s="610"/>
      <c r="M11" s="610"/>
      <c r="N11" s="610"/>
      <c r="O11" s="610"/>
      <c r="P11" s="610"/>
      <c r="Q11" s="611"/>
      <c r="R11" s="612">
        <v>118304</v>
      </c>
      <c r="S11" s="613"/>
      <c r="T11" s="613"/>
      <c r="U11" s="613"/>
      <c r="V11" s="613"/>
      <c r="W11" s="613"/>
      <c r="X11" s="613"/>
      <c r="Y11" s="614"/>
      <c r="Z11" s="676">
        <v>0</v>
      </c>
      <c r="AA11" s="676"/>
      <c r="AB11" s="676"/>
      <c r="AC11" s="676"/>
      <c r="AD11" s="671">
        <v>118304</v>
      </c>
      <c r="AE11" s="671"/>
      <c r="AF11" s="671"/>
      <c r="AG11" s="671"/>
      <c r="AH11" s="671"/>
      <c r="AI11" s="671"/>
      <c r="AJ11" s="671"/>
      <c r="AK11" s="671"/>
      <c r="AL11" s="615">
        <v>0</v>
      </c>
      <c r="AM11" s="677"/>
      <c r="AN11" s="677"/>
      <c r="AO11" s="678"/>
      <c r="AP11" s="609" t="s">
        <v>221</v>
      </c>
      <c r="AQ11" s="610"/>
      <c r="AR11" s="610"/>
      <c r="AS11" s="610"/>
      <c r="AT11" s="610"/>
      <c r="AU11" s="610"/>
      <c r="AV11" s="610"/>
      <c r="AW11" s="610"/>
      <c r="AX11" s="610"/>
      <c r="AY11" s="610"/>
      <c r="AZ11" s="610"/>
      <c r="BA11" s="610"/>
      <c r="BB11" s="610"/>
      <c r="BC11" s="611"/>
      <c r="BD11" s="612">
        <v>4725475</v>
      </c>
      <c r="BE11" s="613"/>
      <c r="BF11" s="613"/>
      <c r="BG11" s="613"/>
      <c r="BH11" s="613"/>
      <c r="BI11" s="613"/>
      <c r="BJ11" s="613"/>
      <c r="BK11" s="614"/>
      <c r="BL11" s="676">
        <v>2.4</v>
      </c>
      <c r="BM11" s="676"/>
      <c r="BN11" s="676"/>
      <c r="BO11" s="676"/>
      <c r="BP11" s="671">
        <v>899335</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68265273</v>
      </c>
      <c r="CN11" s="613"/>
      <c r="CO11" s="613"/>
      <c r="CP11" s="613"/>
      <c r="CQ11" s="613"/>
      <c r="CR11" s="613"/>
      <c r="CS11" s="613"/>
      <c r="CT11" s="614"/>
      <c r="CU11" s="615">
        <v>8.6</v>
      </c>
      <c r="CV11" s="677"/>
      <c r="CW11" s="677"/>
      <c r="CX11" s="679"/>
      <c r="CY11" s="618">
        <v>46385015</v>
      </c>
      <c r="CZ11" s="613"/>
      <c r="DA11" s="613"/>
      <c r="DB11" s="613"/>
      <c r="DC11" s="613"/>
      <c r="DD11" s="613"/>
      <c r="DE11" s="613"/>
      <c r="DF11" s="613"/>
      <c r="DG11" s="613"/>
      <c r="DH11" s="613"/>
      <c r="DI11" s="613"/>
      <c r="DJ11" s="613"/>
      <c r="DK11" s="614"/>
      <c r="DL11" s="618">
        <v>17950965</v>
      </c>
      <c r="DM11" s="613"/>
      <c r="DN11" s="613"/>
      <c r="DO11" s="613"/>
      <c r="DP11" s="613"/>
      <c r="DQ11" s="613"/>
      <c r="DR11" s="613"/>
      <c r="DS11" s="613"/>
      <c r="DT11" s="613"/>
      <c r="DU11" s="613"/>
      <c r="DV11" s="613"/>
      <c r="DW11" s="613"/>
      <c r="DX11" s="696"/>
    </row>
    <row r="12" spans="2:138" ht="11.25" customHeight="1" x14ac:dyDescent="0.2">
      <c r="B12" s="609" t="s">
        <v>223</v>
      </c>
      <c r="C12" s="610"/>
      <c r="D12" s="610"/>
      <c r="E12" s="610"/>
      <c r="F12" s="610"/>
      <c r="G12" s="610"/>
      <c r="H12" s="610"/>
      <c r="I12" s="610"/>
      <c r="J12" s="610"/>
      <c r="K12" s="610"/>
      <c r="L12" s="610"/>
      <c r="M12" s="610"/>
      <c r="N12" s="610"/>
      <c r="O12" s="610"/>
      <c r="P12" s="610"/>
      <c r="Q12" s="611"/>
      <c r="R12" s="612">
        <v>15084</v>
      </c>
      <c r="S12" s="613"/>
      <c r="T12" s="613"/>
      <c r="U12" s="613"/>
      <c r="V12" s="613"/>
      <c r="W12" s="613"/>
      <c r="X12" s="613"/>
      <c r="Y12" s="614"/>
      <c r="Z12" s="676">
        <v>0</v>
      </c>
      <c r="AA12" s="676"/>
      <c r="AB12" s="676"/>
      <c r="AC12" s="676"/>
      <c r="AD12" s="671">
        <v>15084</v>
      </c>
      <c r="AE12" s="671"/>
      <c r="AF12" s="671"/>
      <c r="AG12" s="671"/>
      <c r="AH12" s="671"/>
      <c r="AI12" s="671"/>
      <c r="AJ12" s="671"/>
      <c r="AK12" s="671"/>
      <c r="AL12" s="615">
        <v>0</v>
      </c>
      <c r="AM12" s="677"/>
      <c r="AN12" s="677"/>
      <c r="AO12" s="678"/>
      <c r="AP12" s="609" t="s">
        <v>224</v>
      </c>
      <c r="AQ12" s="610"/>
      <c r="AR12" s="610"/>
      <c r="AS12" s="610"/>
      <c r="AT12" s="610"/>
      <c r="AU12" s="610"/>
      <c r="AV12" s="610"/>
      <c r="AW12" s="610"/>
      <c r="AX12" s="610"/>
      <c r="AY12" s="610"/>
      <c r="AZ12" s="610"/>
      <c r="BA12" s="610"/>
      <c r="BB12" s="610"/>
      <c r="BC12" s="611"/>
      <c r="BD12" s="612">
        <v>184432</v>
      </c>
      <c r="BE12" s="613"/>
      <c r="BF12" s="613"/>
      <c r="BG12" s="613"/>
      <c r="BH12" s="613"/>
      <c r="BI12" s="613"/>
      <c r="BJ12" s="613"/>
      <c r="BK12" s="614"/>
      <c r="BL12" s="676">
        <v>0.1</v>
      </c>
      <c r="BM12" s="676"/>
      <c r="BN12" s="676"/>
      <c r="BO12" s="676"/>
      <c r="BP12" s="671" t="s">
        <v>213</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63174009</v>
      </c>
      <c r="CN12" s="613"/>
      <c r="CO12" s="613"/>
      <c r="CP12" s="613"/>
      <c r="CQ12" s="613"/>
      <c r="CR12" s="613"/>
      <c r="CS12" s="613"/>
      <c r="CT12" s="614"/>
      <c r="CU12" s="615">
        <v>7.9</v>
      </c>
      <c r="CV12" s="677"/>
      <c r="CW12" s="677"/>
      <c r="CX12" s="679"/>
      <c r="CY12" s="618">
        <v>4666593</v>
      </c>
      <c r="CZ12" s="613"/>
      <c r="DA12" s="613"/>
      <c r="DB12" s="613"/>
      <c r="DC12" s="613"/>
      <c r="DD12" s="613"/>
      <c r="DE12" s="613"/>
      <c r="DF12" s="613"/>
      <c r="DG12" s="613"/>
      <c r="DH12" s="613"/>
      <c r="DI12" s="613"/>
      <c r="DJ12" s="613"/>
      <c r="DK12" s="614"/>
      <c r="DL12" s="618">
        <v>13236931</v>
      </c>
      <c r="DM12" s="613"/>
      <c r="DN12" s="613"/>
      <c r="DO12" s="613"/>
      <c r="DP12" s="613"/>
      <c r="DQ12" s="613"/>
      <c r="DR12" s="613"/>
      <c r="DS12" s="613"/>
      <c r="DT12" s="613"/>
      <c r="DU12" s="613"/>
      <c r="DV12" s="613"/>
      <c r="DW12" s="613"/>
      <c r="DX12" s="696"/>
    </row>
    <row r="13" spans="2:138" ht="11.25" customHeight="1" x14ac:dyDescent="0.2">
      <c r="B13" s="609" t="s">
        <v>226</v>
      </c>
      <c r="C13" s="610"/>
      <c r="D13" s="610"/>
      <c r="E13" s="610"/>
      <c r="F13" s="610"/>
      <c r="G13" s="610"/>
      <c r="H13" s="610"/>
      <c r="I13" s="610"/>
      <c r="J13" s="610"/>
      <c r="K13" s="610"/>
      <c r="L13" s="610"/>
      <c r="M13" s="610"/>
      <c r="N13" s="610"/>
      <c r="O13" s="610"/>
      <c r="P13" s="610"/>
      <c r="Q13" s="611"/>
      <c r="R13" s="612">
        <v>27289153</v>
      </c>
      <c r="S13" s="613"/>
      <c r="T13" s="613"/>
      <c r="U13" s="613"/>
      <c r="V13" s="613"/>
      <c r="W13" s="613"/>
      <c r="X13" s="613"/>
      <c r="Y13" s="614"/>
      <c r="Z13" s="676">
        <v>3.3</v>
      </c>
      <c r="AA13" s="676"/>
      <c r="AB13" s="676"/>
      <c r="AC13" s="676"/>
      <c r="AD13" s="671">
        <v>27289153</v>
      </c>
      <c r="AE13" s="671"/>
      <c r="AF13" s="671"/>
      <c r="AG13" s="671"/>
      <c r="AH13" s="671"/>
      <c r="AI13" s="671"/>
      <c r="AJ13" s="671"/>
      <c r="AK13" s="671"/>
      <c r="AL13" s="615">
        <v>7</v>
      </c>
      <c r="AM13" s="677"/>
      <c r="AN13" s="677"/>
      <c r="AO13" s="678"/>
      <c r="AP13" s="609" t="s">
        <v>227</v>
      </c>
      <c r="AQ13" s="610"/>
      <c r="AR13" s="610"/>
      <c r="AS13" s="610"/>
      <c r="AT13" s="610"/>
      <c r="AU13" s="610"/>
      <c r="AV13" s="610"/>
      <c r="AW13" s="610"/>
      <c r="AX13" s="610"/>
      <c r="AY13" s="610"/>
      <c r="AZ13" s="610"/>
      <c r="BA13" s="610"/>
      <c r="BB13" s="610"/>
      <c r="BC13" s="611"/>
      <c r="BD13" s="612">
        <v>922276</v>
      </c>
      <c r="BE13" s="613"/>
      <c r="BF13" s="613"/>
      <c r="BG13" s="613"/>
      <c r="BH13" s="613"/>
      <c r="BI13" s="613"/>
      <c r="BJ13" s="613"/>
      <c r="BK13" s="614"/>
      <c r="BL13" s="676">
        <v>0.5</v>
      </c>
      <c r="BM13" s="676"/>
      <c r="BN13" s="676"/>
      <c r="BO13" s="676"/>
      <c r="BP13" s="671" t="s">
        <v>213</v>
      </c>
      <c r="BQ13" s="671"/>
      <c r="BR13" s="671"/>
      <c r="BS13" s="671"/>
      <c r="BT13" s="671"/>
      <c r="BU13" s="671"/>
      <c r="BV13" s="671"/>
      <c r="BW13" s="672"/>
      <c r="BY13" s="609" t="s">
        <v>228</v>
      </c>
      <c r="BZ13" s="610"/>
      <c r="CA13" s="610"/>
      <c r="CB13" s="610"/>
      <c r="CC13" s="610"/>
      <c r="CD13" s="610"/>
      <c r="CE13" s="610"/>
      <c r="CF13" s="610"/>
      <c r="CG13" s="610"/>
      <c r="CH13" s="610"/>
      <c r="CI13" s="610"/>
      <c r="CJ13" s="610"/>
      <c r="CK13" s="610"/>
      <c r="CL13" s="611"/>
      <c r="CM13" s="612">
        <v>100041851</v>
      </c>
      <c r="CN13" s="613"/>
      <c r="CO13" s="613"/>
      <c r="CP13" s="613"/>
      <c r="CQ13" s="613"/>
      <c r="CR13" s="613"/>
      <c r="CS13" s="613"/>
      <c r="CT13" s="614"/>
      <c r="CU13" s="615">
        <v>12.5</v>
      </c>
      <c r="CV13" s="677"/>
      <c r="CW13" s="677"/>
      <c r="CX13" s="679"/>
      <c r="CY13" s="618">
        <v>89215825</v>
      </c>
      <c r="CZ13" s="613"/>
      <c r="DA13" s="613"/>
      <c r="DB13" s="613"/>
      <c r="DC13" s="613"/>
      <c r="DD13" s="613"/>
      <c r="DE13" s="613"/>
      <c r="DF13" s="613"/>
      <c r="DG13" s="613"/>
      <c r="DH13" s="613"/>
      <c r="DI13" s="613"/>
      <c r="DJ13" s="613"/>
      <c r="DK13" s="614"/>
      <c r="DL13" s="618">
        <v>14790384</v>
      </c>
      <c r="DM13" s="613"/>
      <c r="DN13" s="613"/>
      <c r="DO13" s="613"/>
      <c r="DP13" s="613"/>
      <c r="DQ13" s="613"/>
      <c r="DR13" s="613"/>
      <c r="DS13" s="613"/>
      <c r="DT13" s="613"/>
      <c r="DU13" s="613"/>
      <c r="DV13" s="613"/>
      <c r="DW13" s="613"/>
      <c r="DX13" s="696"/>
    </row>
    <row r="14" spans="2:138" ht="11.25" customHeight="1" x14ac:dyDescent="0.2">
      <c r="B14" s="609" t="s">
        <v>229</v>
      </c>
      <c r="C14" s="610"/>
      <c r="D14" s="610"/>
      <c r="E14" s="610"/>
      <c r="F14" s="610"/>
      <c r="G14" s="610"/>
      <c r="H14" s="610"/>
      <c r="I14" s="610"/>
      <c r="J14" s="610"/>
      <c r="K14" s="610"/>
      <c r="L14" s="610"/>
      <c r="M14" s="610"/>
      <c r="N14" s="610"/>
      <c r="O14" s="610"/>
      <c r="P14" s="610"/>
      <c r="Q14" s="611"/>
      <c r="R14" s="612">
        <v>109048</v>
      </c>
      <c r="S14" s="613"/>
      <c r="T14" s="613"/>
      <c r="U14" s="613"/>
      <c r="V14" s="613"/>
      <c r="W14" s="613"/>
      <c r="X14" s="613"/>
      <c r="Y14" s="614"/>
      <c r="Z14" s="676">
        <v>0</v>
      </c>
      <c r="AA14" s="676"/>
      <c r="AB14" s="676"/>
      <c r="AC14" s="676"/>
      <c r="AD14" s="671">
        <v>109048</v>
      </c>
      <c r="AE14" s="671"/>
      <c r="AF14" s="671"/>
      <c r="AG14" s="671"/>
      <c r="AH14" s="671"/>
      <c r="AI14" s="671"/>
      <c r="AJ14" s="671"/>
      <c r="AK14" s="671"/>
      <c r="AL14" s="615">
        <v>0</v>
      </c>
      <c r="AM14" s="677"/>
      <c r="AN14" s="677"/>
      <c r="AO14" s="678"/>
      <c r="AP14" s="609" t="s">
        <v>230</v>
      </c>
      <c r="AQ14" s="610"/>
      <c r="AR14" s="610"/>
      <c r="AS14" s="610"/>
      <c r="AT14" s="610"/>
      <c r="AU14" s="610"/>
      <c r="AV14" s="610"/>
      <c r="AW14" s="610"/>
      <c r="AX14" s="610"/>
      <c r="AY14" s="610"/>
      <c r="AZ14" s="610"/>
      <c r="BA14" s="610"/>
      <c r="BB14" s="610"/>
      <c r="BC14" s="611"/>
      <c r="BD14" s="612">
        <v>535242</v>
      </c>
      <c r="BE14" s="613"/>
      <c r="BF14" s="613"/>
      <c r="BG14" s="613"/>
      <c r="BH14" s="613"/>
      <c r="BI14" s="613"/>
      <c r="BJ14" s="613"/>
      <c r="BK14" s="614"/>
      <c r="BL14" s="676">
        <v>0.3</v>
      </c>
      <c r="BM14" s="676"/>
      <c r="BN14" s="676"/>
      <c r="BO14" s="676"/>
      <c r="BP14" s="671" t="s">
        <v>128</v>
      </c>
      <c r="BQ14" s="671"/>
      <c r="BR14" s="671"/>
      <c r="BS14" s="671"/>
      <c r="BT14" s="671"/>
      <c r="BU14" s="671"/>
      <c r="BV14" s="671"/>
      <c r="BW14" s="672"/>
      <c r="BY14" s="609" t="s">
        <v>231</v>
      </c>
      <c r="BZ14" s="610"/>
      <c r="CA14" s="610"/>
      <c r="CB14" s="610"/>
      <c r="CC14" s="610"/>
      <c r="CD14" s="610"/>
      <c r="CE14" s="610"/>
      <c r="CF14" s="610"/>
      <c r="CG14" s="610"/>
      <c r="CH14" s="610"/>
      <c r="CI14" s="610"/>
      <c r="CJ14" s="610"/>
      <c r="CK14" s="610"/>
      <c r="CL14" s="611"/>
      <c r="CM14" s="612">
        <v>40299570</v>
      </c>
      <c r="CN14" s="613"/>
      <c r="CO14" s="613"/>
      <c r="CP14" s="613"/>
      <c r="CQ14" s="613"/>
      <c r="CR14" s="613"/>
      <c r="CS14" s="613"/>
      <c r="CT14" s="614"/>
      <c r="CU14" s="615">
        <v>5.0999999999999996</v>
      </c>
      <c r="CV14" s="677"/>
      <c r="CW14" s="677"/>
      <c r="CX14" s="679"/>
      <c r="CY14" s="618">
        <v>3541773</v>
      </c>
      <c r="CZ14" s="613"/>
      <c r="DA14" s="613"/>
      <c r="DB14" s="613"/>
      <c r="DC14" s="613"/>
      <c r="DD14" s="613"/>
      <c r="DE14" s="613"/>
      <c r="DF14" s="613"/>
      <c r="DG14" s="613"/>
      <c r="DH14" s="613"/>
      <c r="DI14" s="613"/>
      <c r="DJ14" s="613"/>
      <c r="DK14" s="614"/>
      <c r="DL14" s="618">
        <v>35008126</v>
      </c>
      <c r="DM14" s="613"/>
      <c r="DN14" s="613"/>
      <c r="DO14" s="613"/>
      <c r="DP14" s="613"/>
      <c r="DQ14" s="613"/>
      <c r="DR14" s="613"/>
      <c r="DS14" s="613"/>
      <c r="DT14" s="613"/>
      <c r="DU14" s="613"/>
      <c r="DV14" s="613"/>
      <c r="DW14" s="613"/>
      <c r="DX14" s="696"/>
    </row>
    <row r="15" spans="2:138" ht="11.25" customHeight="1" x14ac:dyDescent="0.2">
      <c r="B15" s="609" t="s">
        <v>232</v>
      </c>
      <c r="C15" s="610"/>
      <c r="D15" s="610"/>
      <c r="E15" s="610"/>
      <c r="F15" s="610"/>
      <c r="G15" s="610"/>
      <c r="H15" s="610"/>
      <c r="I15" s="610"/>
      <c r="J15" s="610"/>
      <c r="K15" s="610"/>
      <c r="L15" s="610"/>
      <c r="M15" s="610"/>
      <c r="N15" s="610"/>
      <c r="O15" s="610"/>
      <c r="P15" s="610"/>
      <c r="Q15" s="611"/>
      <c r="R15" s="612" t="s">
        <v>213</v>
      </c>
      <c r="S15" s="613"/>
      <c r="T15" s="613"/>
      <c r="U15" s="613"/>
      <c r="V15" s="613"/>
      <c r="W15" s="613"/>
      <c r="X15" s="613"/>
      <c r="Y15" s="614"/>
      <c r="Z15" s="676" t="s">
        <v>213</v>
      </c>
      <c r="AA15" s="676"/>
      <c r="AB15" s="676"/>
      <c r="AC15" s="676"/>
      <c r="AD15" s="671" t="s">
        <v>213</v>
      </c>
      <c r="AE15" s="671"/>
      <c r="AF15" s="671"/>
      <c r="AG15" s="671"/>
      <c r="AH15" s="671"/>
      <c r="AI15" s="671"/>
      <c r="AJ15" s="671"/>
      <c r="AK15" s="671"/>
      <c r="AL15" s="615" t="s">
        <v>128</v>
      </c>
      <c r="AM15" s="677"/>
      <c r="AN15" s="677"/>
      <c r="AO15" s="678"/>
      <c r="AP15" s="609" t="s">
        <v>233</v>
      </c>
      <c r="AQ15" s="610"/>
      <c r="AR15" s="610"/>
      <c r="AS15" s="610"/>
      <c r="AT15" s="610"/>
      <c r="AU15" s="610"/>
      <c r="AV15" s="610"/>
      <c r="AW15" s="610"/>
      <c r="AX15" s="610"/>
      <c r="AY15" s="610"/>
      <c r="AZ15" s="610"/>
      <c r="BA15" s="610"/>
      <c r="BB15" s="610"/>
      <c r="BC15" s="611"/>
      <c r="BD15" s="612">
        <v>36581286</v>
      </c>
      <c r="BE15" s="613"/>
      <c r="BF15" s="613"/>
      <c r="BG15" s="613"/>
      <c r="BH15" s="613"/>
      <c r="BI15" s="613"/>
      <c r="BJ15" s="613"/>
      <c r="BK15" s="614"/>
      <c r="BL15" s="676">
        <v>18.899999999999999</v>
      </c>
      <c r="BM15" s="676"/>
      <c r="BN15" s="676"/>
      <c r="BO15" s="676"/>
      <c r="BP15" s="671" t="s">
        <v>128</v>
      </c>
      <c r="BQ15" s="671"/>
      <c r="BR15" s="671"/>
      <c r="BS15" s="671"/>
      <c r="BT15" s="671"/>
      <c r="BU15" s="671"/>
      <c r="BV15" s="671"/>
      <c r="BW15" s="672"/>
      <c r="BY15" s="609" t="s">
        <v>234</v>
      </c>
      <c r="BZ15" s="610"/>
      <c r="CA15" s="610"/>
      <c r="CB15" s="610"/>
      <c r="CC15" s="610"/>
      <c r="CD15" s="610"/>
      <c r="CE15" s="610"/>
      <c r="CF15" s="610"/>
      <c r="CG15" s="610"/>
      <c r="CH15" s="610"/>
      <c r="CI15" s="610"/>
      <c r="CJ15" s="610"/>
      <c r="CK15" s="610"/>
      <c r="CL15" s="611"/>
      <c r="CM15" s="612" t="s">
        <v>214</v>
      </c>
      <c r="CN15" s="613"/>
      <c r="CO15" s="613"/>
      <c r="CP15" s="613"/>
      <c r="CQ15" s="613"/>
      <c r="CR15" s="613"/>
      <c r="CS15" s="613"/>
      <c r="CT15" s="614"/>
      <c r="CU15" s="615" t="s">
        <v>213</v>
      </c>
      <c r="CV15" s="677"/>
      <c r="CW15" s="677"/>
      <c r="CX15" s="679"/>
      <c r="CY15" s="618" t="s">
        <v>128</v>
      </c>
      <c r="CZ15" s="613"/>
      <c r="DA15" s="613"/>
      <c r="DB15" s="613"/>
      <c r="DC15" s="613"/>
      <c r="DD15" s="613"/>
      <c r="DE15" s="613"/>
      <c r="DF15" s="613"/>
      <c r="DG15" s="613"/>
      <c r="DH15" s="613"/>
      <c r="DI15" s="613"/>
      <c r="DJ15" s="613"/>
      <c r="DK15" s="614"/>
      <c r="DL15" s="618" t="s">
        <v>128</v>
      </c>
      <c r="DM15" s="613"/>
      <c r="DN15" s="613"/>
      <c r="DO15" s="613"/>
      <c r="DP15" s="613"/>
      <c r="DQ15" s="613"/>
      <c r="DR15" s="613"/>
      <c r="DS15" s="613"/>
      <c r="DT15" s="613"/>
      <c r="DU15" s="613"/>
      <c r="DV15" s="613"/>
      <c r="DW15" s="613"/>
      <c r="DX15" s="696"/>
    </row>
    <row r="16" spans="2:138" ht="11.25" customHeight="1" x14ac:dyDescent="0.2">
      <c r="B16" s="609" t="s">
        <v>235</v>
      </c>
      <c r="C16" s="610"/>
      <c r="D16" s="610"/>
      <c r="E16" s="610"/>
      <c r="F16" s="610"/>
      <c r="G16" s="610"/>
      <c r="H16" s="610"/>
      <c r="I16" s="610"/>
      <c r="J16" s="610"/>
      <c r="K16" s="610"/>
      <c r="L16" s="610"/>
      <c r="M16" s="610"/>
      <c r="N16" s="610"/>
      <c r="O16" s="610"/>
      <c r="P16" s="610"/>
      <c r="Q16" s="611"/>
      <c r="R16" s="612">
        <v>2255591</v>
      </c>
      <c r="S16" s="613"/>
      <c r="T16" s="613"/>
      <c r="U16" s="613"/>
      <c r="V16" s="613"/>
      <c r="W16" s="613"/>
      <c r="X16" s="613"/>
      <c r="Y16" s="614"/>
      <c r="Z16" s="676">
        <v>0.3</v>
      </c>
      <c r="AA16" s="676"/>
      <c r="AB16" s="676"/>
      <c r="AC16" s="676"/>
      <c r="AD16" s="671">
        <v>2255591</v>
      </c>
      <c r="AE16" s="671"/>
      <c r="AF16" s="671"/>
      <c r="AG16" s="671"/>
      <c r="AH16" s="671"/>
      <c r="AI16" s="671"/>
      <c r="AJ16" s="671"/>
      <c r="AK16" s="671"/>
      <c r="AL16" s="615">
        <v>0.6</v>
      </c>
      <c r="AM16" s="677"/>
      <c r="AN16" s="677"/>
      <c r="AO16" s="678"/>
      <c r="AP16" s="609" t="s">
        <v>236</v>
      </c>
      <c r="AQ16" s="610"/>
      <c r="AR16" s="610"/>
      <c r="AS16" s="610"/>
      <c r="AT16" s="610"/>
      <c r="AU16" s="610"/>
      <c r="AV16" s="610"/>
      <c r="AW16" s="610"/>
      <c r="AX16" s="610"/>
      <c r="AY16" s="610"/>
      <c r="AZ16" s="610"/>
      <c r="BA16" s="610"/>
      <c r="BB16" s="610"/>
      <c r="BC16" s="611"/>
      <c r="BD16" s="612">
        <v>1984266</v>
      </c>
      <c r="BE16" s="613"/>
      <c r="BF16" s="613"/>
      <c r="BG16" s="613"/>
      <c r="BH16" s="613"/>
      <c r="BI16" s="613"/>
      <c r="BJ16" s="613"/>
      <c r="BK16" s="614"/>
      <c r="BL16" s="676">
        <v>1</v>
      </c>
      <c r="BM16" s="676"/>
      <c r="BN16" s="676"/>
      <c r="BO16" s="676"/>
      <c r="BP16" s="671" t="s">
        <v>128</v>
      </c>
      <c r="BQ16" s="671"/>
      <c r="BR16" s="671"/>
      <c r="BS16" s="671"/>
      <c r="BT16" s="671"/>
      <c r="BU16" s="671"/>
      <c r="BV16" s="671"/>
      <c r="BW16" s="672"/>
      <c r="BY16" s="609" t="s">
        <v>237</v>
      </c>
      <c r="BZ16" s="610"/>
      <c r="CA16" s="610"/>
      <c r="CB16" s="610"/>
      <c r="CC16" s="610"/>
      <c r="CD16" s="610"/>
      <c r="CE16" s="610"/>
      <c r="CF16" s="610"/>
      <c r="CG16" s="610"/>
      <c r="CH16" s="610"/>
      <c r="CI16" s="610"/>
      <c r="CJ16" s="610"/>
      <c r="CK16" s="610"/>
      <c r="CL16" s="611"/>
      <c r="CM16" s="612">
        <v>136342983</v>
      </c>
      <c r="CN16" s="613"/>
      <c r="CO16" s="613"/>
      <c r="CP16" s="613"/>
      <c r="CQ16" s="613"/>
      <c r="CR16" s="613"/>
      <c r="CS16" s="613"/>
      <c r="CT16" s="614"/>
      <c r="CU16" s="615">
        <v>17.100000000000001</v>
      </c>
      <c r="CV16" s="677"/>
      <c r="CW16" s="677"/>
      <c r="CX16" s="679"/>
      <c r="CY16" s="618">
        <v>7468197</v>
      </c>
      <c r="CZ16" s="613"/>
      <c r="DA16" s="613"/>
      <c r="DB16" s="613"/>
      <c r="DC16" s="613"/>
      <c r="DD16" s="613"/>
      <c r="DE16" s="613"/>
      <c r="DF16" s="613"/>
      <c r="DG16" s="613"/>
      <c r="DH16" s="613"/>
      <c r="DI16" s="613"/>
      <c r="DJ16" s="613"/>
      <c r="DK16" s="614"/>
      <c r="DL16" s="618">
        <v>99156508</v>
      </c>
      <c r="DM16" s="613"/>
      <c r="DN16" s="613"/>
      <c r="DO16" s="613"/>
      <c r="DP16" s="613"/>
      <c r="DQ16" s="613"/>
      <c r="DR16" s="613"/>
      <c r="DS16" s="613"/>
      <c r="DT16" s="613"/>
      <c r="DU16" s="613"/>
      <c r="DV16" s="613"/>
      <c r="DW16" s="613"/>
      <c r="DX16" s="696"/>
    </row>
    <row r="17" spans="2:128" ht="11.25" customHeight="1" x14ac:dyDescent="0.2">
      <c r="B17" s="609" t="s">
        <v>238</v>
      </c>
      <c r="C17" s="610"/>
      <c r="D17" s="610"/>
      <c r="E17" s="610"/>
      <c r="F17" s="610"/>
      <c r="G17" s="610"/>
      <c r="H17" s="610"/>
      <c r="I17" s="610"/>
      <c r="J17" s="610"/>
      <c r="K17" s="610"/>
      <c r="L17" s="610"/>
      <c r="M17" s="610"/>
      <c r="N17" s="610"/>
      <c r="O17" s="610"/>
      <c r="P17" s="610"/>
      <c r="Q17" s="611"/>
      <c r="R17" s="612">
        <v>665105</v>
      </c>
      <c r="S17" s="613"/>
      <c r="T17" s="613"/>
      <c r="U17" s="613"/>
      <c r="V17" s="613"/>
      <c r="W17" s="613"/>
      <c r="X17" s="613"/>
      <c r="Y17" s="614"/>
      <c r="Z17" s="676">
        <v>0.1</v>
      </c>
      <c r="AA17" s="676"/>
      <c r="AB17" s="676"/>
      <c r="AC17" s="676"/>
      <c r="AD17" s="671">
        <v>665105</v>
      </c>
      <c r="AE17" s="671"/>
      <c r="AF17" s="671"/>
      <c r="AG17" s="671"/>
      <c r="AH17" s="671"/>
      <c r="AI17" s="671"/>
      <c r="AJ17" s="671"/>
      <c r="AK17" s="671"/>
      <c r="AL17" s="615">
        <v>0.2</v>
      </c>
      <c r="AM17" s="677"/>
      <c r="AN17" s="677"/>
      <c r="AO17" s="678"/>
      <c r="AP17" s="609" t="s">
        <v>239</v>
      </c>
      <c r="AQ17" s="610"/>
      <c r="AR17" s="610"/>
      <c r="AS17" s="610"/>
      <c r="AT17" s="610"/>
      <c r="AU17" s="610"/>
      <c r="AV17" s="610"/>
      <c r="AW17" s="610"/>
      <c r="AX17" s="610"/>
      <c r="AY17" s="610"/>
      <c r="AZ17" s="610"/>
      <c r="BA17" s="610"/>
      <c r="BB17" s="610"/>
      <c r="BC17" s="611"/>
      <c r="BD17" s="612">
        <v>34597020</v>
      </c>
      <c r="BE17" s="613"/>
      <c r="BF17" s="613"/>
      <c r="BG17" s="613"/>
      <c r="BH17" s="613"/>
      <c r="BI17" s="613"/>
      <c r="BJ17" s="613"/>
      <c r="BK17" s="614"/>
      <c r="BL17" s="676">
        <v>17.899999999999999</v>
      </c>
      <c r="BM17" s="676"/>
      <c r="BN17" s="676"/>
      <c r="BO17" s="676"/>
      <c r="BP17" s="671" t="s">
        <v>213</v>
      </c>
      <c r="BQ17" s="671"/>
      <c r="BR17" s="671"/>
      <c r="BS17" s="671"/>
      <c r="BT17" s="671"/>
      <c r="BU17" s="671"/>
      <c r="BV17" s="671"/>
      <c r="BW17" s="672"/>
      <c r="BY17" s="609" t="s">
        <v>240</v>
      </c>
      <c r="BZ17" s="610"/>
      <c r="CA17" s="610"/>
      <c r="CB17" s="610"/>
      <c r="CC17" s="610"/>
      <c r="CD17" s="610"/>
      <c r="CE17" s="610"/>
      <c r="CF17" s="610"/>
      <c r="CG17" s="610"/>
      <c r="CH17" s="610"/>
      <c r="CI17" s="610"/>
      <c r="CJ17" s="610"/>
      <c r="CK17" s="610"/>
      <c r="CL17" s="611"/>
      <c r="CM17" s="612">
        <v>37892059</v>
      </c>
      <c r="CN17" s="613"/>
      <c r="CO17" s="613"/>
      <c r="CP17" s="613"/>
      <c r="CQ17" s="613"/>
      <c r="CR17" s="613"/>
      <c r="CS17" s="613"/>
      <c r="CT17" s="614"/>
      <c r="CU17" s="615">
        <v>4.8</v>
      </c>
      <c r="CV17" s="677"/>
      <c r="CW17" s="677"/>
      <c r="CX17" s="679"/>
      <c r="CY17" s="618" t="s">
        <v>213</v>
      </c>
      <c r="CZ17" s="613"/>
      <c r="DA17" s="613"/>
      <c r="DB17" s="613"/>
      <c r="DC17" s="613"/>
      <c r="DD17" s="613"/>
      <c r="DE17" s="613"/>
      <c r="DF17" s="613"/>
      <c r="DG17" s="613"/>
      <c r="DH17" s="613"/>
      <c r="DI17" s="613"/>
      <c r="DJ17" s="613"/>
      <c r="DK17" s="614"/>
      <c r="DL17" s="618">
        <v>875236</v>
      </c>
      <c r="DM17" s="613"/>
      <c r="DN17" s="613"/>
      <c r="DO17" s="613"/>
      <c r="DP17" s="613"/>
      <c r="DQ17" s="613"/>
      <c r="DR17" s="613"/>
      <c r="DS17" s="613"/>
      <c r="DT17" s="613"/>
      <c r="DU17" s="613"/>
      <c r="DV17" s="613"/>
      <c r="DW17" s="613"/>
      <c r="DX17" s="696"/>
    </row>
    <row r="18" spans="2:128" ht="11.25" customHeight="1" x14ac:dyDescent="0.2">
      <c r="B18" s="609" t="s">
        <v>241</v>
      </c>
      <c r="C18" s="610"/>
      <c r="D18" s="610"/>
      <c r="E18" s="610"/>
      <c r="F18" s="610"/>
      <c r="G18" s="610"/>
      <c r="H18" s="610"/>
      <c r="I18" s="610"/>
      <c r="J18" s="610"/>
      <c r="K18" s="610"/>
      <c r="L18" s="610"/>
      <c r="M18" s="610"/>
      <c r="N18" s="610"/>
      <c r="O18" s="610"/>
      <c r="P18" s="610"/>
      <c r="Q18" s="611"/>
      <c r="R18" s="612">
        <v>125805</v>
      </c>
      <c r="S18" s="613"/>
      <c r="T18" s="613"/>
      <c r="U18" s="613"/>
      <c r="V18" s="613"/>
      <c r="W18" s="613"/>
      <c r="X18" s="613"/>
      <c r="Y18" s="614"/>
      <c r="Z18" s="676">
        <v>0</v>
      </c>
      <c r="AA18" s="676"/>
      <c r="AB18" s="676"/>
      <c r="AC18" s="676"/>
      <c r="AD18" s="671">
        <v>125805</v>
      </c>
      <c r="AE18" s="671"/>
      <c r="AF18" s="671"/>
      <c r="AG18" s="671"/>
      <c r="AH18" s="671"/>
      <c r="AI18" s="671"/>
      <c r="AJ18" s="671"/>
      <c r="AK18" s="671"/>
      <c r="AL18" s="615">
        <v>0</v>
      </c>
      <c r="AM18" s="677"/>
      <c r="AN18" s="677"/>
      <c r="AO18" s="678"/>
      <c r="AP18" s="609" t="s">
        <v>242</v>
      </c>
      <c r="AQ18" s="610"/>
      <c r="AR18" s="610"/>
      <c r="AS18" s="610"/>
      <c r="AT18" s="610"/>
      <c r="AU18" s="610"/>
      <c r="AV18" s="610"/>
      <c r="AW18" s="610"/>
      <c r="AX18" s="610"/>
      <c r="AY18" s="610"/>
      <c r="AZ18" s="610"/>
      <c r="BA18" s="610"/>
      <c r="BB18" s="610"/>
      <c r="BC18" s="611"/>
      <c r="BD18" s="612">
        <v>63767247</v>
      </c>
      <c r="BE18" s="613"/>
      <c r="BF18" s="613"/>
      <c r="BG18" s="613"/>
      <c r="BH18" s="613"/>
      <c r="BI18" s="613"/>
      <c r="BJ18" s="613"/>
      <c r="BK18" s="614"/>
      <c r="BL18" s="676">
        <v>33</v>
      </c>
      <c r="BM18" s="676"/>
      <c r="BN18" s="676"/>
      <c r="BO18" s="676"/>
      <c r="BP18" s="671" t="s">
        <v>213</v>
      </c>
      <c r="BQ18" s="671"/>
      <c r="BR18" s="671"/>
      <c r="BS18" s="671"/>
      <c r="BT18" s="671"/>
      <c r="BU18" s="671"/>
      <c r="BV18" s="671"/>
      <c r="BW18" s="672"/>
      <c r="BY18" s="609" t="s">
        <v>243</v>
      </c>
      <c r="BZ18" s="610"/>
      <c r="CA18" s="610"/>
      <c r="CB18" s="610"/>
      <c r="CC18" s="610"/>
      <c r="CD18" s="610"/>
      <c r="CE18" s="610"/>
      <c r="CF18" s="610"/>
      <c r="CG18" s="610"/>
      <c r="CH18" s="610"/>
      <c r="CI18" s="610"/>
      <c r="CJ18" s="610"/>
      <c r="CK18" s="610"/>
      <c r="CL18" s="611"/>
      <c r="CM18" s="612">
        <v>101344183</v>
      </c>
      <c r="CN18" s="613"/>
      <c r="CO18" s="613"/>
      <c r="CP18" s="613"/>
      <c r="CQ18" s="613"/>
      <c r="CR18" s="613"/>
      <c r="CS18" s="613"/>
      <c r="CT18" s="614"/>
      <c r="CU18" s="615">
        <v>12.7</v>
      </c>
      <c r="CV18" s="677"/>
      <c r="CW18" s="677"/>
      <c r="CX18" s="679"/>
      <c r="CY18" s="618" t="s">
        <v>128</v>
      </c>
      <c r="CZ18" s="613"/>
      <c r="DA18" s="613"/>
      <c r="DB18" s="613"/>
      <c r="DC18" s="613"/>
      <c r="DD18" s="613"/>
      <c r="DE18" s="613"/>
      <c r="DF18" s="613"/>
      <c r="DG18" s="613"/>
      <c r="DH18" s="613"/>
      <c r="DI18" s="613"/>
      <c r="DJ18" s="613"/>
      <c r="DK18" s="614"/>
      <c r="DL18" s="618">
        <v>95516827</v>
      </c>
      <c r="DM18" s="613"/>
      <c r="DN18" s="613"/>
      <c r="DO18" s="613"/>
      <c r="DP18" s="613"/>
      <c r="DQ18" s="613"/>
      <c r="DR18" s="613"/>
      <c r="DS18" s="613"/>
      <c r="DT18" s="613"/>
      <c r="DU18" s="613"/>
      <c r="DV18" s="613"/>
      <c r="DW18" s="613"/>
      <c r="DX18" s="696"/>
    </row>
    <row r="19" spans="2:128" ht="11.25" customHeight="1" x14ac:dyDescent="0.2">
      <c r="B19" s="609" t="s">
        <v>244</v>
      </c>
      <c r="C19" s="610"/>
      <c r="D19" s="610"/>
      <c r="E19" s="610"/>
      <c r="F19" s="610"/>
      <c r="G19" s="610"/>
      <c r="H19" s="610"/>
      <c r="I19" s="610"/>
      <c r="J19" s="610"/>
      <c r="K19" s="610"/>
      <c r="L19" s="610"/>
      <c r="M19" s="610"/>
      <c r="N19" s="610"/>
      <c r="O19" s="610"/>
      <c r="P19" s="610"/>
      <c r="Q19" s="611"/>
      <c r="R19" s="612">
        <v>1464681</v>
      </c>
      <c r="S19" s="613"/>
      <c r="T19" s="613"/>
      <c r="U19" s="613"/>
      <c r="V19" s="613"/>
      <c r="W19" s="613"/>
      <c r="X19" s="613"/>
      <c r="Y19" s="614"/>
      <c r="Z19" s="676">
        <v>0.2</v>
      </c>
      <c r="AA19" s="676"/>
      <c r="AB19" s="676"/>
      <c r="AC19" s="676"/>
      <c r="AD19" s="671">
        <v>1464681</v>
      </c>
      <c r="AE19" s="671"/>
      <c r="AF19" s="671"/>
      <c r="AG19" s="671"/>
      <c r="AH19" s="671"/>
      <c r="AI19" s="671"/>
      <c r="AJ19" s="671"/>
      <c r="AK19" s="671"/>
      <c r="AL19" s="615">
        <v>0.4</v>
      </c>
      <c r="AM19" s="677"/>
      <c r="AN19" s="677"/>
      <c r="AO19" s="678"/>
      <c r="AP19" s="609" t="s">
        <v>245</v>
      </c>
      <c r="AQ19" s="610"/>
      <c r="AR19" s="610"/>
      <c r="AS19" s="610"/>
      <c r="AT19" s="610"/>
      <c r="AU19" s="610"/>
      <c r="AV19" s="610"/>
      <c r="AW19" s="610"/>
      <c r="AX19" s="610"/>
      <c r="AY19" s="610"/>
      <c r="AZ19" s="610"/>
      <c r="BA19" s="610"/>
      <c r="BB19" s="610"/>
      <c r="BC19" s="611"/>
      <c r="BD19" s="612">
        <v>4865366</v>
      </c>
      <c r="BE19" s="613"/>
      <c r="BF19" s="613"/>
      <c r="BG19" s="613"/>
      <c r="BH19" s="613"/>
      <c r="BI19" s="613"/>
      <c r="BJ19" s="613"/>
      <c r="BK19" s="614"/>
      <c r="BL19" s="676">
        <v>2.5</v>
      </c>
      <c r="BM19" s="676"/>
      <c r="BN19" s="676"/>
      <c r="BO19" s="676"/>
      <c r="BP19" s="671" t="s">
        <v>213</v>
      </c>
      <c r="BQ19" s="671"/>
      <c r="BR19" s="671"/>
      <c r="BS19" s="671"/>
      <c r="BT19" s="671"/>
      <c r="BU19" s="671"/>
      <c r="BV19" s="671"/>
      <c r="BW19" s="672"/>
      <c r="BY19" s="609" t="s">
        <v>246</v>
      </c>
      <c r="BZ19" s="610"/>
      <c r="CA19" s="610"/>
      <c r="CB19" s="610"/>
      <c r="CC19" s="610"/>
      <c r="CD19" s="610"/>
      <c r="CE19" s="610"/>
      <c r="CF19" s="610"/>
      <c r="CG19" s="610"/>
      <c r="CH19" s="610"/>
      <c r="CI19" s="610"/>
      <c r="CJ19" s="610"/>
      <c r="CK19" s="610"/>
      <c r="CL19" s="611"/>
      <c r="CM19" s="612">
        <v>4140</v>
      </c>
      <c r="CN19" s="613"/>
      <c r="CO19" s="613"/>
      <c r="CP19" s="613"/>
      <c r="CQ19" s="613"/>
      <c r="CR19" s="613"/>
      <c r="CS19" s="613"/>
      <c r="CT19" s="614"/>
      <c r="CU19" s="615">
        <v>0</v>
      </c>
      <c r="CV19" s="677"/>
      <c r="CW19" s="677"/>
      <c r="CX19" s="679"/>
      <c r="CY19" s="618" t="s">
        <v>213</v>
      </c>
      <c r="CZ19" s="613"/>
      <c r="DA19" s="613"/>
      <c r="DB19" s="613"/>
      <c r="DC19" s="613"/>
      <c r="DD19" s="613"/>
      <c r="DE19" s="613"/>
      <c r="DF19" s="613"/>
      <c r="DG19" s="613"/>
      <c r="DH19" s="613"/>
      <c r="DI19" s="613"/>
      <c r="DJ19" s="613"/>
      <c r="DK19" s="614"/>
      <c r="DL19" s="618">
        <v>4140</v>
      </c>
      <c r="DM19" s="613"/>
      <c r="DN19" s="613"/>
      <c r="DO19" s="613"/>
      <c r="DP19" s="613"/>
      <c r="DQ19" s="613"/>
      <c r="DR19" s="613"/>
      <c r="DS19" s="613"/>
      <c r="DT19" s="613"/>
      <c r="DU19" s="613"/>
      <c r="DV19" s="613"/>
      <c r="DW19" s="613"/>
      <c r="DX19" s="696"/>
    </row>
    <row r="20" spans="2:128" ht="11.25" customHeight="1" x14ac:dyDescent="0.2">
      <c r="B20" s="609" t="s">
        <v>247</v>
      </c>
      <c r="C20" s="610"/>
      <c r="D20" s="610"/>
      <c r="E20" s="610"/>
      <c r="F20" s="610"/>
      <c r="G20" s="610"/>
      <c r="H20" s="610"/>
      <c r="I20" s="610"/>
      <c r="J20" s="610"/>
      <c r="K20" s="610"/>
      <c r="L20" s="610"/>
      <c r="M20" s="610"/>
      <c r="N20" s="610"/>
      <c r="O20" s="610"/>
      <c r="P20" s="610"/>
      <c r="Q20" s="611"/>
      <c r="R20" s="612">
        <v>205720797</v>
      </c>
      <c r="S20" s="613"/>
      <c r="T20" s="613"/>
      <c r="U20" s="613"/>
      <c r="V20" s="613"/>
      <c r="W20" s="613"/>
      <c r="X20" s="613"/>
      <c r="Y20" s="614"/>
      <c r="Z20" s="676">
        <v>24.9</v>
      </c>
      <c r="AA20" s="676"/>
      <c r="AB20" s="676"/>
      <c r="AC20" s="676"/>
      <c r="AD20" s="671">
        <v>199980152</v>
      </c>
      <c r="AE20" s="671"/>
      <c r="AF20" s="671"/>
      <c r="AG20" s="671"/>
      <c r="AH20" s="671"/>
      <c r="AI20" s="671"/>
      <c r="AJ20" s="671"/>
      <c r="AK20" s="671"/>
      <c r="AL20" s="615">
        <v>51.5</v>
      </c>
      <c r="AM20" s="677"/>
      <c r="AN20" s="677"/>
      <c r="AO20" s="678"/>
      <c r="AP20" s="680" t="s">
        <v>248</v>
      </c>
      <c r="AQ20" s="681"/>
      <c r="AR20" s="681"/>
      <c r="AS20" s="681"/>
      <c r="AT20" s="681"/>
      <c r="AU20" s="681"/>
      <c r="AV20" s="681"/>
      <c r="AW20" s="681"/>
      <c r="AX20" s="681"/>
      <c r="AY20" s="681"/>
      <c r="AZ20" s="681"/>
      <c r="BA20" s="681"/>
      <c r="BB20" s="681"/>
      <c r="BC20" s="682"/>
      <c r="BD20" s="612">
        <v>1976222</v>
      </c>
      <c r="BE20" s="613"/>
      <c r="BF20" s="613"/>
      <c r="BG20" s="613"/>
      <c r="BH20" s="613"/>
      <c r="BI20" s="613"/>
      <c r="BJ20" s="613"/>
      <c r="BK20" s="614"/>
      <c r="BL20" s="676">
        <v>1</v>
      </c>
      <c r="BM20" s="676"/>
      <c r="BN20" s="676"/>
      <c r="BO20" s="676"/>
      <c r="BP20" s="671" t="s">
        <v>128</v>
      </c>
      <c r="BQ20" s="671"/>
      <c r="BR20" s="671"/>
      <c r="BS20" s="671"/>
      <c r="BT20" s="671"/>
      <c r="BU20" s="671"/>
      <c r="BV20" s="671"/>
      <c r="BW20" s="672"/>
      <c r="BY20" s="680" t="s">
        <v>249</v>
      </c>
      <c r="BZ20" s="681"/>
      <c r="CA20" s="681"/>
      <c r="CB20" s="681"/>
      <c r="CC20" s="681"/>
      <c r="CD20" s="681"/>
      <c r="CE20" s="681"/>
      <c r="CF20" s="681"/>
      <c r="CG20" s="681"/>
      <c r="CH20" s="681"/>
      <c r="CI20" s="681"/>
      <c r="CJ20" s="681"/>
      <c r="CK20" s="681"/>
      <c r="CL20" s="682"/>
      <c r="CM20" s="612" t="s">
        <v>213</v>
      </c>
      <c r="CN20" s="613"/>
      <c r="CO20" s="613"/>
      <c r="CP20" s="613"/>
      <c r="CQ20" s="613"/>
      <c r="CR20" s="613"/>
      <c r="CS20" s="613"/>
      <c r="CT20" s="614"/>
      <c r="CU20" s="615" t="s">
        <v>213</v>
      </c>
      <c r="CV20" s="677"/>
      <c r="CW20" s="677"/>
      <c r="CX20" s="679"/>
      <c r="CY20" s="618" t="s">
        <v>213</v>
      </c>
      <c r="CZ20" s="613"/>
      <c r="DA20" s="613"/>
      <c r="DB20" s="613"/>
      <c r="DC20" s="613"/>
      <c r="DD20" s="613"/>
      <c r="DE20" s="613"/>
      <c r="DF20" s="613"/>
      <c r="DG20" s="613"/>
      <c r="DH20" s="613"/>
      <c r="DI20" s="613"/>
      <c r="DJ20" s="613"/>
      <c r="DK20" s="614"/>
      <c r="DL20" s="618" t="s">
        <v>213</v>
      </c>
      <c r="DM20" s="613"/>
      <c r="DN20" s="613"/>
      <c r="DO20" s="613"/>
      <c r="DP20" s="613"/>
      <c r="DQ20" s="613"/>
      <c r="DR20" s="613"/>
      <c r="DS20" s="613"/>
      <c r="DT20" s="613"/>
      <c r="DU20" s="613"/>
      <c r="DV20" s="613"/>
      <c r="DW20" s="613"/>
      <c r="DX20" s="696"/>
    </row>
    <row r="21" spans="2:128" ht="11.25" customHeight="1" x14ac:dyDescent="0.2">
      <c r="B21" s="609" t="s">
        <v>250</v>
      </c>
      <c r="C21" s="610"/>
      <c r="D21" s="610"/>
      <c r="E21" s="610"/>
      <c r="F21" s="610"/>
      <c r="G21" s="610"/>
      <c r="H21" s="610"/>
      <c r="I21" s="610"/>
      <c r="J21" s="610"/>
      <c r="K21" s="610"/>
      <c r="L21" s="610"/>
      <c r="M21" s="610"/>
      <c r="N21" s="610"/>
      <c r="O21" s="610"/>
      <c r="P21" s="610"/>
      <c r="Q21" s="611"/>
      <c r="R21" s="612">
        <v>199980152</v>
      </c>
      <c r="S21" s="613"/>
      <c r="T21" s="613"/>
      <c r="U21" s="613"/>
      <c r="V21" s="613"/>
      <c r="W21" s="613"/>
      <c r="X21" s="613"/>
      <c r="Y21" s="614"/>
      <c r="Z21" s="615">
        <v>24.2</v>
      </c>
      <c r="AA21" s="677"/>
      <c r="AB21" s="677"/>
      <c r="AC21" s="679"/>
      <c r="AD21" s="618">
        <v>199980152</v>
      </c>
      <c r="AE21" s="613"/>
      <c r="AF21" s="613"/>
      <c r="AG21" s="613"/>
      <c r="AH21" s="613"/>
      <c r="AI21" s="613"/>
      <c r="AJ21" s="613"/>
      <c r="AK21" s="614"/>
      <c r="AL21" s="615">
        <v>51.5</v>
      </c>
      <c r="AM21" s="677"/>
      <c r="AN21" s="677"/>
      <c r="AO21" s="678"/>
      <c r="AP21" s="680" t="s">
        <v>251</v>
      </c>
      <c r="AQ21" s="681"/>
      <c r="AR21" s="681"/>
      <c r="AS21" s="681"/>
      <c r="AT21" s="681"/>
      <c r="AU21" s="681"/>
      <c r="AV21" s="681"/>
      <c r="AW21" s="681"/>
      <c r="AX21" s="681"/>
      <c r="AY21" s="681"/>
      <c r="AZ21" s="681"/>
      <c r="BA21" s="681"/>
      <c r="BB21" s="681"/>
      <c r="BC21" s="682"/>
      <c r="BD21" s="612">
        <v>567893</v>
      </c>
      <c r="BE21" s="613"/>
      <c r="BF21" s="613"/>
      <c r="BG21" s="613"/>
      <c r="BH21" s="613"/>
      <c r="BI21" s="613"/>
      <c r="BJ21" s="613"/>
      <c r="BK21" s="614"/>
      <c r="BL21" s="676">
        <v>0.3</v>
      </c>
      <c r="BM21" s="676"/>
      <c r="BN21" s="676"/>
      <c r="BO21" s="676"/>
      <c r="BP21" s="671" t="s">
        <v>128</v>
      </c>
      <c r="BQ21" s="671"/>
      <c r="BR21" s="671"/>
      <c r="BS21" s="671"/>
      <c r="BT21" s="671"/>
      <c r="BU21" s="671"/>
      <c r="BV21" s="671"/>
      <c r="BW21" s="672"/>
      <c r="BY21" s="680" t="s">
        <v>252</v>
      </c>
      <c r="BZ21" s="681"/>
      <c r="CA21" s="681"/>
      <c r="CB21" s="681"/>
      <c r="CC21" s="681"/>
      <c r="CD21" s="681"/>
      <c r="CE21" s="681"/>
      <c r="CF21" s="681"/>
      <c r="CG21" s="681"/>
      <c r="CH21" s="681"/>
      <c r="CI21" s="681"/>
      <c r="CJ21" s="681"/>
      <c r="CK21" s="681"/>
      <c r="CL21" s="682"/>
      <c r="CM21" s="612">
        <v>113830</v>
      </c>
      <c r="CN21" s="613"/>
      <c r="CO21" s="613"/>
      <c r="CP21" s="613"/>
      <c r="CQ21" s="613"/>
      <c r="CR21" s="613"/>
      <c r="CS21" s="613"/>
      <c r="CT21" s="614"/>
      <c r="CU21" s="615">
        <v>0</v>
      </c>
      <c r="CV21" s="677"/>
      <c r="CW21" s="677"/>
      <c r="CX21" s="679"/>
      <c r="CY21" s="618" t="s">
        <v>213</v>
      </c>
      <c r="CZ21" s="613"/>
      <c r="DA21" s="613"/>
      <c r="DB21" s="613"/>
      <c r="DC21" s="613"/>
      <c r="DD21" s="613"/>
      <c r="DE21" s="613"/>
      <c r="DF21" s="613"/>
      <c r="DG21" s="613"/>
      <c r="DH21" s="613"/>
      <c r="DI21" s="613"/>
      <c r="DJ21" s="613"/>
      <c r="DK21" s="614"/>
      <c r="DL21" s="618">
        <v>113830</v>
      </c>
      <c r="DM21" s="613"/>
      <c r="DN21" s="613"/>
      <c r="DO21" s="613"/>
      <c r="DP21" s="613"/>
      <c r="DQ21" s="613"/>
      <c r="DR21" s="613"/>
      <c r="DS21" s="613"/>
      <c r="DT21" s="613"/>
      <c r="DU21" s="613"/>
      <c r="DV21" s="613"/>
      <c r="DW21" s="613"/>
      <c r="DX21" s="696"/>
    </row>
    <row r="22" spans="2:128" ht="11.25" customHeight="1" x14ac:dyDescent="0.2">
      <c r="B22" s="609" t="s">
        <v>253</v>
      </c>
      <c r="C22" s="610"/>
      <c r="D22" s="610"/>
      <c r="E22" s="610"/>
      <c r="F22" s="610"/>
      <c r="G22" s="610"/>
      <c r="H22" s="610"/>
      <c r="I22" s="610"/>
      <c r="J22" s="610"/>
      <c r="K22" s="610"/>
      <c r="L22" s="610"/>
      <c r="M22" s="610"/>
      <c r="N22" s="610"/>
      <c r="O22" s="610"/>
      <c r="P22" s="610"/>
      <c r="Q22" s="611"/>
      <c r="R22" s="612">
        <v>5725935</v>
      </c>
      <c r="S22" s="613"/>
      <c r="T22" s="613"/>
      <c r="U22" s="613"/>
      <c r="V22" s="613"/>
      <c r="W22" s="613"/>
      <c r="X22" s="613"/>
      <c r="Y22" s="614"/>
      <c r="Z22" s="615">
        <v>0.7</v>
      </c>
      <c r="AA22" s="677"/>
      <c r="AB22" s="677"/>
      <c r="AC22" s="679"/>
      <c r="AD22" s="618" t="s">
        <v>213</v>
      </c>
      <c r="AE22" s="613"/>
      <c r="AF22" s="613"/>
      <c r="AG22" s="613"/>
      <c r="AH22" s="613"/>
      <c r="AI22" s="613"/>
      <c r="AJ22" s="613"/>
      <c r="AK22" s="614"/>
      <c r="AL22" s="615" t="s">
        <v>213</v>
      </c>
      <c r="AM22" s="677"/>
      <c r="AN22" s="677"/>
      <c r="AO22" s="678"/>
      <c r="AP22" s="680" t="s">
        <v>254</v>
      </c>
      <c r="AQ22" s="681"/>
      <c r="AR22" s="681"/>
      <c r="AS22" s="681"/>
      <c r="AT22" s="681"/>
      <c r="AU22" s="681"/>
      <c r="AV22" s="681"/>
      <c r="AW22" s="681"/>
      <c r="AX22" s="681"/>
      <c r="AY22" s="681"/>
      <c r="AZ22" s="681"/>
      <c r="BA22" s="681"/>
      <c r="BB22" s="681"/>
      <c r="BC22" s="682"/>
      <c r="BD22" s="612">
        <v>1315831</v>
      </c>
      <c r="BE22" s="613"/>
      <c r="BF22" s="613"/>
      <c r="BG22" s="613"/>
      <c r="BH22" s="613"/>
      <c r="BI22" s="613"/>
      <c r="BJ22" s="613"/>
      <c r="BK22" s="614"/>
      <c r="BL22" s="676">
        <v>0.7</v>
      </c>
      <c r="BM22" s="676"/>
      <c r="BN22" s="676"/>
      <c r="BO22" s="676"/>
      <c r="BP22" s="671" t="s">
        <v>213</v>
      </c>
      <c r="BQ22" s="671"/>
      <c r="BR22" s="671"/>
      <c r="BS22" s="671"/>
      <c r="BT22" s="671"/>
      <c r="BU22" s="671"/>
      <c r="BV22" s="671"/>
      <c r="BW22" s="672"/>
      <c r="BY22" s="680" t="s">
        <v>255</v>
      </c>
      <c r="BZ22" s="681"/>
      <c r="CA22" s="681"/>
      <c r="CB22" s="681"/>
      <c r="CC22" s="681"/>
      <c r="CD22" s="681"/>
      <c r="CE22" s="681"/>
      <c r="CF22" s="681"/>
      <c r="CG22" s="681"/>
      <c r="CH22" s="681"/>
      <c r="CI22" s="681"/>
      <c r="CJ22" s="681"/>
      <c r="CK22" s="681"/>
      <c r="CL22" s="682"/>
      <c r="CM22" s="612">
        <v>472624</v>
      </c>
      <c r="CN22" s="613"/>
      <c r="CO22" s="613"/>
      <c r="CP22" s="613"/>
      <c r="CQ22" s="613"/>
      <c r="CR22" s="613"/>
      <c r="CS22" s="613"/>
      <c r="CT22" s="614"/>
      <c r="CU22" s="615">
        <v>0.1</v>
      </c>
      <c r="CV22" s="677"/>
      <c r="CW22" s="677"/>
      <c r="CX22" s="679"/>
      <c r="CY22" s="618" t="s">
        <v>128</v>
      </c>
      <c r="CZ22" s="613"/>
      <c r="DA22" s="613"/>
      <c r="DB22" s="613"/>
      <c r="DC22" s="613"/>
      <c r="DD22" s="613"/>
      <c r="DE22" s="613"/>
      <c r="DF22" s="613"/>
      <c r="DG22" s="613"/>
      <c r="DH22" s="613"/>
      <c r="DI22" s="613"/>
      <c r="DJ22" s="613"/>
      <c r="DK22" s="614"/>
      <c r="DL22" s="618">
        <v>472624</v>
      </c>
      <c r="DM22" s="613"/>
      <c r="DN22" s="613"/>
      <c r="DO22" s="613"/>
      <c r="DP22" s="613"/>
      <c r="DQ22" s="613"/>
      <c r="DR22" s="613"/>
      <c r="DS22" s="613"/>
      <c r="DT22" s="613"/>
      <c r="DU22" s="613"/>
      <c r="DV22" s="613"/>
      <c r="DW22" s="613"/>
      <c r="DX22" s="696"/>
    </row>
    <row r="23" spans="2:128" ht="11.25" customHeight="1" x14ac:dyDescent="0.2">
      <c r="B23" s="609" t="s">
        <v>256</v>
      </c>
      <c r="C23" s="610"/>
      <c r="D23" s="610"/>
      <c r="E23" s="610"/>
      <c r="F23" s="610"/>
      <c r="G23" s="610"/>
      <c r="H23" s="610"/>
      <c r="I23" s="610"/>
      <c r="J23" s="610"/>
      <c r="K23" s="610"/>
      <c r="L23" s="610"/>
      <c r="M23" s="610"/>
      <c r="N23" s="610"/>
      <c r="O23" s="610"/>
      <c r="P23" s="610"/>
      <c r="Q23" s="611"/>
      <c r="R23" s="612">
        <v>14710</v>
      </c>
      <c r="S23" s="613"/>
      <c r="T23" s="613"/>
      <c r="U23" s="613"/>
      <c r="V23" s="613"/>
      <c r="W23" s="613"/>
      <c r="X23" s="613"/>
      <c r="Y23" s="614"/>
      <c r="Z23" s="615">
        <v>0</v>
      </c>
      <c r="AA23" s="677"/>
      <c r="AB23" s="677"/>
      <c r="AC23" s="679"/>
      <c r="AD23" s="618" t="s">
        <v>213</v>
      </c>
      <c r="AE23" s="613"/>
      <c r="AF23" s="613"/>
      <c r="AG23" s="613"/>
      <c r="AH23" s="613"/>
      <c r="AI23" s="613"/>
      <c r="AJ23" s="613"/>
      <c r="AK23" s="614"/>
      <c r="AL23" s="615" t="s">
        <v>213</v>
      </c>
      <c r="AM23" s="677"/>
      <c r="AN23" s="677"/>
      <c r="AO23" s="678"/>
      <c r="AP23" s="680" t="s">
        <v>257</v>
      </c>
      <c r="AQ23" s="681"/>
      <c r="AR23" s="681"/>
      <c r="AS23" s="681"/>
      <c r="AT23" s="681"/>
      <c r="AU23" s="681"/>
      <c r="AV23" s="681"/>
      <c r="AW23" s="681"/>
      <c r="AX23" s="681"/>
      <c r="AY23" s="681"/>
      <c r="AZ23" s="681"/>
      <c r="BA23" s="681"/>
      <c r="BB23" s="681"/>
      <c r="BC23" s="682"/>
      <c r="BD23" s="612">
        <v>14579831</v>
      </c>
      <c r="BE23" s="613"/>
      <c r="BF23" s="613"/>
      <c r="BG23" s="613"/>
      <c r="BH23" s="613"/>
      <c r="BI23" s="613"/>
      <c r="BJ23" s="613"/>
      <c r="BK23" s="614"/>
      <c r="BL23" s="676">
        <v>7.5</v>
      </c>
      <c r="BM23" s="676"/>
      <c r="BN23" s="676"/>
      <c r="BO23" s="676"/>
      <c r="BP23" s="671" t="s">
        <v>128</v>
      </c>
      <c r="BQ23" s="671"/>
      <c r="BR23" s="671"/>
      <c r="BS23" s="671"/>
      <c r="BT23" s="671"/>
      <c r="BU23" s="671"/>
      <c r="BV23" s="671"/>
      <c r="BW23" s="672"/>
      <c r="BY23" s="680" t="s">
        <v>258</v>
      </c>
      <c r="BZ23" s="681"/>
      <c r="CA23" s="681"/>
      <c r="CB23" s="681"/>
      <c r="CC23" s="681"/>
      <c r="CD23" s="681"/>
      <c r="CE23" s="681"/>
      <c r="CF23" s="681"/>
      <c r="CG23" s="681"/>
      <c r="CH23" s="681"/>
      <c r="CI23" s="681"/>
      <c r="CJ23" s="681"/>
      <c r="CK23" s="681"/>
      <c r="CL23" s="682"/>
      <c r="CM23" s="612">
        <v>317766</v>
      </c>
      <c r="CN23" s="613"/>
      <c r="CO23" s="613"/>
      <c r="CP23" s="613"/>
      <c r="CQ23" s="613"/>
      <c r="CR23" s="613"/>
      <c r="CS23" s="613"/>
      <c r="CT23" s="614"/>
      <c r="CU23" s="615">
        <v>0</v>
      </c>
      <c r="CV23" s="677"/>
      <c r="CW23" s="677"/>
      <c r="CX23" s="679"/>
      <c r="CY23" s="618" t="s">
        <v>128</v>
      </c>
      <c r="CZ23" s="613"/>
      <c r="DA23" s="613"/>
      <c r="DB23" s="613"/>
      <c r="DC23" s="613"/>
      <c r="DD23" s="613"/>
      <c r="DE23" s="613"/>
      <c r="DF23" s="613"/>
      <c r="DG23" s="613"/>
      <c r="DH23" s="613"/>
      <c r="DI23" s="613"/>
      <c r="DJ23" s="613"/>
      <c r="DK23" s="614"/>
      <c r="DL23" s="618">
        <v>317766</v>
      </c>
      <c r="DM23" s="613"/>
      <c r="DN23" s="613"/>
      <c r="DO23" s="613"/>
      <c r="DP23" s="613"/>
      <c r="DQ23" s="613"/>
      <c r="DR23" s="613"/>
      <c r="DS23" s="613"/>
      <c r="DT23" s="613"/>
      <c r="DU23" s="613"/>
      <c r="DV23" s="613"/>
      <c r="DW23" s="613"/>
      <c r="DX23" s="696"/>
    </row>
    <row r="24" spans="2:128" ht="11.25" customHeight="1" x14ac:dyDescent="0.2">
      <c r="B24" s="609" t="s">
        <v>259</v>
      </c>
      <c r="C24" s="610"/>
      <c r="D24" s="610"/>
      <c r="E24" s="610"/>
      <c r="F24" s="610"/>
      <c r="G24" s="610"/>
      <c r="H24" s="610"/>
      <c r="I24" s="610"/>
      <c r="J24" s="610"/>
      <c r="K24" s="610"/>
      <c r="L24" s="610"/>
      <c r="M24" s="610"/>
      <c r="N24" s="610"/>
      <c r="O24" s="610"/>
      <c r="P24" s="610"/>
      <c r="Q24" s="611"/>
      <c r="R24" s="612">
        <v>431524901</v>
      </c>
      <c r="S24" s="613"/>
      <c r="T24" s="613"/>
      <c r="U24" s="613"/>
      <c r="V24" s="613"/>
      <c r="W24" s="613"/>
      <c r="X24" s="613"/>
      <c r="Y24" s="614"/>
      <c r="Z24" s="615">
        <v>52.3</v>
      </c>
      <c r="AA24" s="677"/>
      <c r="AB24" s="677"/>
      <c r="AC24" s="679"/>
      <c r="AD24" s="618">
        <v>387107061</v>
      </c>
      <c r="AE24" s="613"/>
      <c r="AF24" s="613"/>
      <c r="AG24" s="613"/>
      <c r="AH24" s="613"/>
      <c r="AI24" s="613"/>
      <c r="AJ24" s="613"/>
      <c r="AK24" s="614"/>
      <c r="AL24" s="615">
        <v>99.7</v>
      </c>
      <c r="AM24" s="677"/>
      <c r="AN24" s="677"/>
      <c r="AO24" s="678"/>
      <c r="AP24" s="680" t="s">
        <v>260</v>
      </c>
      <c r="AQ24" s="681"/>
      <c r="AR24" s="681"/>
      <c r="AS24" s="681"/>
      <c r="AT24" s="681"/>
      <c r="AU24" s="681"/>
      <c r="AV24" s="681"/>
      <c r="AW24" s="681"/>
      <c r="AX24" s="681"/>
      <c r="AY24" s="681"/>
      <c r="AZ24" s="681"/>
      <c r="BA24" s="681"/>
      <c r="BB24" s="681"/>
      <c r="BC24" s="682"/>
      <c r="BD24" s="612">
        <v>22534929</v>
      </c>
      <c r="BE24" s="613"/>
      <c r="BF24" s="613"/>
      <c r="BG24" s="613"/>
      <c r="BH24" s="613"/>
      <c r="BI24" s="613"/>
      <c r="BJ24" s="613"/>
      <c r="BK24" s="614"/>
      <c r="BL24" s="676">
        <v>11.6</v>
      </c>
      <c r="BM24" s="676"/>
      <c r="BN24" s="676"/>
      <c r="BO24" s="676"/>
      <c r="BP24" s="671" t="s">
        <v>128</v>
      </c>
      <c r="BQ24" s="671"/>
      <c r="BR24" s="671"/>
      <c r="BS24" s="671"/>
      <c r="BT24" s="671"/>
      <c r="BU24" s="671"/>
      <c r="BV24" s="671"/>
      <c r="BW24" s="672"/>
      <c r="BY24" s="680" t="s">
        <v>261</v>
      </c>
      <c r="BZ24" s="681"/>
      <c r="CA24" s="681"/>
      <c r="CB24" s="681"/>
      <c r="CC24" s="681"/>
      <c r="CD24" s="681"/>
      <c r="CE24" s="681"/>
      <c r="CF24" s="681"/>
      <c r="CG24" s="681"/>
      <c r="CH24" s="681"/>
      <c r="CI24" s="681"/>
      <c r="CJ24" s="681"/>
      <c r="CK24" s="681"/>
      <c r="CL24" s="682"/>
      <c r="CM24" s="612">
        <v>129717</v>
      </c>
      <c r="CN24" s="613"/>
      <c r="CO24" s="613"/>
      <c r="CP24" s="613"/>
      <c r="CQ24" s="613"/>
      <c r="CR24" s="613"/>
      <c r="CS24" s="613"/>
      <c r="CT24" s="614"/>
      <c r="CU24" s="615">
        <v>0</v>
      </c>
      <c r="CV24" s="677"/>
      <c r="CW24" s="677"/>
      <c r="CX24" s="679"/>
      <c r="CY24" s="618" t="s">
        <v>213</v>
      </c>
      <c r="CZ24" s="613"/>
      <c r="DA24" s="613"/>
      <c r="DB24" s="613"/>
      <c r="DC24" s="613"/>
      <c r="DD24" s="613"/>
      <c r="DE24" s="613"/>
      <c r="DF24" s="613"/>
      <c r="DG24" s="613"/>
      <c r="DH24" s="613"/>
      <c r="DI24" s="613"/>
      <c r="DJ24" s="613"/>
      <c r="DK24" s="614"/>
      <c r="DL24" s="618">
        <v>129717</v>
      </c>
      <c r="DM24" s="613"/>
      <c r="DN24" s="613"/>
      <c r="DO24" s="613"/>
      <c r="DP24" s="613"/>
      <c r="DQ24" s="613"/>
      <c r="DR24" s="613"/>
      <c r="DS24" s="613"/>
      <c r="DT24" s="613"/>
      <c r="DU24" s="613"/>
      <c r="DV24" s="613"/>
      <c r="DW24" s="613"/>
      <c r="DX24" s="696"/>
    </row>
    <row r="25" spans="2:128" ht="11.25" customHeight="1" x14ac:dyDescent="0.2">
      <c r="B25" s="609" t="s">
        <v>262</v>
      </c>
      <c r="C25" s="610"/>
      <c r="D25" s="610"/>
      <c r="E25" s="610"/>
      <c r="F25" s="610"/>
      <c r="G25" s="610"/>
      <c r="H25" s="610"/>
      <c r="I25" s="610"/>
      <c r="J25" s="610"/>
      <c r="K25" s="610"/>
      <c r="L25" s="610"/>
      <c r="M25" s="610"/>
      <c r="N25" s="610"/>
      <c r="O25" s="610"/>
      <c r="P25" s="610"/>
      <c r="Q25" s="611"/>
      <c r="R25" s="612">
        <v>314704</v>
      </c>
      <c r="S25" s="613"/>
      <c r="T25" s="613"/>
      <c r="U25" s="613"/>
      <c r="V25" s="613"/>
      <c r="W25" s="613"/>
      <c r="X25" s="613"/>
      <c r="Y25" s="614"/>
      <c r="Z25" s="615">
        <v>0</v>
      </c>
      <c r="AA25" s="677"/>
      <c r="AB25" s="677"/>
      <c r="AC25" s="679"/>
      <c r="AD25" s="618">
        <v>314704</v>
      </c>
      <c r="AE25" s="613"/>
      <c r="AF25" s="613"/>
      <c r="AG25" s="613"/>
      <c r="AH25" s="613"/>
      <c r="AI25" s="613"/>
      <c r="AJ25" s="613"/>
      <c r="AK25" s="614"/>
      <c r="AL25" s="615">
        <v>0.1</v>
      </c>
      <c r="AM25" s="677"/>
      <c r="AN25" s="677"/>
      <c r="AO25" s="678"/>
      <c r="AP25" s="680" t="s">
        <v>263</v>
      </c>
      <c r="AQ25" s="681"/>
      <c r="AR25" s="681"/>
      <c r="AS25" s="681"/>
      <c r="AT25" s="681"/>
      <c r="AU25" s="681"/>
      <c r="AV25" s="681"/>
      <c r="AW25" s="681"/>
      <c r="AX25" s="681"/>
      <c r="AY25" s="681"/>
      <c r="AZ25" s="681"/>
      <c r="BA25" s="681"/>
      <c r="BB25" s="681"/>
      <c r="BC25" s="682"/>
      <c r="BD25" s="612">
        <v>8991</v>
      </c>
      <c r="BE25" s="613"/>
      <c r="BF25" s="613"/>
      <c r="BG25" s="613"/>
      <c r="BH25" s="613"/>
      <c r="BI25" s="613"/>
      <c r="BJ25" s="613"/>
      <c r="BK25" s="614"/>
      <c r="BL25" s="676">
        <v>0</v>
      </c>
      <c r="BM25" s="676"/>
      <c r="BN25" s="676"/>
      <c r="BO25" s="676"/>
      <c r="BP25" s="671" t="s">
        <v>213</v>
      </c>
      <c r="BQ25" s="671"/>
      <c r="BR25" s="671"/>
      <c r="BS25" s="671"/>
      <c r="BT25" s="671"/>
      <c r="BU25" s="671"/>
      <c r="BV25" s="671"/>
      <c r="BW25" s="672"/>
      <c r="BY25" s="680" t="s">
        <v>264</v>
      </c>
      <c r="BZ25" s="681"/>
      <c r="CA25" s="681"/>
      <c r="CB25" s="681"/>
      <c r="CC25" s="681"/>
      <c r="CD25" s="681"/>
      <c r="CE25" s="681"/>
      <c r="CF25" s="681"/>
      <c r="CG25" s="681"/>
      <c r="CH25" s="681"/>
      <c r="CI25" s="681"/>
      <c r="CJ25" s="681"/>
      <c r="CK25" s="681"/>
      <c r="CL25" s="682"/>
      <c r="CM25" s="612">
        <v>31620668</v>
      </c>
      <c r="CN25" s="613"/>
      <c r="CO25" s="613"/>
      <c r="CP25" s="613"/>
      <c r="CQ25" s="613"/>
      <c r="CR25" s="613"/>
      <c r="CS25" s="613"/>
      <c r="CT25" s="614"/>
      <c r="CU25" s="615">
        <v>4</v>
      </c>
      <c r="CV25" s="677"/>
      <c r="CW25" s="677"/>
      <c r="CX25" s="679"/>
      <c r="CY25" s="618" t="s">
        <v>128</v>
      </c>
      <c r="CZ25" s="613"/>
      <c r="DA25" s="613"/>
      <c r="DB25" s="613"/>
      <c r="DC25" s="613"/>
      <c r="DD25" s="613"/>
      <c r="DE25" s="613"/>
      <c r="DF25" s="613"/>
      <c r="DG25" s="613"/>
      <c r="DH25" s="613"/>
      <c r="DI25" s="613"/>
      <c r="DJ25" s="613"/>
      <c r="DK25" s="614"/>
      <c r="DL25" s="618">
        <v>31620668</v>
      </c>
      <c r="DM25" s="613"/>
      <c r="DN25" s="613"/>
      <c r="DO25" s="613"/>
      <c r="DP25" s="613"/>
      <c r="DQ25" s="613"/>
      <c r="DR25" s="613"/>
      <c r="DS25" s="613"/>
      <c r="DT25" s="613"/>
      <c r="DU25" s="613"/>
      <c r="DV25" s="613"/>
      <c r="DW25" s="613"/>
      <c r="DX25" s="696"/>
    </row>
    <row r="26" spans="2:128" ht="11.25" customHeight="1" x14ac:dyDescent="0.2">
      <c r="B26" s="609" t="s">
        <v>265</v>
      </c>
      <c r="C26" s="610"/>
      <c r="D26" s="610"/>
      <c r="E26" s="610"/>
      <c r="F26" s="610"/>
      <c r="G26" s="610"/>
      <c r="H26" s="610"/>
      <c r="I26" s="610"/>
      <c r="J26" s="610"/>
      <c r="K26" s="610"/>
      <c r="L26" s="610"/>
      <c r="M26" s="610"/>
      <c r="N26" s="610"/>
      <c r="O26" s="610"/>
      <c r="P26" s="610"/>
      <c r="Q26" s="611"/>
      <c r="R26" s="612">
        <v>6184435</v>
      </c>
      <c r="S26" s="613"/>
      <c r="T26" s="613"/>
      <c r="U26" s="613"/>
      <c r="V26" s="613"/>
      <c r="W26" s="613"/>
      <c r="X26" s="613"/>
      <c r="Y26" s="614"/>
      <c r="Z26" s="615">
        <v>0.7</v>
      </c>
      <c r="AA26" s="677"/>
      <c r="AB26" s="677"/>
      <c r="AC26" s="679"/>
      <c r="AD26" s="618" t="s">
        <v>213</v>
      </c>
      <c r="AE26" s="613"/>
      <c r="AF26" s="613"/>
      <c r="AG26" s="613"/>
      <c r="AH26" s="613"/>
      <c r="AI26" s="613"/>
      <c r="AJ26" s="613"/>
      <c r="AK26" s="614"/>
      <c r="AL26" s="615" t="s">
        <v>214</v>
      </c>
      <c r="AM26" s="677"/>
      <c r="AN26" s="677"/>
      <c r="AO26" s="678"/>
      <c r="AP26" s="680" t="s">
        <v>266</v>
      </c>
      <c r="AQ26" s="681"/>
      <c r="AR26" s="681"/>
      <c r="AS26" s="681"/>
      <c r="AT26" s="681"/>
      <c r="AU26" s="681"/>
      <c r="AV26" s="681"/>
      <c r="AW26" s="681"/>
      <c r="AX26" s="681"/>
      <c r="AY26" s="681"/>
      <c r="AZ26" s="681"/>
      <c r="BA26" s="681"/>
      <c r="BB26" s="681"/>
      <c r="BC26" s="682"/>
      <c r="BD26" s="612" t="s">
        <v>128</v>
      </c>
      <c r="BE26" s="613"/>
      <c r="BF26" s="613"/>
      <c r="BG26" s="613"/>
      <c r="BH26" s="613"/>
      <c r="BI26" s="613"/>
      <c r="BJ26" s="613"/>
      <c r="BK26" s="614"/>
      <c r="BL26" s="676" t="s">
        <v>128</v>
      </c>
      <c r="BM26" s="676"/>
      <c r="BN26" s="676"/>
      <c r="BO26" s="676"/>
      <c r="BP26" s="671" t="s">
        <v>213</v>
      </c>
      <c r="BQ26" s="671"/>
      <c r="BR26" s="671"/>
      <c r="BS26" s="671"/>
      <c r="BT26" s="671"/>
      <c r="BU26" s="671"/>
      <c r="BV26" s="671"/>
      <c r="BW26" s="672"/>
      <c r="BY26" s="680" t="s">
        <v>267</v>
      </c>
      <c r="BZ26" s="681"/>
      <c r="CA26" s="681"/>
      <c r="CB26" s="681"/>
      <c r="CC26" s="681"/>
      <c r="CD26" s="681"/>
      <c r="CE26" s="681"/>
      <c r="CF26" s="681"/>
      <c r="CG26" s="681"/>
      <c r="CH26" s="681"/>
      <c r="CI26" s="681"/>
      <c r="CJ26" s="681"/>
      <c r="CK26" s="681"/>
      <c r="CL26" s="682"/>
      <c r="CM26" s="612">
        <v>397435</v>
      </c>
      <c r="CN26" s="613"/>
      <c r="CO26" s="613"/>
      <c r="CP26" s="613"/>
      <c r="CQ26" s="613"/>
      <c r="CR26" s="613"/>
      <c r="CS26" s="613"/>
      <c r="CT26" s="614"/>
      <c r="CU26" s="615">
        <v>0</v>
      </c>
      <c r="CV26" s="677"/>
      <c r="CW26" s="677"/>
      <c r="CX26" s="679"/>
      <c r="CY26" s="618" t="s">
        <v>213</v>
      </c>
      <c r="CZ26" s="613"/>
      <c r="DA26" s="613"/>
      <c r="DB26" s="613"/>
      <c r="DC26" s="613"/>
      <c r="DD26" s="613"/>
      <c r="DE26" s="613"/>
      <c r="DF26" s="613"/>
      <c r="DG26" s="613"/>
      <c r="DH26" s="613"/>
      <c r="DI26" s="613"/>
      <c r="DJ26" s="613"/>
      <c r="DK26" s="614"/>
      <c r="DL26" s="618">
        <v>397435</v>
      </c>
      <c r="DM26" s="613"/>
      <c r="DN26" s="613"/>
      <c r="DO26" s="613"/>
      <c r="DP26" s="613"/>
      <c r="DQ26" s="613"/>
      <c r="DR26" s="613"/>
      <c r="DS26" s="613"/>
      <c r="DT26" s="613"/>
      <c r="DU26" s="613"/>
      <c r="DV26" s="613"/>
      <c r="DW26" s="613"/>
      <c r="DX26" s="696"/>
    </row>
    <row r="27" spans="2:128" ht="11.25" customHeight="1" x14ac:dyDescent="0.2">
      <c r="B27" s="609" t="s">
        <v>268</v>
      </c>
      <c r="C27" s="610"/>
      <c r="D27" s="610"/>
      <c r="E27" s="610"/>
      <c r="F27" s="610"/>
      <c r="G27" s="610"/>
      <c r="H27" s="610"/>
      <c r="I27" s="610"/>
      <c r="J27" s="610"/>
      <c r="K27" s="610"/>
      <c r="L27" s="610"/>
      <c r="M27" s="610"/>
      <c r="N27" s="610"/>
      <c r="O27" s="610"/>
      <c r="P27" s="610"/>
      <c r="Q27" s="611"/>
      <c r="R27" s="612">
        <v>7157745</v>
      </c>
      <c r="S27" s="613"/>
      <c r="T27" s="613"/>
      <c r="U27" s="613"/>
      <c r="V27" s="613"/>
      <c r="W27" s="613"/>
      <c r="X27" s="613"/>
      <c r="Y27" s="614"/>
      <c r="Z27" s="615">
        <v>0.9</v>
      </c>
      <c r="AA27" s="677"/>
      <c r="AB27" s="677"/>
      <c r="AC27" s="679"/>
      <c r="AD27" s="618">
        <v>587806</v>
      </c>
      <c r="AE27" s="613"/>
      <c r="AF27" s="613"/>
      <c r="AG27" s="613"/>
      <c r="AH27" s="613"/>
      <c r="AI27" s="613"/>
      <c r="AJ27" s="613"/>
      <c r="AK27" s="614"/>
      <c r="AL27" s="615">
        <v>0.2</v>
      </c>
      <c r="AM27" s="677"/>
      <c r="AN27" s="677"/>
      <c r="AO27" s="678"/>
      <c r="AP27" s="680" t="s">
        <v>269</v>
      </c>
      <c r="AQ27" s="681"/>
      <c r="AR27" s="681"/>
      <c r="AS27" s="681"/>
      <c r="AT27" s="681"/>
      <c r="AU27" s="681"/>
      <c r="AV27" s="681"/>
      <c r="AW27" s="681"/>
      <c r="AX27" s="681"/>
      <c r="AY27" s="681"/>
      <c r="AZ27" s="681"/>
      <c r="BA27" s="681"/>
      <c r="BB27" s="681"/>
      <c r="BC27" s="682"/>
      <c r="BD27" s="612" t="s">
        <v>213</v>
      </c>
      <c r="BE27" s="613"/>
      <c r="BF27" s="613"/>
      <c r="BG27" s="613"/>
      <c r="BH27" s="613"/>
      <c r="BI27" s="613"/>
      <c r="BJ27" s="613"/>
      <c r="BK27" s="614"/>
      <c r="BL27" s="676" t="s">
        <v>213</v>
      </c>
      <c r="BM27" s="676"/>
      <c r="BN27" s="676"/>
      <c r="BO27" s="676"/>
      <c r="BP27" s="671" t="s">
        <v>213</v>
      </c>
      <c r="BQ27" s="671"/>
      <c r="BR27" s="671"/>
      <c r="BS27" s="671"/>
      <c r="BT27" s="671"/>
      <c r="BU27" s="671"/>
      <c r="BV27" s="671"/>
      <c r="BW27" s="672"/>
      <c r="BY27" s="680" t="s">
        <v>270</v>
      </c>
      <c r="BZ27" s="681"/>
      <c r="CA27" s="681"/>
      <c r="CB27" s="681"/>
      <c r="CC27" s="681"/>
      <c r="CD27" s="681"/>
      <c r="CE27" s="681"/>
      <c r="CF27" s="681"/>
      <c r="CG27" s="681"/>
      <c r="CH27" s="681"/>
      <c r="CI27" s="681"/>
      <c r="CJ27" s="681"/>
      <c r="CK27" s="681"/>
      <c r="CL27" s="682"/>
      <c r="CM27" s="612" t="s">
        <v>128</v>
      </c>
      <c r="CN27" s="613"/>
      <c r="CO27" s="613"/>
      <c r="CP27" s="613"/>
      <c r="CQ27" s="613"/>
      <c r="CR27" s="613"/>
      <c r="CS27" s="613"/>
      <c r="CT27" s="614"/>
      <c r="CU27" s="615" t="s">
        <v>213</v>
      </c>
      <c r="CV27" s="677"/>
      <c r="CW27" s="677"/>
      <c r="CX27" s="679"/>
      <c r="CY27" s="618" t="s">
        <v>213</v>
      </c>
      <c r="CZ27" s="613"/>
      <c r="DA27" s="613"/>
      <c r="DB27" s="613"/>
      <c r="DC27" s="613"/>
      <c r="DD27" s="613"/>
      <c r="DE27" s="613"/>
      <c r="DF27" s="613"/>
      <c r="DG27" s="613"/>
      <c r="DH27" s="613"/>
      <c r="DI27" s="613"/>
      <c r="DJ27" s="613"/>
      <c r="DK27" s="614"/>
      <c r="DL27" s="618" t="s">
        <v>213</v>
      </c>
      <c r="DM27" s="613"/>
      <c r="DN27" s="613"/>
      <c r="DO27" s="613"/>
      <c r="DP27" s="613"/>
      <c r="DQ27" s="613"/>
      <c r="DR27" s="613"/>
      <c r="DS27" s="613"/>
      <c r="DT27" s="613"/>
      <c r="DU27" s="613"/>
      <c r="DV27" s="613"/>
      <c r="DW27" s="613"/>
      <c r="DX27" s="696"/>
    </row>
    <row r="28" spans="2:128" ht="11.25" customHeight="1" x14ac:dyDescent="0.2">
      <c r="B28" s="609" t="s">
        <v>271</v>
      </c>
      <c r="C28" s="610"/>
      <c r="D28" s="610"/>
      <c r="E28" s="610"/>
      <c r="F28" s="610"/>
      <c r="G28" s="610"/>
      <c r="H28" s="610"/>
      <c r="I28" s="610"/>
      <c r="J28" s="610"/>
      <c r="K28" s="610"/>
      <c r="L28" s="610"/>
      <c r="M28" s="610"/>
      <c r="N28" s="610"/>
      <c r="O28" s="610"/>
      <c r="P28" s="610"/>
      <c r="Q28" s="611"/>
      <c r="R28" s="612">
        <v>2927584</v>
      </c>
      <c r="S28" s="613"/>
      <c r="T28" s="613"/>
      <c r="U28" s="613"/>
      <c r="V28" s="613"/>
      <c r="W28" s="613"/>
      <c r="X28" s="613"/>
      <c r="Y28" s="614"/>
      <c r="Z28" s="615">
        <v>0.4</v>
      </c>
      <c r="AA28" s="677"/>
      <c r="AB28" s="677"/>
      <c r="AC28" s="679"/>
      <c r="AD28" s="618" t="s">
        <v>213</v>
      </c>
      <c r="AE28" s="613"/>
      <c r="AF28" s="613"/>
      <c r="AG28" s="613"/>
      <c r="AH28" s="613"/>
      <c r="AI28" s="613"/>
      <c r="AJ28" s="613"/>
      <c r="AK28" s="614"/>
      <c r="AL28" s="615" t="s">
        <v>214</v>
      </c>
      <c r="AM28" s="677"/>
      <c r="AN28" s="677"/>
      <c r="AO28" s="678"/>
      <c r="AP28" s="680" t="s">
        <v>272</v>
      </c>
      <c r="AQ28" s="681"/>
      <c r="AR28" s="681"/>
      <c r="AS28" s="681"/>
      <c r="AT28" s="681"/>
      <c r="AU28" s="681"/>
      <c r="AV28" s="681"/>
      <c r="AW28" s="681"/>
      <c r="AX28" s="681"/>
      <c r="AY28" s="681"/>
      <c r="AZ28" s="681"/>
      <c r="BA28" s="681"/>
      <c r="BB28" s="681"/>
      <c r="BC28" s="682"/>
      <c r="BD28" s="612">
        <v>129918</v>
      </c>
      <c r="BE28" s="613"/>
      <c r="BF28" s="613"/>
      <c r="BG28" s="613"/>
      <c r="BH28" s="613"/>
      <c r="BI28" s="613"/>
      <c r="BJ28" s="613"/>
      <c r="BK28" s="614"/>
      <c r="BL28" s="676">
        <v>0.1</v>
      </c>
      <c r="BM28" s="676"/>
      <c r="BN28" s="676"/>
      <c r="BO28" s="676"/>
      <c r="BP28" s="671" t="s">
        <v>128</v>
      </c>
      <c r="BQ28" s="671"/>
      <c r="BR28" s="671"/>
      <c r="BS28" s="671"/>
      <c r="BT28" s="671"/>
      <c r="BU28" s="671"/>
      <c r="BV28" s="671"/>
      <c r="BW28" s="672"/>
      <c r="BY28" s="680" t="s">
        <v>273</v>
      </c>
      <c r="BZ28" s="681"/>
      <c r="CA28" s="681"/>
      <c r="CB28" s="681"/>
      <c r="CC28" s="681"/>
      <c r="CD28" s="681"/>
      <c r="CE28" s="681"/>
      <c r="CF28" s="681"/>
      <c r="CG28" s="681"/>
      <c r="CH28" s="681"/>
      <c r="CI28" s="681"/>
      <c r="CJ28" s="681"/>
      <c r="CK28" s="681"/>
      <c r="CL28" s="682"/>
      <c r="CM28" s="612">
        <v>926593</v>
      </c>
      <c r="CN28" s="613"/>
      <c r="CO28" s="613"/>
      <c r="CP28" s="613"/>
      <c r="CQ28" s="613"/>
      <c r="CR28" s="613"/>
      <c r="CS28" s="613"/>
      <c r="CT28" s="614"/>
      <c r="CU28" s="615">
        <v>0.1</v>
      </c>
      <c r="CV28" s="677"/>
      <c r="CW28" s="677"/>
      <c r="CX28" s="679"/>
      <c r="CY28" s="618" t="s">
        <v>213</v>
      </c>
      <c r="CZ28" s="613"/>
      <c r="DA28" s="613"/>
      <c r="DB28" s="613"/>
      <c r="DC28" s="613"/>
      <c r="DD28" s="613"/>
      <c r="DE28" s="613"/>
      <c r="DF28" s="613"/>
      <c r="DG28" s="613"/>
      <c r="DH28" s="613"/>
      <c r="DI28" s="613"/>
      <c r="DJ28" s="613"/>
      <c r="DK28" s="614"/>
      <c r="DL28" s="618">
        <v>926593</v>
      </c>
      <c r="DM28" s="613"/>
      <c r="DN28" s="613"/>
      <c r="DO28" s="613"/>
      <c r="DP28" s="613"/>
      <c r="DQ28" s="613"/>
      <c r="DR28" s="613"/>
      <c r="DS28" s="613"/>
      <c r="DT28" s="613"/>
      <c r="DU28" s="613"/>
      <c r="DV28" s="613"/>
      <c r="DW28" s="613"/>
      <c r="DX28" s="696"/>
    </row>
    <row r="29" spans="2:128" ht="11.25" customHeight="1" x14ac:dyDescent="0.2">
      <c r="B29" s="609" t="s">
        <v>274</v>
      </c>
      <c r="C29" s="610"/>
      <c r="D29" s="610"/>
      <c r="E29" s="610"/>
      <c r="F29" s="610"/>
      <c r="G29" s="610"/>
      <c r="H29" s="610"/>
      <c r="I29" s="610"/>
      <c r="J29" s="610"/>
      <c r="K29" s="610"/>
      <c r="L29" s="610"/>
      <c r="M29" s="610"/>
      <c r="N29" s="610"/>
      <c r="O29" s="610"/>
      <c r="P29" s="610"/>
      <c r="Q29" s="611"/>
      <c r="R29" s="612">
        <v>135649918</v>
      </c>
      <c r="S29" s="613"/>
      <c r="T29" s="613"/>
      <c r="U29" s="613"/>
      <c r="V29" s="613"/>
      <c r="W29" s="613"/>
      <c r="X29" s="613"/>
      <c r="Y29" s="614"/>
      <c r="Z29" s="615">
        <v>16.399999999999999</v>
      </c>
      <c r="AA29" s="677"/>
      <c r="AB29" s="677"/>
      <c r="AC29" s="679"/>
      <c r="AD29" s="618" t="s">
        <v>213</v>
      </c>
      <c r="AE29" s="613"/>
      <c r="AF29" s="613"/>
      <c r="AG29" s="613"/>
      <c r="AH29" s="613"/>
      <c r="AI29" s="613"/>
      <c r="AJ29" s="613"/>
      <c r="AK29" s="614"/>
      <c r="AL29" s="615" t="s">
        <v>213</v>
      </c>
      <c r="AM29" s="677"/>
      <c r="AN29" s="677"/>
      <c r="AO29" s="678"/>
      <c r="AP29" s="680" t="s">
        <v>275</v>
      </c>
      <c r="AQ29" s="681"/>
      <c r="AR29" s="681"/>
      <c r="AS29" s="681"/>
      <c r="AT29" s="681"/>
      <c r="AU29" s="681"/>
      <c r="AV29" s="681"/>
      <c r="AW29" s="681"/>
      <c r="AX29" s="681"/>
      <c r="AY29" s="681"/>
      <c r="AZ29" s="681"/>
      <c r="BA29" s="681"/>
      <c r="BB29" s="681"/>
      <c r="BC29" s="682"/>
      <c r="BD29" s="612">
        <v>19155</v>
      </c>
      <c r="BE29" s="613"/>
      <c r="BF29" s="613"/>
      <c r="BG29" s="613"/>
      <c r="BH29" s="613"/>
      <c r="BI29" s="613"/>
      <c r="BJ29" s="613"/>
      <c r="BK29" s="614"/>
      <c r="BL29" s="676">
        <v>0</v>
      </c>
      <c r="BM29" s="676"/>
      <c r="BN29" s="676"/>
      <c r="BO29" s="676"/>
      <c r="BP29" s="671" t="s">
        <v>213</v>
      </c>
      <c r="BQ29" s="671"/>
      <c r="BR29" s="671"/>
      <c r="BS29" s="671"/>
      <c r="BT29" s="671"/>
      <c r="BU29" s="671"/>
      <c r="BV29" s="671"/>
      <c r="BW29" s="672"/>
      <c r="BY29" s="680" t="s">
        <v>276</v>
      </c>
      <c r="BZ29" s="697"/>
      <c r="CA29" s="697"/>
      <c r="CB29" s="697"/>
      <c r="CC29" s="697"/>
      <c r="CD29" s="697"/>
      <c r="CE29" s="697"/>
      <c r="CF29" s="697"/>
      <c r="CG29" s="697"/>
      <c r="CH29" s="697"/>
      <c r="CI29" s="697"/>
      <c r="CJ29" s="697"/>
      <c r="CK29" s="697"/>
      <c r="CL29" s="682"/>
      <c r="CM29" s="612">
        <v>2919277</v>
      </c>
      <c r="CN29" s="613"/>
      <c r="CO29" s="613"/>
      <c r="CP29" s="613"/>
      <c r="CQ29" s="613"/>
      <c r="CR29" s="613"/>
      <c r="CS29" s="613"/>
      <c r="CT29" s="614"/>
      <c r="CU29" s="615">
        <v>0.4</v>
      </c>
      <c r="CV29" s="677"/>
      <c r="CW29" s="677"/>
      <c r="CX29" s="679"/>
      <c r="CY29" s="618" t="s">
        <v>213</v>
      </c>
      <c r="CZ29" s="613"/>
      <c r="DA29" s="613"/>
      <c r="DB29" s="613"/>
      <c r="DC29" s="613"/>
      <c r="DD29" s="613"/>
      <c r="DE29" s="613"/>
      <c r="DF29" s="613"/>
      <c r="DG29" s="613"/>
      <c r="DH29" s="613"/>
      <c r="DI29" s="613"/>
      <c r="DJ29" s="613"/>
      <c r="DK29" s="614"/>
      <c r="DL29" s="618">
        <v>2919277</v>
      </c>
      <c r="DM29" s="613"/>
      <c r="DN29" s="613"/>
      <c r="DO29" s="613"/>
      <c r="DP29" s="613"/>
      <c r="DQ29" s="613"/>
      <c r="DR29" s="613"/>
      <c r="DS29" s="613"/>
      <c r="DT29" s="613"/>
      <c r="DU29" s="613"/>
      <c r="DV29" s="613"/>
      <c r="DW29" s="613"/>
      <c r="DX29" s="696"/>
    </row>
    <row r="30" spans="2:128" ht="11.25" customHeight="1" x14ac:dyDescent="0.2">
      <c r="B30" s="609" t="s">
        <v>277</v>
      </c>
      <c r="C30" s="610"/>
      <c r="D30" s="610"/>
      <c r="E30" s="610"/>
      <c r="F30" s="610"/>
      <c r="G30" s="610"/>
      <c r="H30" s="610"/>
      <c r="I30" s="610"/>
      <c r="J30" s="610"/>
      <c r="K30" s="610"/>
      <c r="L30" s="610"/>
      <c r="M30" s="610"/>
      <c r="N30" s="610"/>
      <c r="O30" s="610"/>
      <c r="P30" s="610"/>
      <c r="Q30" s="611"/>
      <c r="R30" s="612" t="s">
        <v>213</v>
      </c>
      <c r="S30" s="613"/>
      <c r="T30" s="613"/>
      <c r="U30" s="613"/>
      <c r="V30" s="613"/>
      <c r="W30" s="613"/>
      <c r="X30" s="613"/>
      <c r="Y30" s="614"/>
      <c r="Z30" s="615" t="s">
        <v>128</v>
      </c>
      <c r="AA30" s="677"/>
      <c r="AB30" s="677"/>
      <c r="AC30" s="679"/>
      <c r="AD30" s="618" t="s">
        <v>128</v>
      </c>
      <c r="AE30" s="613"/>
      <c r="AF30" s="613"/>
      <c r="AG30" s="613"/>
      <c r="AH30" s="613"/>
      <c r="AI30" s="613"/>
      <c r="AJ30" s="613"/>
      <c r="AK30" s="614"/>
      <c r="AL30" s="615" t="s">
        <v>213</v>
      </c>
      <c r="AM30" s="677"/>
      <c r="AN30" s="677"/>
      <c r="AO30" s="678"/>
      <c r="AP30" s="680" t="s">
        <v>278</v>
      </c>
      <c r="AQ30" s="681"/>
      <c r="AR30" s="681"/>
      <c r="AS30" s="681"/>
      <c r="AT30" s="681"/>
      <c r="AU30" s="681"/>
      <c r="AV30" s="681"/>
      <c r="AW30" s="681"/>
      <c r="AX30" s="681"/>
      <c r="AY30" s="681"/>
      <c r="AZ30" s="681"/>
      <c r="BA30" s="681"/>
      <c r="BB30" s="681"/>
      <c r="BC30" s="682"/>
      <c r="BD30" s="612">
        <v>19155</v>
      </c>
      <c r="BE30" s="613"/>
      <c r="BF30" s="613"/>
      <c r="BG30" s="613"/>
      <c r="BH30" s="613"/>
      <c r="BI30" s="613"/>
      <c r="BJ30" s="613"/>
      <c r="BK30" s="614"/>
      <c r="BL30" s="676">
        <v>0</v>
      </c>
      <c r="BM30" s="676"/>
      <c r="BN30" s="676"/>
      <c r="BO30" s="676"/>
      <c r="BP30" s="671" t="s">
        <v>128</v>
      </c>
      <c r="BQ30" s="671"/>
      <c r="BR30" s="671"/>
      <c r="BS30" s="671"/>
      <c r="BT30" s="671"/>
      <c r="BU30" s="671"/>
      <c r="BV30" s="671"/>
      <c r="BW30" s="672"/>
      <c r="BY30" s="680" t="s">
        <v>279</v>
      </c>
      <c r="BZ30" s="697"/>
      <c r="CA30" s="697"/>
      <c r="CB30" s="697"/>
      <c r="CC30" s="697"/>
      <c r="CD30" s="697"/>
      <c r="CE30" s="697"/>
      <c r="CF30" s="697"/>
      <c r="CG30" s="697"/>
      <c r="CH30" s="697"/>
      <c r="CI30" s="697"/>
      <c r="CJ30" s="697"/>
      <c r="CK30" s="697"/>
      <c r="CL30" s="682"/>
      <c r="CM30" s="612">
        <v>243229</v>
      </c>
      <c r="CN30" s="613"/>
      <c r="CO30" s="613"/>
      <c r="CP30" s="613"/>
      <c r="CQ30" s="613"/>
      <c r="CR30" s="613"/>
      <c r="CS30" s="613"/>
      <c r="CT30" s="614"/>
      <c r="CU30" s="615">
        <v>0</v>
      </c>
      <c r="CV30" s="677"/>
      <c r="CW30" s="677"/>
      <c r="CX30" s="679"/>
      <c r="CY30" s="618" t="s">
        <v>213</v>
      </c>
      <c r="CZ30" s="613"/>
      <c r="DA30" s="613"/>
      <c r="DB30" s="613"/>
      <c r="DC30" s="613"/>
      <c r="DD30" s="613"/>
      <c r="DE30" s="613"/>
      <c r="DF30" s="613"/>
      <c r="DG30" s="613"/>
      <c r="DH30" s="613"/>
      <c r="DI30" s="613"/>
      <c r="DJ30" s="613"/>
      <c r="DK30" s="614"/>
      <c r="DL30" s="618">
        <v>243229</v>
      </c>
      <c r="DM30" s="613"/>
      <c r="DN30" s="613"/>
      <c r="DO30" s="613"/>
      <c r="DP30" s="613"/>
      <c r="DQ30" s="613"/>
      <c r="DR30" s="613"/>
      <c r="DS30" s="613"/>
      <c r="DT30" s="613"/>
      <c r="DU30" s="613"/>
      <c r="DV30" s="613"/>
      <c r="DW30" s="613"/>
      <c r="DX30" s="696"/>
    </row>
    <row r="31" spans="2:128" ht="11.25" customHeight="1" x14ac:dyDescent="0.2">
      <c r="B31" s="609" t="s">
        <v>280</v>
      </c>
      <c r="C31" s="610"/>
      <c r="D31" s="610"/>
      <c r="E31" s="610"/>
      <c r="F31" s="610"/>
      <c r="G31" s="610"/>
      <c r="H31" s="610"/>
      <c r="I31" s="610"/>
      <c r="J31" s="610"/>
      <c r="K31" s="610"/>
      <c r="L31" s="610"/>
      <c r="M31" s="610"/>
      <c r="N31" s="610"/>
      <c r="O31" s="610"/>
      <c r="P31" s="610"/>
      <c r="Q31" s="611"/>
      <c r="R31" s="612">
        <v>6722363</v>
      </c>
      <c r="S31" s="613"/>
      <c r="T31" s="613"/>
      <c r="U31" s="613"/>
      <c r="V31" s="613"/>
      <c r="W31" s="613"/>
      <c r="X31" s="613"/>
      <c r="Y31" s="614"/>
      <c r="Z31" s="615">
        <v>0.8</v>
      </c>
      <c r="AA31" s="677"/>
      <c r="AB31" s="677"/>
      <c r="AC31" s="679"/>
      <c r="AD31" s="618" t="s">
        <v>128</v>
      </c>
      <c r="AE31" s="613"/>
      <c r="AF31" s="613"/>
      <c r="AG31" s="613"/>
      <c r="AH31" s="613"/>
      <c r="AI31" s="613"/>
      <c r="AJ31" s="613"/>
      <c r="AK31" s="614"/>
      <c r="AL31" s="615" t="s">
        <v>213</v>
      </c>
      <c r="AM31" s="677"/>
      <c r="AN31" s="677"/>
      <c r="AO31" s="678"/>
      <c r="AP31" s="680" t="s">
        <v>281</v>
      </c>
      <c r="AQ31" s="681"/>
      <c r="AR31" s="681"/>
      <c r="AS31" s="681"/>
      <c r="AT31" s="681"/>
      <c r="AU31" s="681"/>
      <c r="AV31" s="681"/>
      <c r="AW31" s="681"/>
      <c r="AX31" s="681"/>
      <c r="AY31" s="681"/>
      <c r="AZ31" s="681"/>
      <c r="BA31" s="681"/>
      <c r="BB31" s="681"/>
      <c r="BC31" s="682"/>
      <c r="BD31" s="612">
        <v>110763</v>
      </c>
      <c r="BE31" s="613"/>
      <c r="BF31" s="613"/>
      <c r="BG31" s="613"/>
      <c r="BH31" s="613"/>
      <c r="BI31" s="613"/>
      <c r="BJ31" s="613"/>
      <c r="BK31" s="614"/>
      <c r="BL31" s="676">
        <v>0.1</v>
      </c>
      <c r="BM31" s="676"/>
      <c r="BN31" s="676"/>
      <c r="BO31" s="676"/>
      <c r="BP31" s="671" t="s">
        <v>128</v>
      </c>
      <c r="BQ31" s="671"/>
      <c r="BR31" s="671"/>
      <c r="BS31" s="671"/>
      <c r="BT31" s="671"/>
      <c r="BU31" s="671"/>
      <c r="BV31" s="671"/>
      <c r="BW31" s="672"/>
      <c r="BY31" s="609" t="s">
        <v>282</v>
      </c>
      <c r="BZ31" s="610"/>
      <c r="CA31" s="610"/>
      <c r="CB31" s="610"/>
      <c r="CC31" s="610"/>
      <c r="CD31" s="610"/>
      <c r="CE31" s="610"/>
      <c r="CF31" s="610"/>
      <c r="CG31" s="610"/>
      <c r="CH31" s="610"/>
      <c r="CI31" s="610"/>
      <c r="CJ31" s="610"/>
      <c r="CK31" s="610"/>
      <c r="CL31" s="611"/>
      <c r="CM31" s="612" t="s">
        <v>214</v>
      </c>
      <c r="CN31" s="613"/>
      <c r="CO31" s="613"/>
      <c r="CP31" s="613"/>
      <c r="CQ31" s="613"/>
      <c r="CR31" s="613"/>
      <c r="CS31" s="613"/>
      <c r="CT31" s="614"/>
      <c r="CU31" s="615" t="s">
        <v>213</v>
      </c>
      <c r="CV31" s="677"/>
      <c r="CW31" s="677"/>
      <c r="CX31" s="679"/>
      <c r="CY31" s="618" t="s">
        <v>128</v>
      </c>
      <c r="CZ31" s="613"/>
      <c r="DA31" s="613"/>
      <c r="DB31" s="613"/>
      <c r="DC31" s="613"/>
      <c r="DD31" s="613"/>
      <c r="DE31" s="613"/>
      <c r="DF31" s="613"/>
      <c r="DG31" s="613"/>
      <c r="DH31" s="613"/>
      <c r="DI31" s="613"/>
      <c r="DJ31" s="613"/>
      <c r="DK31" s="614"/>
      <c r="DL31" s="618" t="s">
        <v>214</v>
      </c>
      <c r="DM31" s="613"/>
      <c r="DN31" s="613"/>
      <c r="DO31" s="613"/>
      <c r="DP31" s="613"/>
      <c r="DQ31" s="613"/>
      <c r="DR31" s="613"/>
      <c r="DS31" s="613"/>
      <c r="DT31" s="613"/>
      <c r="DU31" s="613"/>
      <c r="DV31" s="613"/>
      <c r="DW31" s="613"/>
      <c r="DX31" s="696"/>
    </row>
    <row r="32" spans="2:128" ht="11.25" customHeight="1" x14ac:dyDescent="0.2">
      <c r="B32" s="609" t="s">
        <v>283</v>
      </c>
      <c r="C32" s="610"/>
      <c r="D32" s="610"/>
      <c r="E32" s="610"/>
      <c r="F32" s="610"/>
      <c r="G32" s="610"/>
      <c r="H32" s="610"/>
      <c r="I32" s="610"/>
      <c r="J32" s="610"/>
      <c r="K32" s="610"/>
      <c r="L32" s="610"/>
      <c r="M32" s="610"/>
      <c r="N32" s="610"/>
      <c r="O32" s="610"/>
      <c r="P32" s="610"/>
      <c r="Q32" s="611"/>
      <c r="R32" s="612">
        <v>619337</v>
      </c>
      <c r="S32" s="613"/>
      <c r="T32" s="613"/>
      <c r="U32" s="613"/>
      <c r="V32" s="613"/>
      <c r="W32" s="613"/>
      <c r="X32" s="613"/>
      <c r="Y32" s="614"/>
      <c r="Z32" s="615">
        <v>0.1</v>
      </c>
      <c r="AA32" s="677"/>
      <c r="AB32" s="677"/>
      <c r="AC32" s="679"/>
      <c r="AD32" s="618" t="s">
        <v>128</v>
      </c>
      <c r="AE32" s="613"/>
      <c r="AF32" s="613"/>
      <c r="AG32" s="613"/>
      <c r="AH32" s="613"/>
      <c r="AI32" s="613"/>
      <c r="AJ32" s="613"/>
      <c r="AK32" s="614"/>
      <c r="AL32" s="615" t="s">
        <v>213</v>
      </c>
      <c r="AM32" s="677"/>
      <c r="AN32" s="677"/>
      <c r="AO32" s="678"/>
      <c r="AP32" s="680" t="s">
        <v>284</v>
      </c>
      <c r="AQ32" s="681"/>
      <c r="AR32" s="681"/>
      <c r="AS32" s="681"/>
      <c r="AT32" s="681"/>
      <c r="AU32" s="681"/>
      <c r="AV32" s="681"/>
      <c r="AW32" s="681"/>
      <c r="AX32" s="681"/>
      <c r="AY32" s="681"/>
      <c r="AZ32" s="681"/>
      <c r="BA32" s="681"/>
      <c r="BB32" s="681"/>
      <c r="BC32" s="682"/>
      <c r="BD32" s="612" t="s">
        <v>128</v>
      </c>
      <c r="BE32" s="613"/>
      <c r="BF32" s="613"/>
      <c r="BG32" s="613"/>
      <c r="BH32" s="613"/>
      <c r="BI32" s="613"/>
      <c r="BJ32" s="613"/>
      <c r="BK32" s="614"/>
      <c r="BL32" s="676" t="s">
        <v>128</v>
      </c>
      <c r="BM32" s="676"/>
      <c r="BN32" s="676"/>
      <c r="BO32" s="676"/>
      <c r="BP32" s="671" t="s">
        <v>213</v>
      </c>
      <c r="BQ32" s="671"/>
      <c r="BR32" s="671"/>
      <c r="BS32" s="671"/>
      <c r="BT32" s="671"/>
      <c r="BU32" s="671"/>
      <c r="BV32" s="671"/>
      <c r="BW32" s="672"/>
      <c r="BY32" s="591" t="s">
        <v>285</v>
      </c>
      <c r="BZ32" s="592"/>
      <c r="CA32" s="592"/>
      <c r="CB32" s="592"/>
      <c r="CC32" s="592"/>
      <c r="CD32" s="592"/>
      <c r="CE32" s="592"/>
      <c r="CF32" s="592"/>
      <c r="CG32" s="592"/>
      <c r="CH32" s="592"/>
      <c r="CI32" s="592"/>
      <c r="CJ32" s="592"/>
      <c r="CK32" s="592"/>
      <c r="CL32" s="593"/>
      <c r="CM32" s="612">
        <v>797595012</v>
      </c>
      <c r="CN32" s="613"/>
      <c r="CO32" s="613"/>
      <c r="CP32" s="613"/>
      <c r="CQ32" s="613"/>
      <c r="CR32" s="613"/>
      <c r="CS32" s="613"/>
      <c r="CT32" s="614"/>
      <c r="CU32" s="597">
        <v>100</v>
      </c>
      <c r="CV32" s="694"/>
      <c r="CW32" s="694"/>
      <c r="CX32" s="695"/>
      <c r="CY32" s="618">
        <v>158496341</v>
      </c>
      <c r="CZ32" s="613"/>
      <c r="DA32" s="613"/>
      <c r="DB32" s="613"/>
      <c r="DC32" s="613"/>
      <c r="DD32" s="613"/>
      <c r="DE32" s="613"/>
      <c r="DF32" s="613"/>
      <c r="DG32" s="613"/>
      <c r="DH32" s="613"/>
      <c r="DI32" s="613"/>
      <c r="DJ32" s="613"/>
      <c r="DK32" s="614"/>
      <c r="DL32" s="618">
        <v>478651954</v>
      </c>
      <c r="DM32" s="613"/>
      <c r="DN32" s="613"/>
      <c r="DO32" s="613"/>
      <c r="DP32" s="613"/>
      <c r="DQ32" s="613"/>
      <c r="DR32" s="613"/>
      <c r="DS32" s="613"/>
      <c r="DT32" s="613"/>
      <c r="DU32" s="613"/>
      <c r="DV32" s="613"/>
      <c r="DW32" s="613"/>
      <c r="DX32" s="696"/>
    </row>
    <row r="33" spans="2:128" ht="11.25" customHeight="1" x14ac:dyDescent="0.2">
      <c r="B33" s="609" t="s">
        <v>286</v>
      </c>
      <c r="C33" s="610"/>
      <c r="D33" s="610"/>
      <c r="E33" s="610"/>
      <c r="F33" s="610"/>
      <c r="G33" s="610"/>
      <c r="H33" s="610"/>
      <c r="I33" s="610"/>
      <c r="J33" s="610"/>
      <c r="K33" s="610"/>
      <c r="L33" s="610"/>
      <c r="M33" s="610"/>
      <c r="N33" s="610"/>
      <c r="O33" s="610"/>
      <c r="P33" s="610"/>
      <c r="Q33" s="611"/>
      <c r="R33" s="612">
        <v>31238206</v>
      </c>
      <c r="S33" s="613"/>
      <c r="T33" s="613"/>
      <c r="U33" s="613"/>
      <c r="V33" s="613"/>
      <c r="W33" s="613"/>
      <c r="X33" s="613"/>
      <c r="Y33" s="614"/>
      <c r="Z33" s="615">
        <v>3.8</v>
      </c>
      <c r="AA33" s="677"/>
      <c r="AB33" s="677"/>
      <c r="AC33" s="679"/>
      <c r="AD33" s="618" t="s">
        <v>213</v>
      </c>
      <c r="AE33" s="613"/>
      <c r="AF33" s="613"/>
      <c r="AG33" s="613"/>
      <c r="AH33" s="613"/>
      <c r="AI33" s="613"/>
      <c r="AJ33" s="613"/>
      <c r="AK33" s="614"/>
      <c r="AL33" s="615" t="s">
        <v>213</v>
      </c>
      <c r="AM33" s="677"/>
      <c r="AN33" s="677"/>
      <c r="AO33" s="678"/>
      <c r="AP33" s="609" t="s">
        <v>156</v>
      </c>
      <c r="AQ33" s="610"/>
      <c r="AR33" s="610"/>
      <c r="AS33" s="610"/>
      <c r="AT33" s="610"/>
      <c r="AU33" s="610"/>
      <c r="AV33" s="610"/>
      <c r="AW33" s="610"/>
      <c r="AX33" s="610"/>
      <c r="AY33" s="610"/>
      <c r="AZ33" s="610"/>
      <c r="BA33" s="610"/>
      <c r="BB33" s="610"/>
      <c r="BC33" s="611"/>
      <c r="BD33" s="612">
        <v>193509395</v>
      </c>
      <c r="BE33" s="613"/>
      <c r="BF33" s="613"/>
      <c r="BG33" s="613"/>
      <c r="BH33" s="613"/>
      <c r="BI33" s="613"/>
      <c r="BJ33" s="613"/>
      <c r="BK33" s="614"/>
      <c r="BL33" s="676">
        <v>100</v>
      </c>
      <c r="BM33" s="676"/>
      <c r="BN33" s="676"/>
      <c r="BO33" s="676"/>
      <c r="BP33" s="671">
        <v>1425293</v>
      </c>
      <c r="BQ33" s="671"/>
      <c r="BR33" s="671"/>
      <c r="BS33" s="671"/>
      <c r="BT33" s="671"/>
      <c r="BU33" s="671"/>
      <c r="BV33" s="671"/>
      <c r="BW33" s="672"/>
      <c r="BY33" s="673" t="s">
        <v>287</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288</v>
      </c>
      <c r="C34" s="610"/>
      <c r="D34" s="610"/>
      <c r="E34" s="610"/>
      <c r="F34" s="610"/>
      <c r="G34" s="610"/>
      <c r="H34" s="610"/>
      <c r="I34" s="610"/>
      <c r="J34" s="610"/>
      <c r="K34" s="610"/>
      <c r="L34" s="610"/>
      <c r="M34" s="610"/>
      <c r="N34" s="610"/>
      <c r="O34" s="610"/>
      <c r="P34" s="610"/>
      <c r="Q34" s="611"/>
      <c r="R34" s="612">
        <v>29269278</v>
      </c>
      <c r="S34" s="613"/>
      <c r="T34" s="613"/>
      <c r="U34" s="613"/>
      <c r="V34" s="613"/>
      <c r="W34" s="613"/>
      <c r="X34" s="613"/>
      <c r="Y34" s="614"/>
      <c r="Z34" s="615">
        <v>3.5</v>
      </c>
      <c r="AA34" s="677"/>
      <c r="AB34" s="677"/>
      <c r="AC34" s="679"/>
      <c r="AD34" s="618" t="s">
        <v>128</v>
      </c>
      <c r="AE34" s="613"/>
      <c r="AF34" s="613"/>
      <c r="AG34" s="613"/>
      <c r="AH34" s="613"/>
      <c r="AI34" s="613"/>
      <c r="AJ34" s="613"/>
      <c r="AK34" s="614"/>
      <c r="AL34" s="615" t="s">
        <v>128</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194</v>
      </c>
      <c r="BZ34" s="674"/>
      <c r="CA34" s="674"/>
      <c r="CB34" s="674"/>
      <c r="CC34" s="674"/>
      <c r="CD34" s="674"/>
      <c r="CE34" s="674"/>
      <c r="CF34" s="674"/>
      <c r="CG34" s="674"/>
      <c r="CH34" s="674"/>
      <c r="CI34" s="674"/>
      <c r="CJ34" s="674"/>
      <c r="CK34" s="674"/>
      <c r="CL34" s="675"/>
      <c r="CM34" s="673" t="s">
        <v>289</v>
      </c>
      <c r="CN34" s="674"/>
      <c r="CO34" s="674"/>
      <c r="CP34" s="674"/>
      <c r="CQ34" s="674"/>
      <c r="CR34" s="674"/>
      <c r="CS34" s="674"/>
      <c r="CT34" s="675"/>
      <c r="CU34" s="673" t="s">
        <v>290</v>
      </c>
      <c r="CV34" s="674"/>
      <c r="CW34" s="674"/>
      <c r="CX34" s="675"/>
      <c r="CY34" s="673" t="s">
        <v>291</v>
      </c>
      <c r="CZ34" s="674"/>
      <c r="DA34" s="674"/>
      <c r="DB34" s="674"/>
      <c r="DC34" s="674"/>
      <c r="DD34" s="674"/>
      <c r="DE34" s="674"/>
      <c r="DF34" s="675"/>
      <c r="DG34" s="691" t="s">
        <v>292</v>
      </c>
      <c r="DH34" s="692"/>
      <c r="DI34" s="692"/>
      <c r="DJ34" s="692"/>
      <c r="DK34" s="692"/>
      <c r="DL34" s="692"/>
      <c r="DM34" s="692"/>
      <c r="DN34" s="692"/>
      <c r="DO34" s="692"/>
      <c r="DP34" s="692"/>
      <c r="DQ34" s="693"/>
      <c r="DR34" s="673" t="s">
        <v>293</v>
      </c>
      <c r="DS34" s="674"/>
      <c r="DT34" s="674"/>
      <c r="DU34" s="674"/>
      <c r="DV34" s="674"/>
      <c r="DW34" s="674"/>
      <c r="DX34" s="675"/>
    </row>
    <row r="35" spans="2:128" ht="11.25" customHeight="1" x14ac:dyDescent="0.2">
      <c r="B35" s="609" t="s">
        <v>294</v>
      </c>
      <c r="C35" s="610"/>
      <c r="D35" s="610"/>
      <c r="E35" s="610"/>
      <c r="F35" s="610"/>
      <c r="G35" s="610"/>
      <c r="H35" s="610"/>
      <c r="I35" s="610"/>
      <c r="J35" s="610"/>
      <c r="K35" s="610"/>
      <c r="L35" s="610"/>
      <c r="M35" s="610"/>
      <c r="N35" s="610"/>
      <c r="O35" s="610"/>
      <c r="P35" s="610"/>
      <c r="Q35" s="611"/>
      <c r="R35" s="612">
        <v>60233688</v>
      </c>
      <c r="S35" s="613"/>
      <c r="T35" s="613"/>
      <c r="U35" s="613"/>
      <c r="V35" s="613"/>
      <c r="W35" s="613"/>
      <c r="X35" s="613"/>
      <c r="Y35" s="614"/>
      <c r="Z35" s="615">
        <v>7.3</v>
      </c>
      <c r="AA35" s="677"/>
      <c r="AB35" s="677"/>
      <c r="AC35" s="679"/>
      <c r="AD35" s="618">
        <v>168669</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295</v>
      </c>
      <c r="BZ35" s="666"/>
      <c r="CA35" s="666"/>
      <c r="CB35" s="666"/>
      <c r="CC35" s="666"/>
      <c r="CD35" s="666"/>
      <c r="CE35" s="666"/>
      <c r="CF35" s="666"/>
      <c r="CG35" s="666"/>
      <c r="CH35" s="666"/>
      <c r="CI35" s="666"/>
      <c r="CJ35" s="666"/>
      <c r="CK35" s="666"/>
      <c r="CL35" s="667"/>
      <c r="CM35" s="686">
        <v>300178480</v>
      </c>
      <c r="CN35" s="687"/>
      <c r="CO35" s="687"/>
      <c r="CP35" s="687"/>
      <c r="CQ35" s="687"/>
      <c r="CR35" s="687"/>
      <c r="CS35" s="687"/>
      <c r="CT35" s="688"/>
      <c r="CU35" s="683">
        <v>37.6</v>
      </c>
      <c r="CV35" s="684"/>
      <c r="CW35" s="684"/>
      <c r="CX35" s="689"/>
      <c r="CY35" s="690">
        <v>255390445</v>
      </c>
      <c r="CZ35" s="687"/>
      <c r="DA35" s="687"/>
      <c r="DB35" s="687"/>
      <c r="DC35" s="687"/>
      <c r="DD35" s="687"/>
      <c r="DE35" s="687"/>
      <c r="DF35" s="688"/>
      <c r="DG35" s="690">
        <v>253273283</v>
      </c>
      <c r="DH35" s="687"/>
      <c r="DI35" s="687"/>
      <c r="DJ35" s="687"/>
      <c r="DK35" s="687"/>
      <c r="DL35" s="687"/>
      <c r="DM35" s="687"/>
      <c r="DN35" s="687"/>
      <c r="DO35" s="687"/>
      <c r="DP35" s="687"/>
      <c r="DQ35" s="688"/>
      <c r="DR35" s="683">
        <v>61.2</v>
      </c>
      <c r="DS35" s="684"/>
      <c r="DT35" s="684"/>
      <c r="DU35" s="684"/>
      <c r="DV35" s="684"/>
      <c r="DW35" s="684"/>
      <c r="DX35" s="685"/>
    </row>
    <row r="36" spans="2:128" ht="11.25" customHeight="1" x14ac:dyDescent="0.2">
      <c r="B36" s="609" t="s">
        <v>296</v>
      </c>
      <c r="C36" s="610"/>
      <c r="D36" s="610"/>
      <c r="E36" s="610"/>
      <c r="F36" s="610"/>
      <c r="G36" s="610"/>
      <c r="H36" s="610"/>
      <c r="I36" s="610"/>
      <c r="J36" s="610"/>
      <c r="K36" s="610"/>
      <c r="L36" s="610"/>
      <c r="M36" s="610"/>
      <c r="N36" s="610"/>
      <c r="O36" s="610"/>
      <c r="P36" s="610"/>
      <c r="Q36" s="611"/>
      <c r="R36" s="612">
        <v>113481096</v>
      </c>
      <c r="S36" s="613"/>
      <c r="T36" s="613"/>
      <c r="U36" s="613"/>
      <c r="V36" s="613"/>
      <c r="W36" s="613"/>
      <c r="X36" s="613"/>
      <c r="Y36" s="614"/>
      <c r="Z36" s="615">
        <v>13.7</v>
      </c>
      <c r="AA36" s="677"/>
      <c r="AB36" s="677"/>
      <c r="AC36" s="679"/>
      <c r="AD36" s="618" t="s">
        <v>213</v>
      </c>
      <c r="AE36" s="613"/>
      <c r="AF36" s="613"/>
      <c r="AG36" s="613"/>
      <c r="AH36" s="613"/>
      <c r="AI36" s="613"/>
      <c r="AJ36" s="613"/>
      <c r="AK36" s="614"/>
      <c r="AL36" s="615" t="s">
        <v>214</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297</v>
      </c>
      <c r="BZ36" s="610"/>
      <c r="CA36" s="610"/>
      <c r="CB36" s="610"/>
      <c r="CC36" s="610"/>
      <c r="CD36" s="610"/>
      <c r="CE36" s="610"/>
      <c r="CF36" s="610"/>
      <c r="CG36" s="610"/>
      <c r="CH36" s="610"/>
      <c r="CI36" s="610"/>
      <c r="CJ36" s="610"/>
      <c r="CK36" s="610"/>
      <c r="CL36" s="611"/>
      <c r="CM36" s="612">
        <v>173288032</v>
      </c>
      <c r="CN36" s="619"/>
      <c r="CO36" s="619"/>
      <c r="CP36" s="619"/>
      <c r="CQ36" s="619"/>
      <c r="CR36" s="619"/>
      <c r="CS36" s="619"/>
      <c r="CT36" s="620"/>
      <c r="CU36" s="615">
        <v>21.7</v>
      </c>
      <c r="CV36" s="616"/>
      <c r="CW36" s="616"/>
      <c r="CX36" s="617"/>
      <c r="CY36" s="618">
        <v>148769636</v>
      </c>
      <c r="CZ36" s="619"/>
      <c r="DA36" s="619"/>
      <c r="DB36" s="619"/>
      <c r="DC36" s="619"/>
      <c r="DD36" s="619"/>
      <c r="DE36" s="619"/>
      <c r="DF36" s="620"/>
      <c r="DG36" s="618">
        <v>146652474</v>
      </c>
      <c r="DH36" s="619"/>
      <c r="DI36" s="619"/>
      <c r="DJ36" s="619"/>
      <c r="DK36" s="619"/>
      <c r="DL36" s="619"/>
      <c r="DM36" s="619"/>
      <c r="DN36" s="619"/>
      <c r="DO36" s="619"/>
      <c r="DP36" s="619"/>
      <c r="DQ36" s="620"/>
      <c r="DR36" s="615">
        <v>35.4</v>
      </c>
      <c r="DS36" s="616"/>
      <c r="DT36" s="616"/>
      <c r="DU36" s="616"/>
      <c r="DV36" s="616"/>
      <c r="DW36" s="616"/>
      <c r="DX36" s="636"/>
    </row>
    <row r="37" spans="2:128" ht="11.25" customHeight="1" x14ac:dyDescent="0.2">
      <c r="B37" s="609" t="s">
        <v>298</v>
      </c>
      <c r="C37" s="610"/>
      <c r="D37" s="610"/>
      <c r="E37" s="610"/>
      <c r="F37" s="610"/>
      <c r="G37" s="610"/>
      <c r="H37" s="610"/>
      <c r="I37" s="610"/>
      <c r="J37" s="610"/>
      <c r="K37" s="610"/>
      <c r="L37" s="610"/>
      <c r="M37" s="610"/>
      <c r="N37" s="610"/>
      <c r="O37" s="610"/>
      <c r="P37" s="610"/>
      <c r="Q37" s="611"/>
      <c r="R37" s="612" t="s">
        <v>214</v>
      </c>
      <c r="S37" s="613"/>
      <c r="T37" s="613"/>
      <c r="U37" s="613"/>
      <c r="V37" s="613"/>
      <c r="W37" s="613"/>
      <c r="X37" s="613"/>
      <c r="Y37" s="614"/>
      <c r="Z37" s="615" t="s">
        <v>128</v>
      </c>
      <c r="AA37" s="677"/>
      <c r="AB37" s="677"/>
      <c r="AC37" s="679"/>
      <c r="AD37" s="618" t="s">
        <v>128</v>
      </c>
      <c r="AE37" s="613"/>
      <c r="AF37" s="613"/>
      <c r="AG37" s="613"/>
      <c r="AH37" s="613"/>
      <c r="AI37" s="613"/>
      <c r="AJ37" s="613"/>
      <c r="AK37" s="614"/>
      <c r="AL37" s="615" t="s">
        <v>128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299</v>
      </c>
      <c r="BZ37" s="610"/>
      <c r="CA37" s="610"/>
      <c r="CB37" s="610"/>
      <c r="CC37" s="610"/>
      <c r="CD37" s="610"/>
      <c r="CE37" s="610"/>
      <c r="CF37" s="610"/>
      <c r="CG37" s="610"/>
      <c r="CH37" s="610"/>
      <c r="CI37" s="610"/>
      <c r="CJ37" s="610"/>
      <c r="CK37" s="610"/>
      <c r="CL37" s="611"/>
      <c r="CM37" s="612">
        <v>128413596</v>
      </c>
      <c r="CN37" s="613"/>
      <c r="CO37" s="613"/>
      <c r="CP37" s="613"/>
      <c r="CQ37" s="613"/>
      <c r="CR37" s="613"/>
      <c r="CS37" s="613"/>
      <c r="CT37" s="614"/>
      <c r="CU37" s="615">
        <v>16.100000000000001</v>
      </c>
      <c r="CV37" s="616"/>
      <c r="CW37" s="616"/>
      <c r="CX37" s="617"/>
      <c r="CY37" s="618">
        <v>104854354</v>
      </c>
      <c r="CZ37" s="619"/>
      <c r="DA37" s="619"/>
      <c r="DB37" s="619"/>
      <c r="DC37" s="619"/>
      <c r="DD37" s="619"/>
      <c r="DE37" s="619"/>
      <c r="DF37" s="620"/>
      <c r="DG37" s="618">
        <v>104854354</v>
      </c>
      <c r="DH37" s="619"/>
      <c r="DI37" s="619"/>
      <c r="DJ37" s="619"/>
      <c r="DK37" s="619"/>
      <c r="DL37" s="619"/>
      <c r="DM37" s="619"/>
      <c r="DN37" s="619"/>
      <c r="DO37" s="619"/>
      <c r="DP37" s="619"/>
      <c r="DQ37" s="620"/>
      <c r="DR37" s="615">
        <v>25.3</v>
      </c>
      <c r="DS37" s="616"/>
      <c r="DT37" s="616"/>
      <c r="DU37" s="616"/>
      <c r="DV37" s="616"/>
      <c r="DW37" s="616"/>
      <c r="DX37" s="636"/>
    </row>
    <row r="38" spans="2:128" ht="11.25" customHeight="1" x14ac:dyDescent="0.2">
      <c r="B38" s="609" t="s">
        <v>300</v>
      </c>
      <c r="C38" s="610"/>
      <c r="D38" s="610"/>
      <c r="E38" s="610"/>
      <c r="F38" s="610"/>
      <c r="G38" s="610"/>
      <c r="H38" s="610"/>
      <c r="I38" s="610"/>
      <c r="J38" s="610"/>
      <c r="K38" s="610"/>
      <c r="L38" s="610"/>
      <c r="M38" s="610"/>
      <c r="N38" s="610"/>
      <c r="O38" s="610"/>
      <c r="P38" s="610"/>
      <c r="Q38" s="611"/>
      <c r="R38" s="612">
        <v>25896496</v>
      </c>
      <c r="S38" s="613"/>
      <c r="T38" s="613"/>
      <c r="U38" s="613"/>
      <c r="V38" s="613"/>
      <c r="W38" s="613"/>
      <c r="X38" s="613"/>
      <c r="Y38" s="614"/>
      <c r="Z38" s="615">
        <v>3.1</v>
      </c>
      <c r="AA38" s="677"/>
      <c r="AB38" s="677"/>
      <c r="AC38" s="679"/>
      <c r="AD38" s="618" t="s">
        <v>128</v>
      </c>
      <c r="AE38" s="613"/>
      <c r="AF38" s="613"/>
      <c r="AG38" s="613"/>
      <c r="AH38" s="613"/>
      <c r="AI38" s="613"/>
      <c r="AJ38" s="613"/>
      <c r="AK38" s="614"/>
      <c r="AL38" s="615" t="s">
        <v>128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301</v>
      </c>
      <c r="BZ38" s="610"/>
      <c r="CA38" s="610"/>
      <c r="CB38" s="610"/>
      <c r="CC38" s="610"/>
      <c r="CD38" s="610"/>
      <c r="CE38" s="610"/>
      <c r="CF38" s="610"/>
      <c r="CG38" s="610"/>
      <c r="CH38" s="610"/>
      <c r="CI38" s="610"/>
      <c r="CJ38" s="610"/>
      <c r="CK38" s="610"/>
      <c r="CL38" s="611"/>
      <c r="CM38" s="612">
        <v>25731828</v>
      </c>
      <c r="CN38" s="619"/>
      <c r="CO38" s="619"/>
      <c r="CP38" s="619"/>
      <c r="CQ38" s="619"/>
      <c r="CR38" s="619"/>
      <c r="CS38" s="619"/>
      <c r="CT38" s="620"/>
      <c r="CU38" s="615">
        <v>3.2</v>
      </c>
      <c r="CV38" s="616"/>
      <c r="CW38" s="616"/>
      <c r="CX38" s="617"/>
      <c r="CY38" s="618">
        <v>11289545</v>
      </c>
      <c r="CZ38" s="619"/>
      <c r="DA38" s="619"/>
      <c r="DB38" s="619"/>
      <c r="DC38" s="619"/>
      <c r="DD38" s="619"/>
      <c r="DE38" s="619"/>
      <c r="DF38" s="620"/>
      <c r="DG38" s="618">
        <v>11289545</v>
      </c>
      <c r="DH38" s="619"/>
      <c r="DI38" s="619"/>
      <c r="DJ38" s="619"/>
      <c r="DK38" s="619"/>
      <c r="DL38" s="619"/>
      <c r="DM38" s="619"/>
      <c r="DN38" s="619"/>
      <c r="DO38" s="619"/>
      <c r="DP38" s="619"/>
      <c r="DQ38" s="620"/>
      <c r="DR38" s="615">
        <v>2.7</v>
      </c>
      <c r="DS38" s="616"/>
      <c r="DT38" s="616"/>
      <c r="DU38" s="616"/>
      <c r="DV38" s="616"/>
      <c r="DW38" s="616"/>
      <c r="DX38" s="636"/>
    </row>
    <row r="39" spans="2:128" ht="11.25" customHeight="1" x14ac:dyDescent="0.2">
      <c r="B39" s="591" t="s">
        <v>302</v>
      </c>
      <c r="C39" s="592"/>
      <c r="D39" s="592"/>
      <c r="E39" s="592"/>
      <c r="F39" s="592"/>
      <c r="G39" s="592"/>
      <c r="H39" s="592"/>
      <c r="I39" s="592"/>
      <c r="J39" s="592"/>
      <c r="K39" s="592"/>
      <c r="L39" s="592"/>
      <c r="M39" s="592"/>
      <c r="N39" s="592"/>
      <c r="O39" s="592"/>
      <c r="P39" s="592"/>
      <c r="Q39" s="593"/>
      <c r="R39" s="612">
        <v>825323255</v>
      </c>
      <c r="S39" s="613"/>
      <c r="T39" s="613"/>
      <c r="U39" s="613"/>
      <c r="V39" s="613"/>
      <c r="W39" s="613"/>
      <c r="X39" s="613"/>
      <c r="Y39" s="614"/>
      <c r="Z39" s="676">
        <v>100</v>
      </c>
      <c r="AA39" s="676"/>
      <c r="AB39" s="676"/>
      <c r="AC39" s="676"/>
      <c r="AD39" s="671">
        <v>388178240</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303</v>
      </c>
      <c r="BZ39" s="610"/>
      <c r="CA39" s="610"/>
      <c r="CB39" s="610"/>
      <c r="CC39" s="610"/>
      <c r="CD39" s="610"/>
      <c r="CE39" s="610"/>
      <c r="CF39" s="610"/>
      <c r="CG39" s="610"/>
      <c r="CH39" s="610"/>
      <c r="CI39" s="610"/>
      <c r="CJ39" s="610"/>
      <c r="CK39" s="610"/>
      <c r="CL39" s="611"/>
      <c r="CM39" s="612">
        <v>101158620</v>
      </c>
      <c r="CN39" s="613"/>
      <c r="CO39" s="613"/>
      <c r="CP39" s="613"/>
      <c r="CQ39" s="613"/>
      <c r="CR39" s="613"/>
      <c r="CS39" s="613"/>
      <c r="CT39" s="614"/>
      <c r="CU39" s="615">
        <v>12.7</v>
      </c>
      <c r="CV39" s="616"/>
      <c r="CW39" s="616"/>
      <c r="CX39" s="617"/>
      <c r="CY39" s="618">
        <v>95331264</v>
      </c>
      <c r="CZ39" s="619"/>
      <c r="DA39" s="619"/>
      <c r="DB39" s="619"/>
      <c r="DC39" s="619"/>
      <c r="DD39" s="619"/>
      <c r="DE39" s="619"/>
      <c r="DF39" s="620"/>
      <c r="DG39" s="618">
        <v>95331264</v>
      </c>
      <c r="DH39" s="619"/>
      <c r="DI39" s="619"/>
      <c r="DJ39" s="619"/>
      <c r="DK39" s="619"/>
      <c r="DL39" s="619"/>
      <c r="DM39" s="619"/>
      <c r="DN39" s="619"/>
      <c r="DO39" s="619"/>
      <c r="DP39" s="619"/>
      <c r="DQ39" s="620"/>
      <c r="DR39" s="615">
        <v>23</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304</v>
      </c>
      <c r="BZ40" s="630"/>
      <c r="CA40" s="609" t="s">
        <v>305</v>
      </c>
      <c r="CB40" s="610"/>
      <c r="CC40" s="610"/>
      <c r="CD40" s="610"/>
      <c r="CE40" s="610"/>
      <c r="CF40" s="610"/>
      <c r="CG40" s="610"/>
      <c r="CH40" s="610"/>
      <c r="CI40" s="610"/>
      <c r="CJ40" s="610"/>
      <c r="CK40" s="610"/>
      <c r="CL40" s="611"/>
      <c r="CM40" s="612">
        <v>101157504</v>
      </c>
      <c r="CN40" s="619"/>
      <c r="CO40" s="619"/>
      <c r="CP40" s="619"/>
      <c r="CQ40" s="619"/>
      <c r="CR40" s="619"/>
      <c r="CS40" s="619"/>
      <c r="CT40" s="620"/>
      <c r="CU40" s="615">
        <v>12.7</v>
      </c>
      <c r="CV40" s="616"/>
      <c r="CW40" s="616"/>
      <c r="CX40" s="617"/>
      <c r="CY40" s="618">
        <v>95330148</v>
      </c>
      <c r="CZ40" s="619"/>
      <c r="DA40" s="619"/>
      <c r="DB40" s="619"/>
      <c r="DC40" s="619"/>
      <c r="DD40" s="619"/>
      <c r="DE40" s="619"/>
      <c r="DF40" s="620"/>
      <c r="DG40" s="618">
        <v>95330148</v>
      </c>
      <c r="DH40" s="619"/>
      <c r="DI40" s="619"/>
      <c r="DJ40" s="619"/>
      <c r="DK40" s="619"/>
      <c r="DL40" s="619"/>
      <c r="DM40" s="619"/>
      <c r="DN40" s="619"/>
      <c r="DO40" s="619"/>
      <c r="DP40" s="619"/>
      <c r="DQ40" s="620"/>
      <c r="DR40" s="615">
        <v>23</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306</v>
      </c>
      <c r="CB41" s="610"/>
      <c r="CC41" s="610"/>
      <c r="CD41" s="610"/>
      <c r="CE41" s="610"/>
      <c r="CF41" s="610"/>
      <c r="CG41" s="610"/>
      <c r="CH41" s="610"/>
      <c r="CI41" s="610"/>
      <c r="CJ41" s="610"/>
      <c r="CK41" s="610"/>
      <c r="CL41" s="611"/>
      <c r="CM41" s="612">
        <v>89790058</v>
      </c>
      <c r="CN41" s="613"/>
      <c r="CO41" s="613"/>
      <c r="CP41" s="613"/>
      <c r="CQ41" s="613"/>
      <c r="CR41" s="613"/>
      <c r="CS41" s="613"/>
      <c r="CT41" s="614"/>
      <c r="CU41" s="615">
        <v>11.3</v>
      </c>
      <c r="CV41" s="616"/>
      <c r="CW41" s="616"/>
      <c r="CX41" s="617"/>
      <c r="CY41" s="618">
        <v>84065765</v>
      </c>
      <c r="CZ41" s="619"/>
      <c r="DA41" s="619"/>
      <c r="DB41" s="619"/>
      <c r="DC41" s="619"/>
      <c r="DD41" s="619"/>
      <c r="DE41" s="619"/>
      <c r="DF41" s="620"/>
      <c r="DG41" s="618">
        <v>84065765</v>
      </c>
      <c r="DH41" s="619"/>
      <c r="DI41" s="619"/>
      <c r="DJ41" s="619"/>
      <c r="DK41" s="619"/>
      <c r="DL41" s="619"/>
      <c r="DM41" s="619"/>
      <c r="DN41" s="619"/>
      <c r="DO41" s="619"/>
      <c r="DP41" s="619"/>
      <c r="DQ41" s="620"/>
      <c r="DR41" s="615">
        <v>20.3</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307</v>
      </c>
      <c r="AQ42" s="674"/>
      <c r="AR42" s="674"/>
      <c r="AS42" s="674"/>
      <c r="AT42" s="674"/>
      <c r="AU42" s="674"/>
      <c r="AV42" s="674"/>
      <c r="AW42" s="674"/>
      <c r="AX42" s="674"/>
      <c r="AY42" s="674"/>
      <c r="AZ42" s="674"/>
      <c r="BA42" s="674"/>
      <c r="BB42" s="674"/>
      <c r="BC42" s="675"/>
      <c r="BD42" s="673" t="s">
        <v>308</v>
      </c>
      <c r="BE42" s="674"/>
      <c r="BF42" s="674"/>
      <c r="BG42" s="674"/>
      <c r="BH42" s="674"/>
      <c r="BI42" s="674"/>
      <c r="BJ42" s="674"/>
      <c r="BK42" s="674"/>
      <c r="BL42" s="674"/>
      <c r="BM42" s="675"/>
      <c r="BN42" s="673" t="s">
        <v>309</v>
      </c>
      <c r="BO42" s="674"/>
      <c r="BP42" s="674"/>
      <c r="BQ42" s="674"/>
      <c r="BR42" s="674"/>
      <c r="BS42" s="674"/>
      <c r="BT42" s="674"/>
      <c r="BU42" s="674"/>
      <c r="BV42" s="674"/>
      <c r="BW42" s="675"/>
      <c r="BY42" s="631"/>
      <c r="BZ42" s="632"/>
      <c r="CA42" s="609" t="s">
        <v>310</v>
      </c>
      <c r="CB42" s="610"/>
      <c r="CC42" s="610"/>
      <c r="CD42" s="610"/>
      <c r="CE42" s="610"/>
      <c r="CF42" s="610"/>
      <c r="CG42" s="610"/>
      <c r="CH42" s="610"/>
      <c r="CI42" s="610"/>
      <c r="CJ42" s="610"/>
      <c r="CK42" s="610"/>
      <c r="CL42" s="611"/>
      <c r="CM42" s="612">
        <v>11367446</v>
      </c>
      <c r="CN42" s="619"/>
      <c r="CO42" s="619"/>
      <c r="CP42" s="619"/>
      <c r="CQ42" s="619"/>
      <c r="CR42" s="619"/>
      <c r="CS42" s="619"/>
      <c r="CT42" s="620"/>
      <c r="CU42" s="615">
        <v>1.4</v>
      </c>
      <c r="CV42" s="616"/>
      <c r="CW42" s="616"/>
      <c r="CX42" s="617"/>
      <c r="CY42" s="618">
        <v>11264383</v>
      </c>
      <c r="CZ42" s="619"/>
      <c r="DA42" s="619"/>
      <c r="DB42" s="619"/>
      <c r="DC42" s="619"/>
      <c r="DD42" s="619"/>
      <c r="DE42" s="619"/>
      <c r="DF42" s="620"/>
      <c r="DG42" s="618">
        <v>11264383</v>
      </c>
      <c r="DH42" s="619"/>
      <c r="DI42" s="619"/>
      <c r="DJ42" s="619"/>
      <c r="DK42" s="619"/>
      <c r="DL42" s="619"/>
      <c r="DM42" s="619"/>
      <c r="DN42" s="619"/>
      <c r="DO42" s="619"/>
      <c r="DP42" s="619"/>
      <c r="DQ42" s="620"/>
      <c r="DR42" s="615">
        <v>2.7</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311</v>
      </c>
      <c r="AQ43" s="657"/>
      <c r="AR43" s="657"/>
      <c r="AS43" s="657"/>
      <c r="AT43" s="662" t="s">
        <v>312</v>
      </c>
      <c r="AU43" s="224"/>
      <c r="AV43" s="224"/>
      <c r="AW43" s="224"/>
      <c r="AX43" s="665" t="s">
        <v>156</v>
      </c>
      <c r="AY43" s="666"/>
      <c r="AZ43" s="666"/>
      <c r="BA43" s="666"/>
      <c r="BB43" s="666"/>
      <c r="BC43" s="667"/>
      <c r="BD43" s="668">
        <v>99.4</v>
      </c>
      <c r="BE43" s="669"/>
      <c r="BF43" s="669"/>
      <c r="BG43" s="669"/>
      <c r="BH43" s="669"/>
      <c r="BI43" s="669">
        <v>98.6</v>
      </c>
      <c r="BJ43" s="669"/>
      <c r="BK43" s="669"/>
      <c r="BL43" s="669"/>
      <c r="BM43" s="670"/>
      <c r="BN43" s="668">
        <v>99.5</v>
      </c>
      <c r="BO43" s="669"/>
      <c r="BP43" s="669"/>
      <c r="BQ43" s="669"/>
      <c r="BR43" s="669"/>
      <c r="BS43" s="669">
        <v>98.5</v>
      </c>
      <c r="BT43" s="669"/>
      <c r="BU43" s="669"/>
      <c r="BV43" s="669"/>
      <c r="BW43" s="670"/>
      <c r="BY43" s="633"/>
      <c r="BZ43" s="634"/>
      <c r="CA43" s="609" t="s">
        <v>313</v>
      </c>
      <c r="CB43" s="610"/>
      <c r="CC43" s="610"/>
      <c r="CD43" s="610"/>
      <c r="CE43" s="610"/>
      <c r="CF43" s="610"/>
      <c r="CG43" s="610"/>
      <c r="CH43" s="610"/>
      <c r="CI43" s="610"/>
      <c r="CJ43" s="610"/>
      <c r="CK43" s="610"/>
      <c r="CL43" s="611"/>
      <c r="CM43" s="612">
        <v>1116</v>
      </c>
      <c r="CN43" s="613"/>
      <c r="CO43" s="613"/>
      <c r="CP43" s="613"/>
      <c r="CQ43" s="613"/>
      <c r="CR43" s="613"/>
      <c r="CS43" s="613"/>
      <c r="CT43" s="614"/>
      <c r="CU43" s="615">
        <v>0</v>
      </c>
      <c r="CV43" s="616"/>
      <c r="CW43" s="616"/>
      <c r="CX43" s="617"/>
      <c r="CY43" s="618">
        <v>1116</v>
      </c>
      <c r="CZ43" s="619"/>
      <c r="DA43" s="619"/>
      <c r="DB43" s="619"/>
      <c r="DC43" s="619"/>
      <c r="DD43" s="619"/>
      <c r="DE43" s="619"/>
      <c r="DF43" s="620"/>
      <c r="DG43" s="618">
        <v>1116</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314</v>
      </c>
      <c r="AV44" s="213"/>
      <c r="AW44" s="213"/>
      <c r="AX44" s="609" t="s">
        <v>315</v>
      </c>
      <c r="AY44" s="610"/>
      <c r="AZ44" s="610"/>
      <c r="BA44" s="610"/>
      <c r="BB44" s="610"/>
      <c r="BC44" s="611"/>
      <c r="BD44" s="654">
        <v>99.1</v>
      </c>
      <c r="BE44" s="628"/>
      <c r="BF44" s="628"/>
      <c r="BG44" s="628"/>
      <c r="BH44" s="628"/>
      <c r="BI44" s="628">
        <v>96.7</v>
      </c>
      <c r="BJ44" s="628"/>
      <c r="BK44" s="628"/>
      <c r="BL44" s="628"/>
      <c r="BM44" s="655"/>
      <c r="BN44" s="654">
        <v>99</v>
      </c>
      <c r="BO44" s="628"/>
      <c r="BP44" s="628"/>
      <c r="BQ44" s="628"/>
      <c r="BR44" s="628"/>
      <c r="BS44" s="628">
        <v>96.1</v>
      </c>
      <c r="BT44" s="628"/>
      <c r="BU44" s="628"/>
      <c r="BV44" s="628"/>
      <c r="BW44" s="655"/>
      <c r="BY44" s="609" t="s">
        <v>316</v>
      </c>
      <c r="BZ44" s="610"/>
      <c r="CA44" s="610"/>
      <c r="CB44" s="610"/>
      <c r="CC44" s="610"/>
      <c r="CD44" s="610"/>
      <c r="CE44" s="610"/>
      <c r="CF44" s="610"/>
      <c r="CG44" s="610"/>
      <c r="CH44" s="610"/>
      <c r="CI44" s="610"/>
      <c r="CJ44" s="610"/>
      <c r="CK44" s="610"/>
      <c r="CL44" s="611"/>
      <c r="CM44" s="612">
        <v>301028132</v>
      </c>
      <c r="CN44" s="619"/>
      <c r="CO44" s="619"/>
      <c r="CP44" s="619"/>
      <c r="CQ44" s="619"/>
      <c r="CR44" s="619"/>
      <c r="CS44" s="619"/>
      <c r="CT44" s="620"/>
      <c r="CU44" s="615">
        <v>37.700000000000003</v>
      </c>
      <c r="CV44" s="616"/>
      <c r="CW44" s="616"/>
      <c r="CX44" s="617"/>
      <c r="CY44" s="618">
        <v>205570072</v>
      </c>
      <c r="CZ44" s="619"/>
      <c r="DA44" s="619"/>
      <c r="DB44" s="619"/>
      <c r="DC44" s="619"/>
      <c r="DD44" s="619"/>
      <c r="DE44" s="619"/>
      <c r="DF44" s="620"/>
      <c r="DG44" s="618">
        <v>136771211</v>
      </c>
      <c r="DH44" s="619"/>
      <c r="DI44" s="619"/>
      <c r="DJ44" s="619"/>
      <c r="DK44" s="619"/>
      <c r="DL44" s="619"/>
      <c r="DM44" s="619"/>
      <c r="DN44" s="619"/>
      <c r="DO44" s="619"/>
      <c r="DP44" s="619"/>
      <c r="DQ44" s="620"/>
      <c r="DR44" s="615">
        <v>33</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317</v>
      </c>
      <c r="AY45" s="592"/>
      <c r="AZ45" s="592"/>
      <c r="BA45" s="592"/>
      <c r="BB45" s="592"/>
      <c r="BC45" s="593"/>
      <c r="BD45" s="651">
        <v>99.6</v>
      </c>
      <c r="BE45" s="652"/>
      <c r="BF45" s="652"/>
      <c r="BG45" s="652"/>
      <c r="BH45" s="652"/>
      <c r="BI45" s="652">
        <v>99.5</v>
      </c>
      <c r="BJ45" s="652"/>
      <c r="BK45" s="652"/>
      <c r="BL45" s="652"/>
      <c r="BM45" s="653"/>
      <c r="BN45" s="651">
        <v>99.9</v>
      </c>
      <c r="BO45" s="652"/>
      <c r="BP45" s="652"/>
      <c r="BQ45" s="652"/>
      <c r="BR45" s="652"/>
      <c r="BS45" s="652">
        <v>99.7</v>
      </c>
      <c r="BT45" s="652"/>
      <c r="BU45" s="652"/>
      <c r="BV45" s="652"/>
      <c r="BW45" s="653"/>
      <c r="BY45" s="609" t="s">
        <v>318</v>
      </c>
      <c r="BZ45" s="610"/>
      <c r="CA45" s="610"/>
      <c r="CB45" s="610"/>
      <c r="CC45" s="610"/>
      <c r="CD45" s="610"/>
      <c r="CE45" s="610"/>
      <c r="CF45" s="610"/>
      <c r="CG45" s="610"/>
      <c r="CH45" s="610"/>
      <c r="CI45" s="610"/>
      <c r="CJ45" s="610"/>
      <c r="CK45" s="610"/>
      <c r="CL45" s="611"/>
      <c r="CM45" s="612">
        <v>25360449</v>
      </c>
      <c r="CN45" s="613"/>
      <c r="CO45" s="613"/>
      <c r="CP45" s="613"/>
      <c r="CQ45" s="613"/>
      <c r="CR45" s="613"/>
      <c r="CS45" s="613"/>
      <c r="CT45" s="614"/>
      <c r="CU45" s="615">
        <v>3.2</v>
      </c>
      <c r="CV45" s="616"/>
      <c r="CW45" s="616"/>
      <c r="CX45" s="617"/>
      <c r="CY45" s="618">
        <v>17075912</v>
      </c>
      <c r="CZ45" s="619"/>
      <c r="DA45" s="619"/>
      <c r="DB45" s="619"/>
      <c r="DC45" s="619"/>
      <c r="DD45" s="619"/>
      <c r="DE45" s="619"/>
      <c r="DF45" s="620"/>
      <c r="DG45" s="618">
        <v>8873654</v>
      </c>
      <c r="DH45" s="619"/>
      <c r="DI45" s="619"/>
      <c r="DJ45" s="619"/>
      <c r="DK45" s="619"/>
      <c r="DL45" s="619"/>
      <c r="DM45" s="619"/>
      <c r="DN45" s="619"/>
      <c r="DO45" s="619"/>
      <c r="DP45" s="619"/>
      <c r="DQ45" s="620"/>
      <c r="DR45" s="615">
        <v>2.1</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319</v>
      </c>
      <c r="AQ46" s="645"/>
      <c r="AR46" s="645"/>
      <c r="AS46" s="645"/>
      <c r="AT46" s="645"/>
      <c r="AU46" s="645"/>
      <c r="AV46" s="645"/>
      <c r="AW46" s="646"/>
      <c r="AX46" s="647" t="s">
        <v>320</v>
      </c>
      <c r="AY46" s="647"/>
      <c r="AZ46" s="647"/>
      <c r="BA46" s="647"/>
      <c r="BB46" s="647"/>
      <c r="BC46" s="647"/>
      <c r="BD46" s="648">
        <v>3397486</v>
      </c>
      <c r="BE46" s="649"/>
      <c r="BF46" s="649"/>
      <c r="BG46" s="649"/>
      <c r="BH46" s="649"/>
      <c r="BI46" s="649"/>
      <c r="BJ46" s="649"/>
      <c r="BK46" s="649"/>
      <c r="BL46" s="649"/>
      <c r="BM46" s="650"/>
      <c r="BN46" s="648">
        <v>3012962</v>
      </c>
      <c r="BO46" s="649"/>
      <c r="BP46" s="649"/>
      <c r="BQ46" s="649"/>
      <c r="BR46" s="649"/>
      <c r="BS46" s="649"/>
      <c r="BT46" s="649"/>
      <c r="BU46" s="649"/>
      <c r="BV46" s="649"/>
      <c r="BW46" s="650"/>
      <c r="BY46" s="609" t="s">
        <v>321</v>
      </c>
      <c r="BZ46" s="610"/>
      <c r="CA46" s="610"/>
      <c r="CB46" s="610"/>
      <c r="CC46" s="610"/>
      <c r="CD46" s="610"/>
      <c r="CE46" s="610"/>
      <c r="CF46" s="610"/>
      <c r="CG46" s="610"/>
      <c r="CH46" s="610"/>
      <c r="CI46" s="610"/>
      <c r="CJ46" s="610"/>
      <c r="CK46" s="610"/>
      <c r="CL46" s="611"/>
      <c r="CM46" s="612">
        <v>5726556</v>
      </c>
      <c r="CN46" s="619"/>
      <c r="CO46" s="619"/>
      <c r="CP46" s="619"/>
      <c r="CQ46" s="619"/>
      <c r="CR46" s="619"/>
      <c r="CS46" s="619"/>
      <c r="CT46" s="620"/>
      <c r="CU46" s="615">
        <v>0.7</v>
      </c>
      <c r="CV46" s="616"/>
      <c r="CW46" s="616"/>
      <c r="CX46" s="617"/>
      <c r="CY46" s="618">
        <v>4579552</v>
      </c>
      <c r="CZ46" s="619"/>
      <c r="DA46" s="619"/>
      <c r="DB46" s="619"/>
      <c r="DC46" s="619"/>
      <c r="DD46" s="619"/>
      <c r="DE46" s="619"/>
      <c r="DF46" s="620"/>
      <c r="DG46" s="618">
        <v>4442683</v>
      </c>
      <c r="DH46" s="619"/>
      <c r="DI46" s="619"/>
      <c r="DJ46" s="619"/>
      <c r="DK46" s="619"/>
      <c r="DL46" s="619"/>
      <c r="DM46" s="619"/>
      <c r="DN46" s="619"/>
      <c r="DO46" s="619"/>
      <c r="DP46" s="619"/>
      <c r="DQ46" s="620"/>
      <c r="DR46" s="615">
        <v>1.1000000000000001</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322</v>
      </c>
      <c r="AQ47" s="638"/>
      <c r="AR47" s="638"/>
      <c r="AS47" s="638"/>
      <c r="AT47" s="638"/>
      <c r="AU47" s="638"/>
      <c r="AV47" s="638"/>
      <c r="AW47" s="639"/>
      <c r="AX47" s="640" t="s">
        <v>323</v>
      </c>
      <c r="AY47" s="640"/>
      <c r="AZ47" s="640"/>
      <c r="BA47" s="640"/>
      <c r="BB47" s="640"/>
      <c r="BC47" s="640"/>
      <c r="BD47" s="641">
        <v>3397486</v>
      </c>
      <c r="BE47" s="642"/>
      <c r="BF47" s="642"/>
      <c r="BG47" s="642"/>
      <c r="BH47" s="642"/>
      <c r="BI47" s="642"/>
      <c r="BJ47" s="642"/>
      <c r="BK47" s="642"/>
      <c r="BL47" s="642"/>
      <c r="BM47" s="643"/>
      <c r="BN47" s="641">
        <v>3012962</v>
      </c>
      <c r="BO47" s="642"/>
      <c r="BP47" s="642"/>
      <c r="BQ47" s="642"/>
      <c r="BR47" s="642"/>
      <c r="BS47" s="642"/>
      <c r="BT47" s="642"/>
      <c r="BU47" s="642"/>
      <c r="BV47" s="642"/>
      <c r="BW47" s="643"/>
      <c r="BY47" s="609" t="s">
        <v>324</v>
      </c>
      <c r="BZ47" s="610"/>
      <c r="CA47" s="610"/>
      <c r="CB47" s="610"/>
      <c r="CC47" s="610"/>
      <c r="CD47" s="610"/>
      <c r="CE47" s="610"/>
      <c r="CF47" s="610"/>
      <c r="CG47" s="610"/>
      <c r="CH47" s="610"/>
      <c r="CI47" s="610"/>
      <c r="CJ47" s="610"/>
      <c r="CK47" s="610"/>
      <c r="CL47" s="611"/>
      <c r="CM47" s="612">
        <v>190911825</v>
      </c>
      <c r="CN47" s="613"/>
      <c r="CO47" s="613"/>
      <c r="CP47" s="613"/>
      <c r="CQ47" s="613"/>
      <c r="CR47" s="613"/>
      <c r="CS47" s="613"/>
      <c r="CT47" s="614"/>
      <c r="CU47" s="615">
        <v>23.9</v>
      </c>
      <c r="CV47" s="616"/>
      <c r="CW47" s="616"/>
      <c r="CX47" s="617"/>
      <c r="CY47" s="618">
        <v>161398423</v>
      </c>
      <c r="CZ47" s="619"/>
      <c r="DA47" s="619"/>
      <c r="DB47" s="619"/>
      <c r="DC47" s="619"/>
      <c r="DD47" s="619"/>
      <c r="DE47" s="619"/>
      <c r="DF47" s="620"/>
      <c r="DG47" s="618">
        <v>110569285</v>
      </c>
      <c r="DH47" s="619"/>
      <c r="DI47" s="619"/>
      <c r="DJ47" s="619"/>
      <c r="DK47" s="619"/>
      <c r="DL47" s="619"/>
      <c r="DM47" s="619"/>
      <c r="DN47" s="619"/>
      <c r="DO47" s="619"/>
      <c r="DP47" s="619"/>
      <c r="DQ47" s="620"/>
      <c r="DR47" s="615">
        <v>26.7</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325</v>
      </c>
      <c r="BZ48" s="610"/>
      <c r="CA48" s="610"/>
      <c r="CB48" s="610"/>
      <c r="CC48" s="610"/>
      <c r="CD48" s="610"/>
      <c r="CE48" s="610"/>
      <c r="CF48" s="610"/>
      <c r="CG48" s="610"/>
      <c r="CH48" s="610"/>
      <c r="CI48" s="610"/>
      <c r="CJ48" s="610"/>
      <c r="CK48" s="610"/>
      <c r="CL48" s="611"/>
      <c r="CM48" s="612">
        <v>13747573</v>
      </c>
      <c r="CN48" s="619"/>
      <c r="CO48" s="619"/>
      <c r="CP48" s="619"/>
      <c r="CQ48" s="619"/>
      <c r="CR48" s="619"/>
      <c r="CS48" s="619"/>
      <c r="CT48" s="620"/>
      <c r="CU48" s="615">
        <v>1.7</v>
      </c>
      <c r="CV48" s="616"/>
      <c r="CW48" s="616"/>
      <c r="CX48" s="617"/>
      <c r="CY48" s="618">
        <v>13746707</v>
      </c>
      <c r="CZ48" s="619"/>
      <c r="DA48" s="619"/>
      <c r="DB48" s="619"/>
      <c r="DC48" s="619"/>
      <c r="DD48" s="619"/>
      <c r="DE48" s="619"/>
      <c r="DF48" s="620"/>
      <c r="DG48" s="618">
        <v>12442841</v>
      </c>
      <c r="DH48" s="619"/>
      <c r="DI48" s="619"/>
      <c r="DJ48" s="619"/>
      <c r="DK48" s="619"/>
      <c r="DL48" s="619"/>
      <c r="DM48" s="619"/>
      <c r="DN48" s="619"/>
      <c r="DO48" s="619"/>
      <c r="DP48" s="619"/>
      <c r="DQ48" s="620"/>
      <c r="DR48" s="615">
        <v>3</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326</v>
      </c>
      <c r="BZ49" s="610"/>
      <c r="CA49" s="610"/>
      <c r="CB49" s="610"/>
      <c r="CC49" s="610"/>
      <c r="CD49" s="610"/>
      <c r="CE49" s="610"/>
      <c r="CF49" s="610"/>
      <c r="CG49" s="610"/>
      <c r="CH49" s="610"/>
      <c r="CI49" s="610"/>
      <c r="CJ49" s="610"/>
      <c r="CK49" s="610"/>
      <c r="CL49" s="611"/>
      <c r="CM49" s="612">
        <v>12523384</v>
      </c>
      <c r="CN49" s="613"/>
      <c r="CO49" s="613"/>
      <c r="CP49" s="613"/>
      <c r="CQ49" s="613"/>
      <c r="CR49" s="613"/>
      <c r="CS49" s="613"/>
      <c r="CT49" s="614"/>
      <c r="CU49" s="615">
        <v>1.6</v>
      </c>
      <c r="CV49" s="616"/>
      <c r="CW49" s="616"/>
      <c r="CX49" s="617"/>
      <c r="CY49" s="618">
        <v>7841412</v>
      </c>
      <c r="CZ49" s="619"/>
      <c r="DA49" s="619"/>
      <c r="DB49" s="619"/>
      <c r="DC49" s="619"/>
      <c r="DD49" s="619"/>
      <c r="DE49" s="619"/>
      <c r="DF49" s="620"/>
      <c r="DG49" s="618" t="s">
        <v>128</v>
      </c>
      <c r="DH49" s="619"/>
      <c r="DI49" s="619"/>
      <c r="DJ49" s="619"/>
      <c r="DK49" s="619"/>
      <c r="DL49" s="619"/>
      <c r="DM49" s="619"/>
      <c r="DN49" s="619"/>
      <c r="DO49" s="619"/>
      <c r="DP49" s="619"/>
      <c r="DQ49" s="620"/>
      <c r="DR49" s="615" t="s">
        <v>213</v>
      </c>
      <c r="DS49" s="616"/>
      <c r="DT49" s="616"/>
      <c r="DU49" s="616"/>
      <c r="DV49" s="616"/>
      <c r="DW49" s="616"/>
      <c r="DX49" s="636"/>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328</v>
      </c>
      <c r="BZ50" s="610"/>
      <c r="CA50" s="610"/>
      <c r="CB50" s="610"/>
      <c r="CC50" s="610"/>
      <c r="CD50" s="610"/>
      <c r="CE50" s="610"/>
      <c r="CF50" s="610"/>
      <c r="CG50" s="610"/>
      <c r="CH50" s="610"/>
      <c r="CI50" s="610"/>
      <c r="CJ50" s="610"/>
      <c r="CK50" s="610"/>
      <c r="CL50" s="611"/>
      <c r="CM50" s="612">
        <v>864355</v>
      </c>
      <c r="CN50" s="619"/>
      <c r="CO50" s="619"/>
      <c r="CP50" s="619"/>
      <c r="CQ50" s="619"/>
      <c r="CR50" s="619"/>
      <c r="CS50" s="619"/>
      <c r="CT50" s="620"/>
      <c r="CU50" s="615">
        <v>0.1</v>
      </c>
      <c r="CV50" s="616"/>
      <c r="CW50" s="616"/>
      <c r="CX50" s="617"/>
      <c r="CY50" s="618">
        <v>14755</v>
      </c>
      <c r="CZ50" s="619"/>
      <c r="DA50" s="619"/>
      <c r="DB50" s="619"/>
      <c r="DC50" s="619"/>
      <c r="DD50" s="619"/>
      <c r="DE50" s="619"/>
      <c r="DF50" s="620"/>
      <c r="DG50" s="618" t="s">
        <v>128</v>
      </c>
      <c r="DH50" s="619"/>
      <c r="DI50" s="619"/>
      <c r="DJ50" s="619"/>
      <c r="DK50" s="619"/>
      <c r="DL50" s="619"/>
      <c r="DM50" s="619"/>
      <c r="DN50" s="619"/>
      <c r="DO50" s="619"/>
      <c r="DP50" s="619"/>
      <c r="DQ50" s="620"/>
      <c r="DR50" s="615" t="s">
        <v>213</v>
      </c>
      <c r="DS50" s="616"/>
      <c r="DT50" s="616"/>
      <c r="DU50" s="616"/>
      <c r="DV50" s="616"/>
      <c r="DW50" s="616"/>
      <c r="DX50" s="636"/>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330</v>
      </c>
      <c r="BZ51" s="610"/>
      <c r="CA51" s="610"/>
      <c r="CB51" s="610"/>
      <c r="CC51" s="610"/>
      <c r="CD51" s="610"/>
      <c r="CE51" s="610"/>
      <c r="CF51" s="610"/>
      <c r="CG51" s="610"/>
      <c r="CH51" s="610"/>
      <c r="CI51" s="610"/>
      <c r="CJ51" s="610"/>
      <c r="CK51" s="610"/>
      <c r="CL51" s="611"/>
      <c r="CM51" s="612">
        <v>51893990</v>
      </c>
      <c r="CN51" s="613"/>
      <c r="CO51" s="613"/>
      <c r="CP51" s="613"/>
      <c r="CQ51" s="613"/>
      <c r="CR51" s="613"/>
      <c r="CS51" s="613"/>
      <c r="CT51" s="614"/>
      <c r="CU51" s="615">
        <v>6.5</v>
      </c>
      <c r="CV51" s="616"/>
      <c r="CW51" s="616"/>
      <c r="CX51" s="617"/>
      <c r="CY51" s="618">
        <v>913311</v>
      </c>
      <c r="CZ51" s="619"/>
      <c r="DA51" s="619"/>
      <c r="DB51" s="619"/>
      <c r="DC51" s="619"/>
      <c r="DD51" s="619"/>
      <c r="DE51" s="619"/>
      <c r="DF51" s="620"/>
      <c r="DG51" s="618">
        <v>442748</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332</v>
      </c>
      <c r="BZ52" s="610"/>
      <c r="CA52" s="610"/>
      <c r="CB52" s="610"/>
      <c r="CC52" s="610"/>
      <c r="CD52" s="610"/>
      <c r="CE52" s="610"/>
      <c r="CF52" s="610"/>
      <c r="CG52" s="610"/>
      <c r="CH52" s="610"/>
      <c r="CI52" s="610"/>
      <c r="CJ52" s="610"/>
      <c r="CK52" s="610"/>
      <c r="CL52" s="611"/>
      <c r="CM52" s="612" t="s">
        <v>213</v>
      </c>
      <c r="CN52" s="619"/>
      <c r="CO52" s="619"/>
      <c r="CP52" s="619"/>
      <c r="CQ52" s="619"/>
      <c r="CR52" s="619"/>
      <c r="CS52" s="619"/>
      <c r="CT52" s="620"/>
      <c r="CU52" s="615" t="s">
        <v>128</v>
      </c>
      <c r="CV52" s="616"/>
      <c r="CW52" s="616"/>
      <c r="CX52" s="617"/>
      <c r="CY52" s="618" t="s">
        <v>128</v>
      </c>
      <c r="CZ52" s="619"/>
      <c r="DA52" s="619"/>
      <c r="DB52" s="619"/>
      <c r="DC52" s="619"/>
      <c r="DD52" s="619"/>
      <c r="DE52" s="619"/>
      <c r="DF52" s="620"/>
      <c r="DG52" s="618" t="s">
        <v>128</v>
      </c>
      <c r="DH52" s="619"/>
      <c r="DI52" s="619"/>
      <c r="DJ52" s="619"/>
      <c r="DK52" s="619"/>
      <c r="DL52" s="619"/>
      <c r="DM52" s="619"/>
      <c r="DN52" s="619"/>
      <c r="DO52" s="619"/>
      <c r="DP52" s="619"/>
      <c r="DQ52" s="620"/>
      <c r="DR52" s="615" t="s">
        <v>213</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333</v>
      </c>
      <c r="BZ53" s="610"/>
      <c r="CA53" s="610"/>
      <c r="CB53" s="610"/>
      <c r="CC53" s="610"/>
      <c r="CD53" s="610"/>
      <c r="CE53" s="610"/>
      <c r="CF53" s="610"/>
      <c r="CG53" s="610"/>
      <c r="CH53" s="610"/>
      <c r="CI53" s="610"/>
      <c r="CJ53" s="610"/>
      <c r="CK53" s="610"/>
      <c r="CL53" s="611"/>
      <c r="CM53" s="612">
        <v>196388400</v>
      </c>
      <c r="CN53" s="613"/>
      <c r="CO53" s="613"/>
      <c r="CP53" s="613"/>
      <c r="CQ53" s="613"/>
      <c r="CR53" s="613"/>
      <c r="CS53" s="613"/>
      <c r="CT53" s="614"/>
      <c r="CU53" s="615">
        <v>24.6</v>
      </c>
      <c r="CV53" s="616"/>
      <c r="CW53" s="616"/>
      <c r="CX53" s="617"/>
      <c r="CY53" s="618">
        <v>17691437</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334</v>
      </c>
      <c r="BZ54" s="610"/>
      <c r="CA54" s="610"/>
      <c r="CB54" s="610"/>
      <c r="CC54" s="610"/>
      <c r="CD54" s="610"/>
      <c r="CE54" s="610"/>
      <c r="CF54" s="610"/>
      <c r="CG54" s="610"/>
      <c r="CH54" s="610"/>
      <c r="CI54" s="610"/>
      <c r="CJ54" s="610"/>
      <c r="CK54" s="610"/>
      <c r="CL54" s="611"/>
      <c r="CM54" s="612">
        <v>2934966</v>
      </c>
      <c r="CN54" s="613"/>
      <c r="CO54" s="613"/>
      <c r="CP54" s="613"/>
      <c r="CQ54" s="613"/>
      <c r="CR54" s="613"/>
      <c r="CS54" s="613"/>
      <c r="CT54" s="614"/>
      <c r="CU54" s="615">
        <v>0.4</v>
      </c>
      <c r="CV54" s="616"/>
      <c r="CW54" s="616"/>
      <c r="CX54" s="617"/>
      <c r="CY54" s="618">
        <v>62679</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304</v>
      </c>
      <c r="BZ55" s="630"/>
      <c r="CA55" s="609" t="s">
        <v>335</v>
      </c>
      <c r="CB55" s="610"/>
      <c r="CC55" s="610"/>
      <c r="CD55" s="610"/>
      <c r="CE55" s="610"/>
      <c r="CF55" s="610"/>
      <c r="CG55" s="610"/>
      <c r="CH55" s="610"/>
      <c r="CI55" s="610"/>
      <c r="CJ55" s="610"/>
      <c r="CK55" s="610"/>
      <c r="CL55" s="611"/>
      <c r="CM55" s="612">
        <v>158496341</v>
      </c>
      <c r="CN55" s="613"/>
      <c r="CO55" s="613"/>
      <c r="CP55" s="613"/>
      <c r="CQ55" s="613"/>
      <c r="CR55" s="613"/>
      <c r="CS55" s="613"/>
      <c r="CT55" s="614"/>
      <c r="CU55" s="615">
        <v>19.899999999999999</v>
      </c>
      <c r="CV55" s="616"/>
      <c r="CW55" s="616"/>
      <c r="CX55" s="617"/>
      <c r="CY55" s="618">
        <v>16816201</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336</v>
      </c>
      <c r="CB56" s="610"/>
      <c r="CC56" s="610"/>
      <c r="CD56" s="610"/>
      <c r="CE56" s="610"/>
      <c r="CF56" s="610"/>
      <c r="CG56" s="610"/>
      <c r="CH56" s="610"/>
      <c r="CI56" s="610"/>
      <c r="CJ56" s="610"/>
      <c r="CK56" s="610"/>
      <c r="CL56" s="611"/>
      <c r="CM56" s="612">
        <v>108294390</v>
      </c>
      <c r="CN56" s="613"/>
      <c r="CO56" s="613"/>
      <c r="CP56" s="613"/>
      <c r="CQ56" s="613"/>
      <c r="CR56" s="613"/>
      <c r="CS56" s="613"/>
      <c r="CT56" s="614"/>
      <c r="CU56" s="615">
        <v>13.6</v>
      </c>
      <c r="CV56" s="616"/>
      <c r="CW56" s="616"/>
      <c r="CX56" s="617"/>
      <c r="CY56" s="618">
        <v>4639253</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337</v>
      </c>
      <c r="CB57" s="610"/>
      <c r="CC57" s="610"/>
      <c r="CD57" s="610"/>
      <c r="CE57" s="610"/>
      <c r="CF57" s="610"/>
      <c r="CG57" s="610"/>
      <c r="CH57" s="610"/>
      <c r="CI57" s="610"/>
      <c r="CJ57" s="610"/>
      <c r="CK57" s="610"/>
      <c r="CL57" s="611"/>
      <c r="CM57" s="612">
        <v>34418903</v>
      </c>
      <c r="CN57" s="613"/>
      <c r="CO57" s="613"/>
      <c r="CP57" s="613"/>
      <c r="CQ57" s="613"/>
      <c r="CR57" s="613"/>
      <c r="CS57" s="613"/>
      <c r="CT57" s="614"/>
      <c r="CU57" s="615">
        <v>4.3</v>
      </c>
      <c r="CV57" s="616"/>
      <c r="CW57" s="616"/>
      <c r="CX57" s="617"/>
      <c r="CY57" s="618">
        <v>11201555</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338</v>
      </c>
      <c r="CB58" s="610"/>
      <c r="CC58" s="610"/>
      <c r="CD58" s="610"/>
      <c r="CE58" s="610"/>
      <c r="CF58" s="610"/>
      <c r="CG58" s="610"/>
      <c r="CH58" s="610"/>
      <c r="CI58" s="610"/>
      <c r="CJ58" s="610"/>
      <c r="CK58" s="610"/>
      <c r="CL58" s="611"/>
      <c r="CM58" s="612">
        <v>37892059</v>
      </c>
      <c r="CN58" s="613"/>
      <c r="CO58" s="613"/>
      <c r="CP58" s="613"/>
      <c r="CQ58" s="613"/>
      <c r="CR58" s="613"/>
      <c r="CS58" s="613"/>
      <c r="CT58" s="614"/>
      <c r="CU58" s="615">
        <v>4.8</v>
      </c>
      <c r="CV58" s="616"/>
      <c r="CW58" s="616"/>
      <c r="CX58" s="617"/>
      <c r="CY58" s="618">
        <v>875236</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339</v>
      </c>
      <c r="CB59" s="610"/>
      <c r="CC59" s="610"/>
      <c r="CD59" s="610"/>
      <c r="CE59" s="610"/>
      <c r="CF59" s="610"/>
      <c r="CG59" s="610"/>
      <c r="CH59" s="610"/>
      <c r="CI59" s="610"/>
      <c r="CJ59" s="610"/>
      <c r="CK59" s="610"/>
      <c r="CL59" s="611"/>
      <c r="CM59" s="612" t="s">
        <v>128</v>
      </c>
      <c r="CN59" s="613"/>
      <c r="CO59" s="613"/>
      <c r="CP59" s="613"/>
      <c r="CQ59" s="613"/>
      <c r="CR59" s="613"/>
      <c r="CS59" s="613"/>
      <c r="CT59" s="614"/>
      <c r="CU59" s="615" t="s">
        <v>128</v>
      </c>
      <c r="CV59" s="616"/>
      <c r="CW59" s="616"/>
      <c r="CX59" s="617"/>
      <c r="CY59" s="618" t="s">
        <v>128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340</v>
      </c>
      <c r="BZ60" s="592"/>
      <c r="CA60" s="592"/>
      <c r="CB60" s="592"/>
      <c r="CC60" s="592"/>
      <c r="CD60" s="592"/>
      <c r="CE60" s="592"/>
      <c r="CF60" s="592"/>
      <c r="CG60" s="592"/>
      <c r="CH60" s="592"/>
      <c r="CI60" s="592"/>
      <c r="CJ60" s="592"/>
      <c r="CK60" s="592"/>
      <c r="CL60" s="593"/>
      <c r="CM60" s="594">
        <v>797595012</v>
      </c>
      <c r="CN60" s="595"/>
      <c r="CO60" s="595"/>
      <c r="CP60" s="595"/>
      <c r="CQ60" s="595"/>
      <c r="CR60" s="595"/>
      <c r="CS60" s="595"/>
      <c r="CT60" s="596"/>
      <c r="CU60" s="597">
        <v>100</v>
      </c>
      <c r="CV60" s="598"/>
      <c r="CW60" s="598"/>
      <c r="CX60" s="599"/>
      <c r="CY60" s="600">
        <v>478651954</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978swKAplkJco+tHPAaRhIRWD9IVe5DZHiUypdGFVpUlMOOoj0ww86stIjC0HhyQTyclDqqnJPoNBrif7+vMWA==" saltValue="D6z4H9YjXdvQr9Tr7jbF+A==" spinCount="100000" sheet="1" objects="1" scenarios="1"/>
  <customSheetViews>
    <customSheetView guid="{C24CFAAF-F663-4B3E-BF66-C39DBBA3445A}"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6" t="s">
        <v>342</v>
      </c>
      <c r="DK2" s="1127"/>
      <c r="DL2" s="1127"/>
      <c r="DM2" s="1127"/>
      <c r="DN2" s="1127"/>
      <c r="DO2" s="1128"/>
      <c r="DP2" s="238"/>
      <c r="DQ2" s="1126" t="s">
        <v>343</v>
      </c>
      <c r="DR2" s="1127"/>
      <c r="DS2" s="1127"/>
      <c r="DT2" s="1127"/>
      <c r="DU2" s="1127"/>
      <c r="DV2" s="1127"/>
      <c r="DW2" s="1127"/>
      <c r="DX2" s="1127"/>
      <c r="DY2" s="1127"/>
      <c r="DZ2" s="1128"/>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0" t="s">
        <v>344</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346</v>
      </c>
      <c r="B5" s="994"/>
      <c r="C5" s="994"/>
      <c r="D5" s="994"/>
      <c r="E5" s="994"/>
      <c r="F5" s="994"/>
      <c r="G5" s="994"/>
      <c r="H5" s="994"/>
      <c r="I5" s="994"/>
      <c r="J5" s="994"/>
      <c r="K5" s="994"/>
      <c r="L5" s="994"/>
      <c r="M5" s="994"/>
      <c r="N5" s="994"/>
      <c r="O5" s="994"/>
      <c r="P5" s="995"/>
      <c r="Q5" s="999" t="s">
        <v>347</v>
      </c>
      <c r="R5" s="1000"/>
      <c r="S5" s="1000"/>
      <c r="T5" s="1000"/>
      <c r="U5" s="1001"/>
      <c r="V5" s="999" t="s">
        <v>348</v>
      </c>
      <c r="W5" s="1000"/>
      <c r="X5" s="1000"/>
      <c r="Y5" s="1000"/>
      <c r="Z5" s="1001"/>
      <c r="AA5" s="999" t="s">
        <v>349</v>
      </c>
      <c r="AB5" s="1000"/>
      <c r="AC5" s="1000"/>
      <c r="AD5" s="1000"/>
      <c r="AE5" s="1000"/>
      <c r="AF5" s="1129" t="s">
        <v>350</v>
      </c>
      <c r="AG5" s="1000"/>
      <c r="AH5" s="1000"/>
      <c r="AI5" s="1000"/>
      <c r="AJ5" s="1015"/>
      <c r="AK5" s="1000" t="s">
        <v>351</v>
      </c>
      <c r="AL5" s="1000"/>
      <c r="AM5" s="1000"/>
      <c r="AN5" s="1000"/>
      <c r="AO5" s="1001"/>
      <c r="AP5" s="999" t="s">
        <v>352</v>
      </c>
      <c r="AQ5" s="1000"/>
      <c r="AR5" s="1000"/>
      <c r="AS5" s="1000"/>
      <c r="AT5" s="1001"/>
      <c r="AU5" s="999" t="s">
        <v>353</v>
      </c>
      <c r="AV5" s="1000"/>
      <c r="AW5" s="1000"/>
      <c r="AX5" s="1000"/>
      <c r="AY5" s="1015"/>
      <c r="AZ5" s="245"/>
      <c r="BA5" s="245"/>
      <c r="BB5" s="245"/>
      <c r="BC5" s="245"/>
      <c r="BD5" s="245"/>
      <c r="BE5" s="246"/>
      <c r="BF5" s="246"/>
      <c r="BG5" s="246"/>
      <c r="BH5" s="246"/>
      <c r="BI5" s="246"/>
      <c r="BJ5" s="246"/>
      <c r="BK5" s="246"/>
      <c r="BL5" s="246"/>
      <c r="BM5" s="246"/>
      <c r="BN5" s="246"/>
      <c r="BO5" s="246"/>
      <c r="BP5" s="246"/>
      <c r="BQ5" s="993" t="s">
        <v>354</v>
      </c>
      <c r="BR5" s="994"/>
      <c r="BS5" s="994"/>
      <c r="BT5" s="994"/>
      <c r="BU5" s="994"/>
      <c r="BV5" s="994"/>
      <c r="BW5" s="994"/>
      <c r="BX5" s="994"/>
      <c r="BY5" s="994"/>
      <c r="BZ5" s="994"/>
      <c r="CA5" s="994"/>
      <c r="CB5" s="994"/>
      <c r="CC5" s="994"/>
      <c r="CD5" s="994"/>
      <c r="CE5" s="994"/>
      <c r="CF5" s="994"/>
      <c r="CG5" s="995"/>
      <c r="CH5" s="999" t="s">
        <v>355</v>
      </c>
      <c r="CI5" s="1000"/>
      <c r="CJ5" s="1000"/>
      <c r="CK5" s="1000"/>
      <c r="CL5" s="1001"/>
      <c r="CM5" s="999" t="s">
        <v>356</v>
      </c>
      <c r="CN5" s="1000"/>
      <c r="CO5" s="1000"/>
      <c r="CP5" s="1000"/>
      <c r="CQ5" s="1001"/>
      <c r="CR5" s="999" t="s">
        <v>357</v>
      </c>
      <c r="CS5" s="1000"/>
      <c r="CT5" s="1000"/>
      <c r="CU5" s="1000"/>
      <c r="CV5" s="1001"/>
      <c r="CW5" s="999" t="s">
        <v>358</v>
      </c>
      <c r="CX5" s="1000"/>
      <c r="CY5" s="1000"/>
      <c r="CZ5" s="1000"/>
      <c r="DA5" s="1001"/>
      <c r="DB5" s="999" t="s">
        <v>359</v>
      </c>
      <c r="DC5" s="1000"/>
      <c r="DD5" s="1000"/>
      <c r="DE5" s="1000"/>
      <c r="DF5" s="1001"/>
      <c r="DG5" s="1114" t="s">
        <v>360</v>
      </c>
      <c r="DH5" s="1115"/>
      <c r="DI5" s="1115"/>
      <c r="DJ5" s="1115"/>
      <c r="DK5" s="1116"/>
      <c r="DL5" s="1114" t="s">
        <v>361</v>
      </c>
      <c r="DM5" s="1115"/>
      <c r="DN5" s="1115"/>
      <c r="DO5" s="1115"/>
      <c r="DP5" s="1116"/>
      <c r="DQ5" s="999" t="s">
        <v>362</v>
      </c>
      <c r="DR5" s="1000"/>
      <c r="DS5" s="1000"/>
      <c r="DT5" s="1000"/>
      <c r="DU5" s="1001"/>
      <c r="DV5" s="999" t="s">
        <v>353</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30"/>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7"/>
      <c r="DH6" s="1118"/>
      <c r="DI6" s="1118"/>
      <c r="DJ6" s="1118"/>
      <c r="DK6" s="1119"/>
      <c r="DL6" s="1117"/>
      <c r="DM6" s="1118"/>
      <c r="DN6" s="1118"/>
      <c r="DO6" s="1118"/>
      <c r="DP6" s="1119"/>
      <c r="DQ6" s="1002"/>
      <c r="DR6" s="1003"/>
      <c r="DS6" s="1003"/>
      <c r="DT6" s="1003"/>
      <c r="DU6" s="1004"/>
      <c r="DV6" s="1002"/>
      <c r="DW6" s="1003"/>
      <c r="DX6" s="1003"/>
      <c r="DY6" s="1003"/>
      <c r="DZ6" s="1016"/>
      <c r="EA6" s="243"/>
    </row>
    <row r="7" spans="1:131" s="244" customFormat="1" ht="26.25" customHeight="1" thickTop="1" x14ac:dyDescent="0.2">
      <c r="A7" s="247">
        <v>1</v>
      </c>
      <c r="B7" s="1057" t="s">
        <v>363</v>
      </c>
      <c r="C7" s="1058"/>
      <c r="D7" s="1058"/>
      <c r="E7" s="1058"/>
      <c r="F7" s="1058"/>
      <c r="G7" s="1058"/>
      <c r="H7" s="1058"/>
      <c r="I7" s="1058"/>
      <c r="J7" s="1058"/>
      <c r="K7" s="1058"/>
      <c r="L7" s="1058"/>
      <c r="M7" s="1058"/>
      <c r="N7" s="1058"/>
      <c r="O7" s="1058"/>
      <c r="P7" s="1059"/>
      <c r="Q7" s="1120">
        <v>833398</v>
      </c>
      <c r="R7" s="1121"/>
      <c r="S7" s="1121"/>
      <c r="T7" s="1121"/>
      <c r="U7" s="1121"/>
      <c r="V7" s="1121">
        <v>811313</v>
      </c>
      <c r="W7" s="1121"/>
      <c r="X7" s="1121"/>
      <c r="Y7" s="1121"/>
      <c r="Z7" s="1121"/>
      <c r="AA7" s="1121">
        <v>22084</v>
      </c>
      <c r="AB7" s="1121"/>
      <c r="AC7" s="1121"/>
      <c r="AD7" s="1121"/>
      <c r="AE7" s="1122"/>
      <c r="AF7" s="1123">
        <v>10525</v>
      </c>
      <c r="AG7" s="1124"/>
      <c r="AH7" s="1124"/>
      <c r="AI7" s="1124"/>
      <c r="AJ7" s="1125"/>
      <c r="AK7" s="1107">
        <v>676</v>
      </c>
      <c r="AL7" s="1108"/>
      <c r="AM7" s="1108"/>
      <c r="AN7" s="1108"/>
      <c r="AO7" s="1108"/>
      <c r="AP7" s="1108">
        <v>1185444</v>
      </c>
      <c r="AQ7" s="1108"/>
      <c r="AR7" s="1108"/>
      <c r="AS7" s="1108"/>
      <c r="AT7" s="1108"/>
      <c r="AU7" s="1109"/>
      <c r="AV7" s="1109"/>
      <c r="AW7" s="1109"/>
      <c r="AX7" s="1109"/>
      <c r="AY7" s="1110"/>
      <c r="AZ7" s="241"/>
      <c r="BA7" s="241"/>
      <c r="BB7" s="241"/>
      <c r="BC7" s="241"/>
      <c r="BD7" s="241"/>
      <c r="BE7" s="242"/>
      <c r="BF7" s="242"/>
      <c r="BG7" s="242"/>
      <c r="BH7" s="242"/>
      <c r="BI7" s="242"/>
      <c r="BJ7" s="242"/>
      <c r="BK7" s="242"/>
      <c r="BL7" s="242"/>
      <c r="BM7" s="242"/>
      <c r="BN7" s="242"/>
      <c r="BO7" s="242"/>
      <c r="BP7" s="242"/>
      <c r="BQ7" s="248">
        <v>1</v>
      </c>
      <c r="BR7" s="249"/>
      <c r="BS7" s="1111" t="s">
        <v>569</v>
      </c>
      <c r="BT7" s="1112"/>
      <c r="BU7" s="1112"/>
      <c r="BV7" s="1112"/>
      <c r="BW7" s="1112"/>
      <c r="BX7" s="1112"/>
      <c r="BY7" s="1112"/>
      <c r="BZ7" s="1112"/>
      <c r="CA7" s="1112"/>
      <c r="CB7" s="1112"/>
      <c r="CC7" s="1112"/>
      <c r="CD7" s="1112"/>
      <c r="CE7" s="1112"/>
      <c r="CF7" s="1112"/>
      <c r="CG7" s="1113"/>
      <c r="CH7" s="1104">
        <v>9</v>
      </c>
      <c r="CI7" s="1105"/>
      <c r="CJ7" s="1105"/>
      <c r="CK7" s="1105"/>
      <c r="CL7" s="1106"/>
      <c r="CM7" s="1104">
        <v>150</v>
      </c>
      <c r="CN7" s="1105"/>
      <c r="CO7" s="1105"/>
      <c r="CP7" s="1105"/>
      <c r="CQ7" s="1106"/>
      <c r="CR7" s="1104">
        <v>20</v>
      </c>
      <c r="CS7" s="1105"/>
      <c r="CT7" s="1105"/>
      <c r="CU7" s="1105"/>
      <c r="CV7" s="1106"/>
      <c r="CW7" s="1104" t="s">
        <v>500</v>
      </c>
      <c r="CX7" s="1105"/>
      <c r="CY7" s="1105"/>
      <c r="CZ7" s="1105"/>
      <c r="DA7" s="1106"/>
      <c r="DB7" s="1104" t="s">
        <v>500</v>
      </c>
      <c r="DC7" s="1105"/>
      <c r="DD7" s="1105"/>
      <c r="DE7" s="1105"/>
      <c r="DF7" s="1106"/>
      <c r="DG7" s="1104" t="s">
        <v>500</v>
      </c>
      <c r="DH7" s="1105"/>
      <c r="DI7" s="1105"/>
      <c r="DJ7" s="1105"/>
      <c r="DK7" s="1106"/>
      <c r="DL7" s="1104" t="s">
        <v>500</v>
      </c>
      <c r="DM7" s="1105"/>
      <c r="DN7" s="1105"/>
      <c r="DO7" s="1105"/>
      <c r="DP7" s="1106"/>
      <c r="DQ7" s="1104" t="s">
        <v>500</v>
      </c>
      <c r="DR7" s="1105"/>
      <c r="DS7" s="1105"/>
      <c r="DT7" s="1105"/>
      <c r="DU7" s="1106"/>
      <c r="DV7" s="1131"/>
      <c r="DW7" s="1132"/>
      <c r="DX7" s="1132"/>
      <c r="DY7" s="1132"/>
      <c r="DZ7" s="1133"/>
      <c r="EA7" s="243"/>
    </row>
    <row r="8" spans="1:131" s="244" customFormat="1" ht="26.25" customHeight="1" x14ac:dyDescent="0.2">
      <c r="A8" s="250">
        <v>2</v>
      </c>
      <c r="B8" s="1041" t="s">
        <v>364</v>
      </c>
      <c r="C8" s="1042"/>
      <c r="D8" s="1042"/>
      <c r="E8" s="1042"/>
      <c r="F8" s="1042"/>
      <c r="G8" s="1042"/>
      <c r="H8" s="1042"/>
      <c r="I8" s="1042"/>
      <c r="J8" s="1042"/>
      <c r="K8" s="1042"/>
      <c r="L8" s="1042"/>
      <c r="M8" s="1042"/>
      <c r="N8" s="1042"/>
      <c r="O8" s="1042"/>
      <c r="P8" s="1043"/>
      <c r="Q8" s="1048">
        <v>9249</v>
      </c>
      <c r="R8" s="1045"/>
      <c r="S8" s="1045"/>
      <c r="T8" s="1045"/>
      <c r="U8" s="1045"/>
      <c r="V8" s="1045">
        <v>9029</v>
      </c>
      <c r="W8" s="1045"/>
      <c r="X8" s="1045"/>
      <c r="Y8" s="1045"/>
      <c r="Z8" s="1045"/>
      <c r="AA8" s="1045">
        <v>221</v>
      </c>
      <c r="AB8" s="1045"/>
      <c r="AC8" s="1045"/>
      <c r="AD8" s="1045"/>
      <c r="AE8" s="1049"/>
      <c r="AF8" s="1099" t="s">
        <v>128</v>
      </c>
      <c r="AG8" s="1100"/>
      <c r="AH8" s="1100"/>
      <c r="AI8" s="1100"/>
      <c r="AJ8" s="1101"/>
      <c r="AK8" s="1102"/>
      <c r="AL8" s="1103"/>
      <c r="AM8" s="1103"/>
      <c r="AN8" s="1103"/>
      <c r="AO8" s="1103"/>
      <c r="AP8" s="1103">
        <v>41095</v>
      </c>
      <c r="AQ8" s="1103"/>
      <c r="AR8" s="1103"/>
      <c r="AS8" s="1103"/>
      <c r="AT8" s="1103"/>
      <c r="AU8" s="1097"/>
      <c r="AV8" s="1097"/>
      <c r="AW8" s="1097"/>
      <c r="AX8" s="1097"/>
      <c r="AY8" s="1098"/>
      <c r="AZ8" s="241"/>
      <c r="BA8" s="241"/>
      <c r="BB8" s="241"/>
      <c r="BC8" s="241"/>
      <c r="BD8" s="241"/>
      <c r="BE8" s="242"/>
      <c r="BF8" s="242"/>
      <c r="BG8" s="242"/>
      <c r="BH8" s="242"/>
      <c r="BI8" s="242"/>
      <c r="BJ8" s="242"/>
      <c r="BK8" s="242"/>
      <c r="BL8" s="242"/>
      <c r="BM8" s="242"/>
      <c r="BN8" s="242"/>
      <c r="BO8" s="242"/>
      <c r="BP8" s="242"/>
      <c r="BQ8" s="251">
        <v>2</v>
      </c>
      <c r="BR8" s="252"/>
      <c r="BS8" s="1012" t="s">
        <v>571</v>
      </c>
      <c r="BT8" s="1013"/>
      <c r="BU8" s="1013"/>
      <c r="BV8" s="1013"/>
      <c r="BW8" s="1013"/>
      <c r="BX8" s="1013"/>
      <c r="BY8" s="1013"/>
      <c r="BZ8" s="1013"/>
      <c r="CA8" s="1013"/>
      <c r="CB8" s="1013"/>
      <c r="CC8" s="1013"/>
      <c r="CD8" s="1013"/>
      <c r="CE8" s="1013"/>
      <c r="CF8" s="1013"/>
      <c r="CG8" s="1014"/>
      <c r="CH8" s="1050">
        <v>-548.9</v>
      </c>
      <c r="CI8" s="1051"/>
      <c r="CJ8" s="1051"/>
      <c r="CK8" s="1051"/>
      <c r="CL8" s="1052"/>
      <c r="CM8" s="1050">
        <v>236.2</v>
      </c>
      <c r="CN8" s="1051"/>
      <c r="CO8" s="1051"/>
      <c r="CP8" s="1051"/>
      <c r="CQ8" s="1052"/>
      <c r="CR8" s="1050">
        <v>266</v>
      </c>
      <c r="CS8" s="1051"/>
      <c r="CT8" s="1051"/>
      <c r="CU8" s="1051"/>
      <c r="CV8" s="1052"/>
      <c r="CW8" s="1050">
        <v>193.1</v>
      </c>
      <c r="CX8" s="1051"/>
      <c r="CY8" s="1051"/>
      <c r="CZ8" s="1051"/>
      <c r="DA8" s="1052"/>
      <c r="DB8" s="1050" t="s">
        <v>500</v>
      </c>
      <c r="DC8" s="1051"/>
      <c r="DD8" s="1051"/>
      <c r="DE8" s="1051"/>
      <c r="DF8" s="1052"/>
      <c r="DG8" s="1050" t="s">
        <v>500</v>
      </c>
      <c r="DH8" s="1051"/>
      <c r="DI8" s="1051"/>
      <c r="DJ8" s="1051"/>
      <c r="DK8" s="1052"/>
      <c r="DL8" s="1050" t="s">
        <v>500</v>
      </c>
      <c r="DM8" s="1051"/>
      <c r="DN8" s="1051"/>
      <c r="DO8" s="1051"/>
      <c r="DP8" s="1052"/>
      <c r="DQ8" s="1050" t="s">
        <v>500</v>
      </c>
      <c r="DR8" s="1051"/>
      <c r="DS8" s="1051"/>
      <c r="DT8" s="1051"/>
      <c r="DU8" s="1052"/>
      <c r="DV8" s="990"/>
      <c r="DW8" s="991"/>
      <c r="DX8" s="991"/>
      <c r="DY8" s="991"/>
      <c r="DZ8" s="992"/>
      <c r="EA8" s="243"/>
    </row>
    <row r="9" spans="1:131" s="244" customFormat="1" ht="26.25" customHeight="1" x14ac:dyDescent="0.2">
      <c r="A9" s="250">
        <v>3</v>
      </c>
      <c r="B9" s="1041" t="s">
        <v>365</v>
      </c>
      <c r="C9" s="1042"/>
      <c r="D9" s="1042"/>
      <c r="E9" s="1042"/>
      <c r="F9" s="1042"/>
      <c r="G9" s="1042"/>
      <c r="H9" s="1042"/>
      <c r="I9" s="1042"/>
      <c r="J9" s="1042"/>
      <c r="K9" s="1042"/>
      <c r="L9" s="1042"/>
      <c r="M9" s="1042"/>
      <c r="N9" s="1042"/>
      <c r="O9" s="1042"/>
      <c r="P9" s="1043"/>
      <c r="Q9" s="1048">
        <v>232</v>
      </c>
      <c r="R9" s="1045"/>
      <c r="S9" s="1045"/>
      <c r="T9" s="1045"/>
      <c r="U9" s="1045"/>
      <c r="V9" s="1045">
        <v>120</v>
      </c>
      <c r="W9" s="1045"/>
      <c r="X9" s="1045"/>
      <c r="Y9" s="1045"/>
      <c r="Z9" s="1045"/>
      <c r="AA9" s="1045">
        <v>112</v>
      </c>
      <c r="AB9" s="1045"/>
      <c r="AC9" s="1045"/>
      <c r="AD9" s="1045"/>
      <c r="AE9" s="1049"/>
      <c r="AF9" s="1099" t="s">
        <v>128</v>
      </c>
      <c r="AG9" s="1100"/>
      <c r="AH9" s="1100"/>
      <c r="AI9" s="1100"/>
      <c r="AJ9" s="1101"/>
      <c r="AK9" s="1102"/>
      <c r="AL9" s="1103"/>
      <c r="AM9" s="1103"/>
      <c r="AN9" s="1103"/>
      <c r="AO9" s="1103"/>
      <c r="AP9" s="1103">
        <v>295</v>
      </c>
      <c r="AQ9" s="1103"/>
      <c r="AR9" s="1103"/>
      <c r="AS9" s="1103"/>
      <c r="AT9" s="1103"/>
      <c r="AU9" s="1097"/>
      <c r="AV9" s="1097"/>
      <c r="AW9" s="1097"/>
      <c r="AX9" s="1097"/>
      <c r="AY9" s="1098"/>
      <c r="AZ9" s="241"/>
      <c r="BA9" s="241"/>
      <c r="BB9" s="241"/>
      <c r="BC9" s="241"/>
      <c r="BD9" s="241"/>
      <c r="BE9" s="242"/>
      <c r="BF9" s="242"/>
      <c r="BG9" s="242"/>
      <c r="BH9" s="242"/>
      <c r="BI9" s="242"/>
      <c r="BJ9" s="242"/>
      <c r="BK9" s="242"/>
      <c r="BL9" s="242"/>
      <c r="BM9" s="242"/>
      <c r="BN9" s="242"/>
      <c r="BO9" s="242"/>
      <c r="BP9" s="242"/>
      <c r="BQ9" s="251">
        <v>3</v>
      </c>
      <c r="BR9" s="252"/>
      <c r="BS9" s="1012" t="s">
        <v>573</v>
      </c>
      <c r="BT9" s="1013"/>
      <c r="BU9" s="1013"/>
      <c r="BV9" s="1013"/>
      <c r="BW9" s="1013"/>
      <c r="BX9" s="1013"/>
      <c r="BY9" s="1013"/>
      <c r="BZ9" s="1013"/>
      <c r="CA9" s="1013"/>
      <c r="CB9" s="1013"/>
      <c r="CC9" s="1013"/>
      <c r="CD9" s="1013"/>
      <c r="CE9" s="1013"/>
      <c r="CF9" s="1013"/>
      <c r="CG9" s="1014"/>
      <c r="CH9" s="1050">
        <v>-689.20500000000004</v>
      </c>
      <c r="CI9" s="1051"/>
      <c r="CJ9" s="1051"/>
      <c r="CK9" s="1051"/>
      <c r="CL9" s="1052"/>
      <c r="CM9" s="1050">
        <v>383.13099999999997</v>
      </c>
      <c r="CN9" s="1051"/>
      <c r="CO9" s="1051"/>
      <c r="CP9" s="1051"/>
      <c r="CQ9" s="1052"/>
      <c r="CR9" s="1050">
        <v>620.5</v>
      </c>
      <c r="CS9" s="1051"/>
      <c r="CT9" s="1051"/>
      <c r="CU9" s="1051"/>
      <c r="CV9" s="1052"/>
      <c r="CW9" s="1050">
        <v>234.70099999999999</v>
      </c>
      <c r="CX9" s="1051"/>
      <c r="CY9" s="1051"/>
      <c r="CZ9" s="1051"/>
      <c r="DA9" s="1052"/>
      <c r="DB9" s="1050" t="s">
        <v>500</v>
      </c>
      <c r="DC9" s="1051"/>
      <c r="DD9" s="1051"/>
      <c r="DE9" s="1051"/>
      <c r="DF9" s="1052"/>
      <c r="DG9" s="1050" t="s">
        <v>500</v>
      </c>
      <c r="DH9" s="1051"/>
      <c r="DI9" s="1051"/>
      <c r="DJ9" s="1051"/>
      <c r="DK9" s="1052"/>
      <c r="DL9" s="1050" t="s">
        <v>500</v>
      </c>
      <c r="DM9" s="1051"/>
      <c r="DN9" s="1051"/>
      <c r="DO9" s="1051"/>
      <c r="DP9" s="1052"/>
      <c r="DQ9" s="1050" t="s">
        <v>500</v>
      </c>
      <c r="DR9" s="1051"/>
      <c r="DS9" s="1051"/>
      <c r="DT9" s="1051"/>
      <c r="DU9" s="1052"/>
      <c r="DV9" s="990"/>
      <c r="DW9" s="991"/>
      <c r="DX9" s="991"/>
      <c r="DY9" s="991"/>
      <c r="DZ9" s="992"/>
      <c r="EA9" s="243"/>
    </row>
    <row r="10" spans="1:131" s="244" customFormat="1" ht="26.25" customHeight="1" x14ac:dyDescent="0.2">
      <c r="A10" s="250">
        <v>4</v>
      </c>
      <c r="B10" s="1041" t="s">
        <v>366</v>
      </c>
      <c r="C10" s="1042"/>
      <c r="D10" s="1042"/>
      <c r="E10" s="1042"/>
      <c r="F10" s="1042"/>
      <c r="G10" s="1042"/>
      <c r="H10" s="1042"/>
      <c r="I10" s="1042"/>
      <c r="J10" s="1042"/>
      <c r="K10" s="1042"/>
      <c r="L10" s="1042"/>
      <c r="M10" s="1042"/>
      <c r="N10" s="1042"/>
      <c r="O10" s="1042"/>
      <c r="P10" s="1043"/>
      <c r="Q10" s="1048">
        <v>2971</v>
      </c>
      <c r="R10" s="1045"/>
      <c r="S10" s="1045"/>
      <c r="T10" s="1045"/>
      <c r="U10" s="1045"/>
      <c r="V10" s="1045">
        <v>2730</v>
      </c>
      <c r="W10" s="1045"/>
      <c r="X10" s="1045"/>
      <c r="Y10" s="1045"/>
      <c r="Z10" s="1045"/>
      <c r="AA10" s="1045">
        <v>241</v>
      </c>
      <c r="AB10" s="1045"/>
      <c r="AC10" s="1045"/>
      <c r="AD10" s="1045"/>
      <c r="AE10" s="1049"/>
      <c r="AF10" s="1099">
        <v>241</v>
      </c>
      <c r="AG10" s="1100"/>
      <c r="AH10" s="1100"/>
      <c r="AI10" s="1100"/>
      <c r="AJ10" s="1101"/>
      <c r="AK10" s="1102"/>
      <c r="AL10" s="1103"/>
      <c r="AM10" s="1103"/>
      <c r="AN10" s="1103"/>
      <c r="AO10" s="1103"/>
      <c r="AP10" s="1103"/>
      <c r="AQ10" s="1103"/>
      <c r="AR10" s="1103"/>
      <c r="AS10" s="1103"/>
      <c r="AT10" s="1103"/>
      <c r="AU10" s="1097"/>
      <c r="AV10" s="1097"/>
      <c r="AW10" s="1097"/>
      <c r="AX10" s="1097"/>
      <c r="AY10" s="1098"/>
      <c r="AZ10" s="241"/>
      <c r="BA10" s="241"/>
      <c r="BB10" s="241"/>
      <c r="BC10" s="241"/>
      <c r="BD10" s="241"/>
      <c r="BE10" s="242"/>
      <c r="BF10" s="242"/>
      <c r="BG10" s="242"/>
      <c r="BH10" s="242"/>
      <c r="BI10" s="242"/>
      <c r="BJ10" s="242"/>
      <c r="BK10" s="242"/>
      <c r="BL10" s="242"/>
      <c r="BM10" s="242"/>
      <c r="BN10" s="242"/>
      <c r="BO10" s="242"/>
      <c r="BP10" s="242"/>
      <c r="BQ10" s="251">
        <v>4</v>
      </c>
      <c r="BR10" s="252"/>
      <c r="BS10" s="1012" t="s">
        <v>574</v>
      </c>
      <c r="BT10" s="1013"/>
      <c r="BU10" s="1013"/>
      <c r="BV10" s="1013"/>
      <c r="BW10" s="1013"/>
      <c r="BX10" s="1013"/>
      <c r="BY10" s="1013"/>
      <c r="BZ10" s="1013"/>
      <c r="CA10" s="1013"/>
      <c r="CB10" s="1013"/>
      <c r="CC10" s="1013"/>
      <c r="CD10" s="1013"/>
      <c r="CE10" s="1013"/>
      <c r="CF10" s="1013"/>
      <c r="CG10" s="1014"/>
      <c r="CH10" s="1050">
        <v>5.4859999999999998</v>
      </c>
      <c r="CI10" s="1051"/>
      <c r="CJ10" s="1051"/>
      <c r="CK10" s="1051"/>
      <c r="CL10" s="1052"/>
      <c r="CM10" s="1050">
        <v>1328.163</v>
      </c>
      <c r="CN10" s="1051"/>
      <c r="CO10" s="1051"/>
      <c r="CP10" s="1051"/>
      <c r="CQ10" s="1052"/>
      <c r="CR10" s="1050">
        <v>694.2</v>
      </c>
      <c r="CS10" s="1051"/>
      <c r="CT10" s="1051"/>
      <c r="CU10" s="1051"/>
      <c r="CV10" s="1052"/>
      <c r="CW10" s="1050" t="s">
        <v>500</v>
      </c>
      <c r="CX10" s="1051"/>
      <c r="CY10" s="1051"/>
      <c r="CZ10" s="1051"/>
      <c r="DA10" s="1052"/>
      <c r="DB10" s="1050" t="s">
        <v>500</v>
      </c>
      <c r="DC10" s="1051"/>
      <c r="DD10" s="1051"/>
      <c r="DE10" s="1051"/>
      <c r="DF10" s="1052"/>
      <c r="DG10" s="1050" t="s">
        <v>500</v>
      </c>
      <c r="DH10" s="1051"/>
      <c r="DI10" s="1051"/>
      <c r="DJ10" s="1051"/>
      <c r="DK10" s="1052"/>
      <c r="DL10" s="1050" t="s">
        <v>500</v>
      </c>
      <c r="DM10" s="1051"/>
      <c r="DN10" s="1051"/>
      <c r="DO10" s="1051"/>
      <c r="DP10" s="1052"/>
      <c r="DQ10" s="1050" t="s">
        <v>500</v>
      </c>
      <c r="DR10" s="1051"/>
      <c r="DS10" s="1051"/>
      <c r="DT10" s="1051"/>
      <c r="DU10" s="1052"/>
      <c r="DV10" s="990"/>
      <c r="DW10" s="991"/>
      <c r="DX10" s="991"/>
      <c r="DY10" s="991"/>
      <c r="DZ10" s="992"/>
      <c r="EA10" s="243"/>
    </row>
    <row r="11" spans="1:131" s="244" customFormat="1" ht="26.25" customHeight="1" x14ac:dyDescent="0.2">
      <c r="A11" s="250">
        <v>5</v>
      </c>
      <c r="B11" s="1041" t="s">
        <v>367</v>
      </c>
      <c r="C11" s="1042"/>
      <c r="D11" s="1042"/>
      <c r="E11" s="1042"/>
      <c r="F11" s="1042"/>
      <c r="G11" s="1042"/>
      <c r="H11" s="1042"/>
      <c r="I11" s="1042"/>
      <c r="J11" s="1042"/>
      <c r="K11" s="1042"/>
      <c r="L11" s="1042"/>
      <c r="M11" s="1042"/>
      <c r="N11" s="1042"/>
      <c r="O11" s="1042"/>
      <c r="P11" s="1043"/>
      <c r="Q11" s="1048">
        <v>363</v>
      </c>
      <c r="R11" s="1045"/>
      <c r="S11" s="1045"/>
      <c r="T11" s="1045"/>
      <c r="U11" s="1045"/>
      <c r="V11" s="1045">
        <v>271</v>
      </c>
      <c r="W11" s="1045"/>
      <c r="X11" s="1045"/>
      <c r="Y11" s="1045"/>
      <c r="Z11" s="1045"/>
      <c r="AA11" s="1045">
        <v>92</v>
      </c>
      <c r="AB11" s="1045"/>
      <c r="AC11" s="1045"/>
      <c r="AD11" s="1045"/>
      <c r="AE11" s="1049"/>
      <c r="AF11" s="1099">
        <v>92</v>
      </c>
      <c r="AG11" s="1100"/>
      <c r="AH11" s="1100"/>
      <c r="AI11" s="1100"/>
      <c r="AJ11" s="1101"/>
      <c r="AK11" s="1102">
        <v>41</v>
      </c>
      <c r="AL11" s="1103"/>
      <c r="AM11" s="1103"/>
      <c r="AN11" s="1103"/>
      <c r="AO11" s="1103"/>
      <c r="AP11" s="1103"/>
      <c r="AQ11" s="1103"/>
      <c r="AR11" s="1103"/>
      <c r="AS11" s="1103"/>
      <c r="AT11" s="1103"/>
      <c r="AU11" s="1097"/>
      <c r="AV11" s="1097"/>
      <c r="AW11" s="1097"/>
      <c r="AX11" s="1097"/>
      <c r="AY11" s="1098"/>
      <c r="AZ11" s="241"/>
      <c r="BA11" s="241"/>
      <c r="BB11" s="241"/>
      <c r="BC11" s="241"/>
      <c r="BD11" s="241"/>
      <c r="BE11" s="242"/>
      <c r="BF11" s="242"/>
      <c r="BG11" s="242"/>
      <c r="BH11" s="242"/>
      <c r="BI11" s="242"/>
      <c r="BJ11" s="242"/>
      <c r="BK11" s="242"/>
      <c r="BL11" s="242"/>
      <c r="BM11" s="242"/>
      <c r="BN11" s="242"/>
      <c r="BO11" s="242"/>
      <c r="BP11" s="242"/>
      <c r="BQ11" s="251">
        <v>5</v>
      </c>
      <c r="BR11" s="252"/>
      <c r="BS11" s="1012" t="s">
        <v>575</v>
      </c>
      <c r="BT11" s="1013"/>
      <c r="BU11" s="1013"/>
      <c r="BV11" s="1013"/>
      <c r="BW11" s="1013"/>
      <c r="BX11" s="1013"/>
      <c r="BY11" s="1013"/>
      <c r="BZ11" s="1013"/>
      <c r="CA11" s="1013"/>
      <c r="CB11" s="1013"/>
      <c r="CC11" s="1013"/>
      <c r="CD11" s="1013"/>
      <c r="CE11" s="1013"/>
      <c r="CF11" s="1013"/>
      <c r="CG11" s="1014"/>
      <c r="CH11" s="1050">
        <v>0.04</v>
      </c>
      <c r="CI11" s="1051"/>
      <c r="CJ11" s="1051"/>
      <c r="CK11" s="1051"/>
      <c r="CL11" s="1052"/>
      <c r="CM11" s="1050">
        <v>295.029</v>
      </c>
      <c r="CN11" s="1051"/>
      <c r="CO11" s="1051"/>
      <c r="CP11" s="1051"/>
      <c r="CQ11" s="1052"/>
      <c r="CR11" s="1050">
        <v>105</v>
      </c>
      <c r="CS11" s="1051"/>
      <c r="CT11" s="1051"/>
      <c r="CU11" s="1051"/>
      <c r="CV11" s="1052"/>
      <c r="CW11" s="1050" t="s">
        <v>570</v>
      </c>
      <c r="CX11" s="1051"/>
      <c r="CY11" s="1051"/>
      <c r="CZ11" s="1051"/>
      <c r="DA11" s="1052"/>
      <c r="DB11" s="1050" t="s">
        <v>570</v>
      </c>
      <c r="DC11" s="1051"/>
      <c r="DD11" s="1051"/>
      <c r="DE11" s="1051"/>
      <c r="DF11" s="1052"/>
      <c r="DG11" s="1050" t="s">
        <v>570</v>
      </c>
      <c r="DH11" s="1051"/>
      <c r="DI11" s="1051"/>
      <c r="DJ11" s="1051"/>
      <c r="DK11" s="1052"/>
      <c r="DL11" s="1050" t="s">
        <v>570</v>
      </c>
      <c r="DM11" s="1051"/>
      <c r="DN11" s="1051"/>
      <c r="DO11" s="1051"/>
      <c r="DP11" s="1052"/>
      <c r="DQ11" s="1050" t="s">
        <v>570</v>
      </c>
      <c r="DR11" s="1051"/>
      <c r="DS11" s="1051"/>
      <c r="DT11" s="1051"/>
      <c r="DU11" s="1052"/>
      <c r="DV11" s="990"/>
      <c r="DW11" s="991"/>
      <c r="DX11" s="991"/>
      <c r="DY11" s="991"/>
      <c r="DZ11" s="992"/>
      <c r="EA11" s="243"/>
    </row>
    <row r="12" spans="1:131" s="244" customFormat="1" ht="26.25" customHeight="1" x14ac:dyDescent="0.2">
      <c r="A12" s="250">
        <v>6</v>
      </c>
      <c r="B12" s="1041" t="s">
        <v>368</v>
      </c>
      <c r="C12" s="1042"/>
      <c r="D12" s="1042"/>
      <c r="E12" s="1042"/>
      <c r="F12" s="1042"/>
      <c r="G12" s="1042"/>
      <c r="H12" s="1042"/>
      <c r="I12" s="1042"/>
      <c r="J12" s="1042"/>
      <c r="K12" s="1042"/>
      <c r="L12" s="1042"/>
      <c r="M12" s="1042"/>
      <c r="N12" s="1042"/>
      <c r="O12" s="1042"/>
      <c r="P12" s="1043"/>
      <c r="Q12" s="1048">
        <v>2578</v>
      </c>
      <c r="R12" s="1045"/>
      <c r="S12" s="1045"/>
      <c r="T12" s="1045"/>
      <c r="U12" s="1045"/>
      <c r="V12" s="1045">
        <v>823</v>
      </c>
      <c r="W12" s="1045"/>
      <c r="X12" s="1045"/>
      <c r="Y12" s="1045"/>
      <c r="Z12" s="1045"/>
      <c r="AA12" s="1045">
        <v>1755</v>
      </c>
      <c r="AB12" s="1045"/>
      <c r="AC12" s="1045"/>
      <c r="AD12" s="1045"/>
      <c r="AE12" s="1049"/>
      <c r="AF12" s="1099" t="s">
        <v>128</v>
      </c>
      <c r="AG12" s="1100"/>
      <c r="AH12" s="1100"/>
      <c r="AI12" s="1100"/>
      <c r="AJ12" s="1101"/>
      <c r="AK12" s="1102">
        <v>25</v>
      </c>
      <c r="AL12" s="1103"/>
      <c r="AM12" s="1103"/>
      <c r="AN12" s="1103"/>
      <c r="AO12" s="1103"/>
      <c r="AP12" s="1103"/>
      <c r="AQ12" s="1103"/>
      <c r="AR12" s="1103"/>
      <c r="AS12" s="1103"/>
      <c r="AT12" s="1103"/>
      <c r="AU12" s="1097"/>
      <c r="AV12" s="1097"/>
      <c r="AW12" s="1097"/>
      <c r="AX12" s="1097"/>
      <c r="AY12" s="1098"/>
      <c r="AZ12" s="241"/>
      <c r="BA12" s="241"/>
      <c r="BB12" s="241"/>
      <c r="BC12" s="241"/>
      <c r="BD12" s="241"/>
      <c r="BE12" s="242"/>
      <c r="BF12" s="242"/>
      <c r="BG12" s="242"/>
      <c r="BH12" s="242"/>
      <c r="BI12" s="242"/>
      <c r="BJ12" s="242"/>
      <c r="BK12" s="242"/>
      <c r="BL12" s="242"/>
      <c r="BM12" s="242"/>
      <c r="BN12" s="242"/>
      <c r="BO12" s="242"/>
      <c r="BP12" s="242"/>
      <c r="BQ12" s="251">
        <v>6</v>
      </c>
      <c r="BR12" s="252"/>
      <c r="BS12" s="1012" t="s">
        <v>576</v>
      </c>
      <c r="BT12" s="1013"/>
      <c r="BU12" s="1013"/>
      <c r="BV12" s="1013"/>
      <c r="BW12" s="1013"/>
      <c r="BX12" s="1013"/>
      <c r="BY12" s="1013"/>
      <c r="BZ12" s="1013"/>
      <c r="CA12" s="1013"/>
      <c r="CB12" s="1013"/>
      <c r="CC12" s="1013"/>
      <c r="CD12" s="1013"/>
      <c r="CE12" s="1013"/>
      <c r="CF12" s="1013"/>
      <c r="CG12" s="1014"/>
      <c r="CH12" s="1050">
        <v>416</v>
      </c>
      <c r="CI12" s="1051"/>
      <c r="CJ12" s="1051"/>
      <c r="CK12" s="1051"/>
      <c r="CL12" s="1052"/>
      <c r="CM12" s="1050">
        <v>2647</v>
      </c>
      <c r="CN12" s="1051"/>
      <c r="CO12" s="1051"/>
      <c r="CP12" s="1051"/>
      <c r="CQ12" s="1052"/>
      <c r="CR12" s="1050">
        <v>20</v>
      </c>
      <c r="CS12" s="1051"/>
      <c r="CT12" s="1051"/>
      <c r="CU12" s="1051"/>
      <c r="CV12" s="1052"/>
      <c r="CW12" s="1050" t="s">
        <v>570</v>
      </c>
      <c r="CX12" s="1051"/>
      <c r="CY12" s="1051"/>
      <c r="CZ12" s="1051"/>
      <c r="DA12" s="1052"/>
      <c r="DB12" s="1050" t="s">
        <v>570</v>
      </c>
      <c r="DC12" s="1051"/>
      <c r="DD12" s="1051"/>
      <c r="DE12" s="1051"/>
      <c r="DF12" s="1052"/>
      <c r="DG12" s="1050" t="s">
        <v>570</v>
      </c>
      <c r="DH12" s="1051"/>
      <c r="DI12" s="1051"/>
      <c r="DJ12" s="1051"/>
      <c r="DK12" s="1052"/>
      <c r="DL12" s="1050" t="s">
        <v>570</v>
      </c>
      <c r="DM12" s="1051"/>
      <c r="DN12" s="1051"/>
      <c r="DO12" s="1051"/>
      <c r="DP12" s="1052"/>
      <c r="DQ12" s="1050" t="s">
        <v>570</v>
      </c>
      <c r="DR12" s="1051"/>
      <c r="DS12" s="1051"/>
      <c r="DT12" s="1051"/>
      <c r="DU12" s="1052"/>
      <c r="DV12" s="990"/>
      <c r="DW12" s="991"/>
      <c r="DX12" s="991"/>
      <c r="DY12" s="991"/>
      <c r="DZ12" s="992"/>
      <c r="EA12" s="243"/>
    </row>
    <row r="13" spans="1:131" s="244" customFormat="1" ht="26.25" customHeight="1" x14ac:dyDescent="0.2">
      <c r="A13" s="250">
        <v>7</v>
      </c>
      <c r="B13" s="1041" t="s">
        <v>369</v>
      </c>
      <c r="C13" s="1042"/>
      <c r="D13" s="1042"/>
      <c r="E13" s="1042"/>
      <c r="F13" s="1042"/>
      <c r="G13" s="1042"/>
      <c r="H13" s="1042"/>
      <c r="I13" s="1042"/>
      <c r="J13" s="1042"/>
      <c r="K13" s="1042"/>
      <c r="L13" s="1042"/>
      <c r="M13" s="1042"/>
      <c r="N13" s="1042"/>
      <c r="O13" s="1042"/>
      <c r="P13" s="1043"/>
      <c r="Q13" s="1048">
        <v>1406</v>
      </c>
      <c r="R13" s="1045"/>
      <c r="S13" s="1045"/>
      <c r="T13" s="1045"/>
      <c r="U13" s="1045"/>
      <c r="V13" s="1045">
        <v>655</v>
      </c>
      <c r="W13" s="1045"/>
      <c r="X13" s="1045"/>
      <c r="Y13" s="1045"/>
      <c r="Z13" s="1045"/>
      <c r="AA13" s="1045">
        <v>751</v>
      </c>
      <c r="AB13" s="1045"/>
      <c r="AC13" s="1045"/>
      <c r="AD13" s="1045"/>
      <c r="AE13" s="1049"/>
      <c r="AF13" s="1099" t="s">
        <v>128</v>
      </c>
      <c r="AG13" s="1100"/>
      <c r="AH13" s="1100"/>
      <c r="AI13" s="1100"/>
      <c r="AJ13" s="1101"/>
      <c r="AK13" s="1102"/>
      <c r="AL13" s="1103"/>
      <c r="AM13" s="1103"/>
      <c r="AN13" s="1103"/>
      <c r="AO13" s="1103"/>
      <c r="AP13" s="1103"/>
      <c r="AQ13" s="1103"/>
      <c r="AR13" s="1103"/>
      <c r="AS13" s="1103"/>
      <c r="AT13" s="1103"/>
      <c r="AU13" s="1097"/>
      <c r="AV13" s="1097"/>
      <c r="AW13" s="1097"/>
      <c r="AX13" s="1097"/>
      <c r="AY13" s="1098"/>
      <c r="AZ13" s="241"/>
      <c r="BA13" s="241"/>
      <c r="BB13" s="241"/>
      <c r="BC13" s="241"/>
      <c r="BD13" s="241"/>
      <c r="BE13" s="242"/>
      <c r="BF13" s="242"/>
      <c r="BG13" s="242"/>
      <c r="BH13" s="242"/>
      <c r="BI13" s="242"/>
      <c r="BJ13" s="242"/>
      <c r="BK13" s="242"/>
      <c r="BL13" s="242"/>
      <c r="BM13" s="242"/>
      <c r="BN13" s="242"/>
      <c r="BO13" s="242"/>
      <c r="BP13" s="242"/>
      <c r="BQ13" s="251">
        <v>7</v>
      </c>
      <c r="BR13" s="252"/>
      <c r="BS13" s="1012" t="s">
        <v>577</v>
      </c>
      <c r="BT13" s="1013"/>
      <c r="BU13" s="1013"/>
      <c r="BV13" s="1013"/>
      <c r="BW13" s="1013"/>
      <c r="BX13" s="1013"/>
      <c r="BY13" s="1013"/>
      <c r="BZ13" s="1013"/>
      <c r="CA13" s="1013"/>
      <c r="CB13" s="1013"/>
      <c r="CC13" s="1013"/>
      <c r="CD13" s="1013"/>
      <c r="CE13" s="1013"/>
      <c r="CF13" s="1013"/>
      <c r="CG13" s="1014"/>
      <c r="CH13" s="1050">
        <v>1.597</v>
      </c>
      <c r="CI13" s="1051"/>
      <c r="CJ13" s="1051"/>
      <c r="CK13" s="1051"/>
      <c r="CL13" s="1052"/>
      <c r="CM13" s="1050">
        <v>565.096</v>
      </c>
      <c r="CN13" s="1051"/>
      <c r="CO13" s="1051"/>
      <c r="CP13" s="1051"/>
      <c r="CQ13" s="1052"/>
      <c r="CR13" s="1050">
        <v>412.88499999999999</v>
      </c>
      <c r="CS13" s="1051"/>
      <c r="CT13" s="1051"/>
      <c r="CU13" s="1051"/>
      <c r="CV13" s="1052"/>
      <c r="CW13" s="1050">
        <v>41.473999999999997</v>
      </c>
      <c r="CX13" s="1051"/>
      <c r="CY13" s="1051"/>
      <c r="CZ13" s="1051"/>
      <c r="DA13" s="1052"/>
      <c r="DB13" s="1050" t="s">
        <v>605</v>
      </c>
      <c r="DC13" s="1051"/>
      <c r="DD13" s="1051"/>
      <c r="DE13" s="1051"/>
      <c r="DF13" s="1052"/>
      <c r="DG13" s="1050" t="s">
        <v>570</v>
      </c>
      <c r="DH13" s="1051"/>
      <c r="DI13" s="1051"/>
      <c r="DJ13" s="1051"/>
      <c r="DK13" s="1052"/>
      <c r="DL13" s="1050" t="s">
        <v>570</v>
      </c>
      <c r="DM13" s="1051"/>
      <c r="DN13" s="1051"/>
      <c r="DO13" s="1051"/>
      <c r="DP13" s="1052"/>
      <c r="DQ13" s="1050" t="s">
        <v>570</v>
      </c>
      <c r="DR13" s="1051"/>
      <c r="DS13" s="1051"/>
      <c r="DT13" s="1051"/>
      <c r="DU13" s="1052"/>
      <c r="DV13" s="990"/>
      <c r="DW13" s="991"/>
      <c r="DX13" s="991"/>
      <c r="DY13" s="991"/>
      <c r="DZ13" s="992"/>
      <c r="EA13" s="243"/>
    </row>
    <row r="14" spans="1:131" s="244" customFormat="1" ht="26.25" customHeight="1" x14ac:dyDescent="0.2">
      <c r="A14" s="250">
        <v>8</v>
      </c>
      <c r="B14" s="1041" t="s">
        <v>370</v>
      </c>
      <c r="C14" s="1042"/>
      <c r="D14" s="1042"/>
      <c r="E14" s="1042"/>
      <c r="F14" s="1042"/>
      <c r="G14" s="1042"/>
      <c r="H14" s="1042"/>
      <c r="I14" s="1042"/>
      <c r="J14" s="1042"/>
      <c r="K14" s="1042"/>
      <c r="L14" s="1042"/>
      <c r="M14" s="1042"/>
      <c r="N14" s="1042"/>
      <c r="O14" s="1042"/>
      <c r="P14" s="1043"/>
      <c r="Q14" s="1048">
        <v>545</v>
      </c>
      <c r="R14" s="1045"/>
      <c r="S14" s="1045"/>
      <c r="T14" s="1045"/>
      <c r="U14" s="1045"/>
      <c r="V14" s="1045">
        <v>69</v>
      </c>
      <c r="W14" s="1045"/>
      <c r="X14" s="1045"/>
      <c r="Y14" s="1045"/>
      <c r="Z14" s="1045"/>
      <c r="AA14" s="1045">
        <v>476</v>
      </c>
      <c r="AB14" s="1045"/>
      <c r="AC14" s="1045"/>
      <c r="AD14" s="1045"/>
      <c r="AE14" s="1049"/>
      <c r="AF14" s="1099" t="s">
        <v>128</v>
      </c>
      <c r="AG14" s="1100"/>
      <c r="AH14" s="1100"/>
      <c r="AI14" s="1100"/>
      <c r="AJ14" s="1101"/>
      <c r="AK14" s="1102"/>
      <c r="AL14" s="1103"/>
      <c r="AM14" s="1103"/>
      <c r="AN14" s="1103"/>
      <c r="AO14" s="1103"/>
      <c r="AP14" s="1103"/>
      <c r="AQ14" s="1103"/>
      <c r="AR14" s="1103"/>
      <c r="AS14" s="1103"/>
      <c r="AT14" s="1103"/>
      <c r="AU14" s="1097"/>
      <c r="AV14" s="1097"/>
      <c r="AW14" s="1097"/>
      <c r="AX14" s="1097"/>
      <c r="AY14" s="1098"/>
      <c r="AZ14" s="241"/>
      <c r="BA14" s="241"/>
      <c r="BB14" s="241"/>
      <c r="BC14" s="241"/>
      <c r="BD14" s="241"/>
      <c r="BE14" s="242"/>
      <c r="BF14" s="242"/>
      <c r="BG14" s="242"/>
      <c r="BH14" s="242"/>
      <c r="BI14" s="242"/>
      <c r="BJ14" s="242"/>
      <c r="BK14" s="242"/>
      <c r="BL14" s="242"/>
      <c r="BM14" s="242"/>
      <c r="BN14" s="242"/>
      <c r="BO14" s="242"/>
      <c r="BP14" s="242"/>
      <c r="BQ14" s="251">
        <v>8</v>
      </c>
      <c r="BR14" s="252"/>
      <c r="BS14" s="1012" t="s">
        <v>578</v>
      </c>
      <c r="BT14" s="1013"/>
      <c r="BU14" s="1013"/>
      <c r="BV14" s="1013"/>
      <c r="BW14" s="1013"/>
      <c r="BX14" s="1013"/>
      <c r="BY14" s="1013"/>
      <c r="BZ14" s="1013"/>
      <c r="CA14" s="1013"/>
      <c r="CB14" s="1013"/>
      <c r="CC14" s="1013"/>
      <c r="CD14" s="1013"/>
      <c r="CE14" s="1013"/>
      <c r="CF14" s="1013"/>
      <c r="CG14" s="1014"/>
      <c r="CH14" s="1050">
        <v>9.1999999999999998E-2</v>
      </c>
      <c r="CI14" s="1051"/>
      <c r="CJ14" s="1051"/>
      <c r="CK14" s="1051"/>
      <c r="CL14" s="1052"/>
      <c r="CM14" s="1050">
        <v>9</v>
      </c>
      <c r="CN14" s="1051"/>
      <c r="CO14" s="1051"/>
      <c r="CP14" s="1051"/>
      <c r="CQ14" s="1052"/>
      <c r="CR14" s="1050">
        <v>2</v>
      </c>
      <c r="CS14" s="1051"/>
      <c r="CT14" s="1051"/>
      <c r="CU14" s="1051"/>
      <c r="CV14" s="1052"/>
      <c r="CW14" s="1050">
        <v>16.065999999999999</v>
      </c>
      <c r="CX14" s="1051"/>
      <c r="CY14" s="1051"/>
      <c r="CZ14" s="1051"/>
      <c r="DA14" s="1052"/>
      <c r="DB14" s="1050" t="s">
        <v>570</v>
      </c>
      <c r="DC14" s="1051"/>
      <c r="DD14" s="1051"/>
      <c r="DE14" s="1051"/>
      <c r="DF14" s="1052"/>
      <c r="DG14" s="1050" t="s">
        <v>570</v>
      </c>
      <c r="DH14" s="1051"/>
      <c r="DI14" s="1051"/>
      <c r="DJ14" s="1051"/>
      <c r="DK14" s="1052"/>
      <c r="DL14" s="1050" t="s">
        <v>570</v>
      </c>
      <c r="DM14" s="1051"/>
      <c r="DN14" s="1051"/>
      <c r="DO14" s="1051"/>
      <c r="DP14" s="1052"/>
      <c r="DQ14" s="1050" t="s">
        <v>570</v>
      </c>
      <c r="DR14" s="1051"/>
      <c r="DS14" s="1051"/>
      <c r="DT14" s="1051"/>
      <c r="DU14" s="1052"/>
      <c r="DV14" s="990"/>
      <c r="DW14" s="991"/>
      <c r="DX14" s="991"/>
      <c r="DY14" s="991"/>
      <c r="DZ14" s="992"/>
      <c r="EA14" s="243"/>
    </row>
    <row r="15" spans="1:131" s="244" customFormat="1" ht="26.25" customHeight="1" x14ac:dyDescent="0.2">
      <c r="A15" s="250">
        <v>9</v>
      </c>
      <c r="B15" s="1041" t="s">
        <v>371</v>
      </c>
      <c r="C15" s="1042"/>
      <c r="D15" s="1042"/>
      <c r="E15" s="1042"/>
      <c r="F15" s="1042"/>
      <c r="G15" s="1042"/>
      <c r="H15" s="1042"/>
      <c r="I15" s="1042"/>
      <c r="J15" s="1042"/>
      <c r="K15" s="1042"/>
      <c r="L15" s="1042"/>
      <c r="M15" s="1042"/>
      <c r="N15" s="1042"/>
      <c r="O15" s="1042"/>
      <c r="P15" s="1043"/>
      <c r="Q15" s="1048">
        <v>2886</v>
      </c>
      <c r="R15" s="1045"/>
      <c r="S15" s="1045"/>
      <c r="T15" s="1045"/>
      <c r="U15" s="1045"/>
      <c r="V15" s="1045">
        <v>726</v>
      </c>
      <c r="W15" s="1045"/>
      <c r="X15" s="1045"/>
      <c r="Y15" s="1045"/>
      <c r="Z15" s="1045"/>
      <c r="AA15" s="1045">
        <v>2160</v>
      </c>
      <c r="AB15" s="1045"/>
      <c r="AC15" s="1045"/>
      <c r="AD15" s="1045"/>
      <c r="AE15" s="1049"/>
      <c r="AF15" s="1099">
        <v>2160</v>
      </c>
      <c r="AG15" s="1100"/>
      <c r="AH15" s="1100"/>
      <c r="AI15" s="1100"/>
      <c r="AJ15" s="1101"/>
      <c r="AK15" s="1102"/>
      <c r="AL15" s="1103"/>
      <c r="AM15" s="1103"/>
      <c r="AN15" s="1103"/>
      <c r="AO15" s="1103"/>
      <c r="AP15" s="1103"/>
      <c r="AQ15" s="1103"/>
      <c r="AR15" s="1103"/>
      <c r="AS15" s="1103"/>
      <c r="AT15" s="1103"/>
      <c r="AU15" s="1097"/>
      <c r="AV15" s="1097"/>
      <c r="AW15" s="1097"/>
      <c r="AX15" s="1097"/>
      <c r="AY15" s="1098"/>
      <c r="AZ15" s="241"/>
      <c r="BA15" s="241"/>
      <c r="BB15" s="241"/>
      <c r="BC15" s="241"/>
      <c r="BD15" s="241"/>
      <c r="BE15" s="242"/>
      <c r="BF15" s="242"/>
      <c r="BG15" s="242"/>
      <c r="BH15" s="242"/>
      <c r="BI15" s="242"/>
      <c r="BJ15" s="242"/>
      <c r="BK15" s="242"/>
      <c r="BL15" s="242"/>
      <c r="BM15" s="242"/>
      <c r="BN15" s="242"/>
      <c r="BO15" s="242"/>
      <c r="BP15" s="242"/>
      <c r="BQ15" s="251">
        <v>9</v>
      </c>
      <c r="BR15" s="252"/>
      <c r="BS15" s="1012" t="s">
        <v>579</v>
      </c>
      <c r="BT15" s="1013"/>
      <c r="BU15" s="1013"/>
      <c r="BV15" s="1013"/>
      <c r="BW15" s="1013"/>
      <c r="BX15" s="1013"/>
      <c r="BY15" s="1013"/>
      <c r="BZ15" s="1013"/>
      <c r="CA15" s="1013"/>
      <c r="CB15" s="1013"/>
      <c r="CC15" s="1013"/>
      <c r="CD15" s="1013"/>
      <c r="CE15" s="1013"/>
      <c r="CF15" s="1013"/>
      <c r="CG15" s="1014"/>
      <c r="CH15" s="1050">
        <v>1224.038</v>
      </c>
      <c r="CI15" s="1051"/>
      <c r="CJ15" s="1051"/>
      <c r="CK15" s="1051"/>
      <c r="CL15" s="1052"/>
      <c r="CM15" s="1050">
        <v>101952.037</v>
      </c>
      <c r="CN15" s="1051"/>
      <c r="CO15" s="1051"/>
      <c r="CP15" s="1051"/>
      <c r="CQ15" s="1052"/>
      <c r="CR15" s="1050">
        <v>3000</v>
      </c>
      <c r="CS15" s="1051"/>
      <c r="CT15" s="1051"/>
      <c r="CU15" s="1051"/>
      <c r="CV15" s="1052"/>
      <c r="CW15" s="1050" t="s">
        <v>570</v>
      </c>
      <c r="CX15" s="1051"/>
      <c r="CY15" s="1051"/>
      <c r="CZ15" s="1051"/>
      <c r="DA15" s="1052"/>
      <c r="DB15" s="1050">
        <v>9461.0910000000003</v>
      </c>
      <c r="DC15" s="1051"/>
      <c r="DD15" s="1051"/>
      <c r="DE15" s="1051"/>
      <c r="DF15" s="1052"/>
      <c r="DG15" s="1050" t="s">
        <v>570</v>
      </c>
      <c r="DH15" s="1051"/>
      <c r="DI15" s="1051"/>
      <c r="DJ15" s="1051"/>
      <c r="DK15" s="1052"/>
      <c r="DL15" s="1050" t="s">
        <v>570</v>
      </c>
      <c r="DM15" s="1051"/>
      <c r="DN15" s="1051"/>
      <c r="DO15" s="1051"/>
      <c r="DP15" s="1052"/>
      <c r="DQ15" s="1050" t="s">
        <v>570</v>
      </c>
      <c r="DR15" s="1051"/>
      <c r="DS15" s="1051"/>
      <c r="DT15" s="1051"/>
      <c r="DU15" s="1052"/>
      <c r="DV15" s="990"/>
      <c r="DW15" s="991"/>
      <c r="DX15" s="991"/>
      <c r="DY15" s="991"/>
      <c r="DZ15" s="992"/>
      <c r="EA15" s="243"/>
    </row>
    <row r="16" spans="1:131" s="244" customFormat="1" ht="26.25" customHeight="1" x14ac:dyDescent="0.2">
      <c r="A16" s="250">
        <v>10</v>
      </c>
      <c r="B16" s="1041" t="s">
        <v>372</v>
      </c>
      <c r="C16" s="1042"/>
      <c r="D16" s="1042"/>
      <c r="E16" s="1042"/>
      <c r="F16" s="1042"/>
      <c r="G16" s="1042"/>
      <c r="H16" s="1042"/>
      <c r="I16" s="1042"/>
      <c r="J16" s="1042"/>
      <c r="K16" s="1042"/>
      <c r="L16" s="1042"/>
      <c r="M16" s="1042"/>
      <c r="N16" s="1042"/>
      <c r="O16" s="1042"/>
      <c r="P16" s="1043"/>
      <c r="Q16" s="1048">
        <v>4038</v>
      </c>
      <c r="R16" s="1045"/>
      <c r="S16" s="1045"/>
      <c r="T16" s="1045"/>
      <c r="U16" s="1045"/>
      <c r="V16" s="1045">
        <v>4038</v>
      </c>
      <c r="W16" s="1045"/>
      <c r="X16" s="1045"/>
      <c r="Y16" s="1045"/>
      <c r="Z16" s="1045"/>
      <c r="AA16" s="1045">
        <v>0</v>
      </c>
      <c r="AB16" s="1045"/>
      <c r="AC16" s="1045"/>
      <c r="AD16" s="1045"/>
      <c r="AE16" s="1049"/>
      <c r="AF16" s="1099" t="s">
        <v>373</v>
      </c>
      <c r="AG16" s="1100"/>
      <c r="AH16" s="1100"/>
      <c r="AI16" s="1100"/>
      <c r="AJ16" s="1101"/>
      <c r="AK16" s="1102">
        <v>2286</v>
      </c>
      <c r="AL16" s="1103"/>
      <c r="AM16" s="1103"/>
      <c r="AN16" s="1103"/>
      <c r="AO16" s="1103"/>
      <c r="AP16" s="1103">
        <v>22364</v>
      </c>
      <c r="AQ16" s="1103"/>
      <c r="AR16" s="1103"/>
      <c r="AS16" s="1103"/>
      <c r="AT16" s="1103"/>
      <c r="AU16" s="1097"/>
      <c r="AV16" s="1097"/>
      <c r="AW16" s="1097"/>
      <c r="AX16" s="1097"/>
      <c r="AY16" s="1098"/>
      <c r="AZ16" s="241"/>
      <c r="BA16" s="241"/>
      <c r="BB16" s="241"/>
      <c r="BC16" s="241"/>
      <c r="BD16" s="241"/>
      <c r="BE16" s="242"/>
      <c r="BF16" s="242"/>
      <c r="BG16" s="242"/>
      <c r="BH16" s="242"/>
      <c r="BI16" s="242"/>
      <c r="BJ16" s="242"/>
      <c r="BK16" s="242"/>
      <c r="BL16" s="242"/>
      <c r="BM16" s="242"/>
      <c r="BN16" s="242"/>
      <c r="BO16" s="242"/>
      <c r="BP16" s="242"/>
      <c r="BQ16" s="251">
        <v>10</v>
      </c>
      <c r="BR16" s="252"/>
      <c r="BS16" s="1012" t="s">
        <v>580</v>
      </c>
      <c r="BT16" s="1013"/>
      <c r="BU16" s="1013"/>
      <c r="BV16" s="1013"/>
      <c r="BW16" s="1013"/>
      <c r="BX16" s="1013"/>
      <c r="BY16" s="1013"/>
      <c r="BZ16" s="1013"/>
      <c r="CA16" s="1013"/>
      <c r="CB16" s="1013"/>
      <c r="CC16" s="1013"/>
      <c r="CD16" s="1013"/>
      <c r="CE16" s="1013"/>
      <c r="CF16" s="1013"/>
      <c r="CG16" s="1014"/>
      <c r="CH16" s="1050">
        <v>4</v>
      </c>
      <c r="CI16" s="1051"/>
      <c r="CJ16" s="1051"/>
      <c r="CK16" s="1051"/>
      <c r="CL16" s="1052"/>
      <c r="CM16" s="1050">
        <v>70</v>
      </c>
      <c r="CN16" s="1051"/>
      <c r="CO16" s="1051"/>
      <c r="CP16" s="1051"/>
      <c r="CQ16" s="1052"/>
      <c r="CR16" s="1050">
        <v>20</v>
      </c>
      <c r="CS16" s="1051"/>
      <c r="CT16" s="1051"/>
      <c r="CU16" s="1051"/>
      <c r="CV16" s="1052"/>
      <c r="CW16" s="1050" t="s">
        <v>570</v>
      </c>
      <c r="CX16" s="1051"/>
      <c r="CY16" s="1051"/>
      <c r="CZ16" s="1051"/>
      <c r="DA16" s="1052"/>
      <c r="DB16" s="1050" t="s">
        <v>570</v>
      </c>
      <c r="DC16" s="1051"/>
      <c r="DD16" s="1051"/>
      <c r="DE16" s="1051"/>
      <c r="DF16" s="1052"/>
      <c r="DG16" s="1050" t="s">
        <v>570</v>
      </c>
      <c r="DH16" s="1051"/>
      <c r="DI16" s="1051"/>
      <c r="DJ16" s="1051"/>
      <c r="DK16" s="1052"/>
      <c r="DL16" s="1050" t="s">
        <v>570</v>
      </c>
      <c r="DM16" s="1051"/>
      <c r="DN16" s="1051"/>
      <c r="DO16" s="1051"/>
      <c r="DP16" s="1052"/>
      <c r="DQ16" s="1050" t="s">
        <v>570</v>
      </c>
      <c r="DR16" s="1051"/>
      <c r="DS16" s="1051"/>
      <c r="DT16" s="1051"/>
      <c r="DU16" s="1052"/>
      <c r="DV16" s="990"/>
      <c r="DW16" s="991"/>
      <c r="DX16" s="991"/>
      <c r="DY16" s="991"/>
      <c r="DZ16" s="992"/>
      <c r="EA16" s="243"/>
    </row>
    <row r="17" spans="1:131" s="244" customFormat="1" ht="26.25" customHeight="1" x14ac:dyDescent="0.2">
      <c r="A17" s="250">
        <v>11</v>
      </c>
      <c r="B17" s="1041" t="s">
        <v>374</v>
      </c>
      <c r="C17" s="1042"/>
      <c r="D17" s="1042"/>
      <c r="E17" s="1042"/>
      <c r="F17" s="1042"/>
      <c r="G17" s="1042"/>
      <c r="H17" s="1042"/>
      <c r="I17" s="1042"/>
      <c r="J17" s="1042"/>
      <c r="K17" s="1042"/>
      <c r="L17" s="1042"/>
      <c r="M17" s="1042"/>
      <c r="N17" s="1042"/>
      <c r="O17" s="1042"/>
      <c r="P17" s="1043"/>
      <c r="Q17" s="1048">
        <v>116358</v>
      </c>
      <c r="R17" s="1045"/>
      <c r="S17" s="1045"/>
      <c r="T17" s="1045"/>
      <c r="U17" s="1045"/>
      <c r="V17" s="1045">
        <v>116358</v>
      </c>
      <c r="W17" s="1045"/>
      <c r="X17" s="1045"/>
      <c r="Y17" s="1045"/>
      <c r="Z17" s="1045"/>
      <c r="AA17" s="1045">
        <v>0</v>
      </c>
      <c r="AB17" s="1045"/>
      <c r="AC17" s="1045"/>
      <c r="AD17" s="1045"/>
      <c r="AE17" s="1049"/>
      <c r="AF17" s="1099" t="s">
        <v>128</v>
      </c>
      <c r="AG17" s="1100"/>
      <c r="AH17" s="1100"/>
      <c r="AI17" s="1100"/>
      <c r="AJ17" s="1101"/>
      <c r="AK17" s="1102">
        <v>33613</v>
      </c>
      <c r="AL17" s="1103"/>
      <c r="AM17" s="1103"/>
      <c r="AN17" s="1103"/>
      <c r="AO17" s="1103"/>
      <c r="AP17" s="1103">
        <v>428740</v>
      </c>
      <c r="AQ17" s="1103"/>
      <c r="AR17" s="1103"/>
      <c r="AS17" s="1103"/>
      <c r="AT17" s="1103"/>
      <c r="AU17" s="1097"/>
      <c r="AV17" s="1097"/>
      <c r="AW17" s="1097"/>
      <c r="AX17" s="1097"/>
      <c r="AY17" s="1098"/>
      <c r="AZ17" s="241"/>
      <c r="BA17" s="241"/>
      <c r="BB17" s="241"/>
      <c r="BC17" s="241"/>
      <c r="BD17" s="241"/>
      <c r="BE17" s="242"/>
      <c r="BF17" s="242"/>
      <c r="BG17" s="242"/>
      <c r="BH17" s="242"/>
      <c r="BI17" s="242"/>
      <c r="BJ17" s="242"/>
      <c r="BK17" s="242"/>
      <c r="BL17" s="242"/>
      <c r="BM17" s="242"/>
      <c r="BN17" s="242"/>
      <c r="BO17" s="242"/>
      <c r="BP17" s="242"/>
      <c r="BQ17" s="251">
        <v>11</v>
      </c>
      <c r="BR17" s="252"/>
      <c r="BS17" s="1012" t="s">
        <v>581</v>
      </c>
      <c r="BT17" s="1013"/>
      <c r="BU17" s="1013"/>
      <c r="BV17" s="1013"/>
      <c r="BW17" s="1013"/>
      <c r="BX17" s="1013"/>
      <c r="BY17" s="1013"/>
      <c r="BZ17" s="1013"/>
      <c r="CA17" s="1013"/>
      <c r="CB17" s="1013"/>
      <c r="CC17" s="1013"/>
      <c r="CD17" s="1013"/>
      <c r="CE17" s="1013"/>
      <c r="CF17" s="1013"/>
      <c r="CG17" s="1014"/>
      <c r="CH17" s="1050">
        <v>-55.114072</v>
      </c>
      <c r="CI17" s="1051"/>
      <c r="CJ17" s="1051"/>
      <c r="CK17" s="1051"/>
      <c r="CL17" s="1052"/>
      <c r="CM17" s="1050">
        <v>5409.7175180000004</v>
      </c>
      <c r="CN17" s="1051"/>
      <c r="CO17" s="1051"/>
      <c r="CP17" s="1051"/>
      <c r="CQ17" s="1052"/>
      <c r="CR17" s="1050">
        <v>310</v>
      </c>
      <c r="CS17" s="1051"/>
      <c r="CT17" s="1051"/>
      <c r="CU17" s="1051"/>
      <c r="CV17" s="1052"/>
      <c r="CW17" s="1050">
        <v>68.97</v>
      </c>
      <c r="CX17" s="1051"/>
      <c r="CY17" s="1051"/>
      <c r="CZ17" s="1051"/>
      <c r="DA17" s="1052"/>
      <c r="DB17" s="1050">
        <v>38559.605000000003</v>
      </c>
      <c r="DC17" s="1051"/>
      <c r="DD17" s="1051"/>
      <c r="DE17" s="1051"/>
      <c r="DF17" s="1052"/>
      <c r="DG17" s="1050" t="s">
        <v>500</v>
      </c>
      <c r="DH17" s="1051"/>
      <c r="DI17" s="1051"/>
      <c r="DJ17" s="1051"/>
      <c r="DK17" s="1052"/>
      <c r="DL17" s="1050" t="s">
        <v>500</v>
      </c>
      <c r="DM17" s="1051"/>
      <c r="DN17" s="1051"/>
      <c r="DO17" s="1051"/>
      <c r="DP17" s="1052"/>
      <c r="DQ17" s="1050" t="s">
        <v>500</v>
      </c>
      <c r="DR17" s="1051"/>
      <c r="DS17" s="1051"/>
      <c r="DT17" s="1051"/>
      <c r="DU17" s="1052"/>
      <c r="DV17" s="990"/>
      <c r="DW17" s="991"/>
      <c r="DX17" s="991"/>
      <c r="DY17" s="991"/>
      <c r="DZ17" s="992"/>
      <c r="EA17" s="243"/>
    </row>
    <row r="18" spans="1:131" s="244" customFormat="1" ht="26.25" customHeight="1" x14ac:dyDescent="0.2">
      <c r="A18" s="250">
        <v>12</v>
      </c>
      <c r="B18" s="1041" t="s">
        <v>375</v>
      </c>
      <c r="C18" s="1042"/>
      <c r="D18" s="1042"/>
      <c r="E18" s="1042"/>
      <c r="F18" s="1042"/>
      <c r="G18" s="1042"/>
      <c r="H18" s="1042"/>
      <c r="I18" s="1042"/>
      <c r="J18" s="1042"/>
      <c r="K18" s="1042"/>
      <c r="L18" s="1042"/>
      <c r="M18" s="1042"/>
      <c r="N18" s="1042"/>
      <c r="O18" s="1042"/>
      <c r="P18" s="1043"/>
      <c r="Q18" s="1048">
        <v>1131</v>
      </c>
      <c r="R18" s="1045"/>
      <c r="S18" s="1045"/>
      <c r="T18" s="1045"/>
      <c r="U18" s="1045"/>
      <c r="V18" s="1045">
        <v>938</v>
      </c>
      <c r="W18" s="1045"/>
      <c r="X18" s="1045"/>
      <c r="Y18" s="1045"/>
      <c r="Z18" s="1045"/>
      <c r="AA18" s="1045">
        <v>193</v>
      </c>
      <c r="AB18" s="1045"/>
      <c r="AC18" s="1045"/>
      <c r="AD18" s="1045"/>
      <c r="AE18" s="1049"/>
      <c r="AF18" s="1099">
        <v>193</v>
      </c>
      <c r="AG18" s="1100"/>
      <c r="AH18" s="1100"/>
      <c r="AI18" s="1100"/>
      <c r="AJ18" s="1101"/>
      <c r="AK18" s="1102"/>
      <c r="AL18" s="1103"/>
      <c r="AM18" s="1103"/>
      <c r="AN18" s="1103"/>
      <c r="AO18" s="1103"/>
      <c r="AP18" s="1103">
        <v>1180</v>
      </c>
      <c r="AQ18" s="1103"/>
      <c r="AR18" s="1103"/>
      <c r="AS18" s="1103"/>
      <c r="AT18" s="1103"/>
      <c r="AU18" s="1097"/>
      <c r="AV18" s="1097"/>
      <c r="AW18" s="1097"/>
      <c r="AX18" s="1097"/>
      <c r="AY18" s="1098"/>
      <c r="AZ18" s="241"/>
      <c r="BA18" s="241"/>
      <c r="BB18" s="241"/>
      <c r="BC18" s="241"/>
      <c r="BD18" s="241"/>
      <c r="BE18" s="242"/>
      <c r="BF18" s="242"/>
      <c r="BG18" s="242"/>
      <c r="BH18" s="242"/>
      <c r="BI18" s="242"/>
      <c r="BJ18" s="242"/>
      <c r="BK18" s="242"/>
      <c r="BL18" s="242"/>
      <c r="BM18" s="242"/>
      <c r="BN18" s="242"/>
      <c r="BO18" s="242"/>
      <c r="BP18" s="242"/>
      <c r="BQ18" s="251">
        <v>12</v>
      </c>
      <c r="BR18" s="252"/>
      <c r="BS18" s="1012" t="s">
        <v>582</v>
      </c>
      <c r="BT18" s="1013"/>
      <c r="BU18" s="1013"/>
      <c r="BV18" s="1013"/>
      <c r="BW18" s="1013"/>
      <c r="BX18" s="1013"/>
      <c r="BY18" s="1013"/>
      <c r="BZ18" s="1013"/>
      <c r="CA18" s="1013"/>
      <c r="CB18" s="1013"/>
      <c r="CC18" s="1013"/>
      <c r="CD18" s="1013"/>
      <c r="CE18" s="1013"/>
      <c r="CF18" s="1013"/>
      <c r="CG18" s="1014"/>
      <c r="CH18" s="1050">
        <v>15</v>
      </c>
      <c r="CI18" s="1051"/>
      <c r="CJ18" s="1051"/>
      <c r="CK18" s="1051"/>
      <c r="CL18" s="1052"/>
      <c r="CM18" s="1050">
        <v>1128</v>
      </c>
      <c r="CN18" s="1051"/>
      <c r="CO18" s="1051"/>
      <c r="CP18" s="1051"/>
      <c r="CQ18" s="1052"/>
      <c r="CR18" s="1050">
        <v>535</v>
      </c>
      <c r="CS18" s="1051"/>
      <c r="CT18" s="1051"/>
      <c r="CU18" s="1051"/>
      <c r="CV18" s="1052"/>
      <c r="CW18" s="1050" t="s">
        <v>500</v>
      </c>
      <c r="CX18" s="1051"/>
      <c r="CY18" s="1051"/>
      <c r="CZ18" s="1051"/>
      <c r="DA18" s="1052"/>
      <c r="DB18" s="1050" t="s">
        <v>500</v>
      </c>
      <c r="DC18" s="1051"/>
      <c r="DD18" s="1051"/>
      <c r="DE18" s="1051"/>
      <c r="DF18" s="1052"/>
      <c r="DG18" s="1050" t="s">
        <v>500</v>
      </c>
      <c r="DH18" s="1051"/>
      <c r="DI18" s="1051"/>
      <c r="DJ18" s="1051"/>
      <c r="DK18" s="1052"/>
      <c r="DL18" s="1050" t="s">
        <v>500</v>
      </c>
      <c r="DM18" s="1051"/>
      <c r="DN18" s="1051"/>
      <c r="DO18" s="1051"/>
      <c r="DP18" s="1052"/>
      <c r="DQ18" s="1050" t="s">
        <v>500</v>
      </c>
      <c r="DR18" s="1051"/>
      <c r="DS18" s="1051"/>
      <c r="DT18" s="1051"/>
      <c r="DU18" s="1052"/>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9"/>
      <c r="AG19" s="1100"/>
      <c r="AH19" s="1100"/>
      <c r="AI19" s="1100"/>
      <c r="AJ19" s="1101"/>
      <c r="AK19" s="1102"/>
      <c r="AL19" s="1103"/>
      <c r="AM19" s="1103"/>
      <c r="AN19" s="1103"/>
      <c r="AO19" s="1103"/>
      <c r="AP19" s="1103"/>
      <c r="AQ19" s="1103"/>
      <c r="AR19" s="1103"/>
      <c r="AS19" s="1103"/>
      <c r="AT19" s="1103"/>
      <c r="AU19" s="1097"/>
      <c r="AV19" s="1097"/>
      <c r="AW19" s="1097"/>
      <c r="AX19" s="1097"/>
      <c r="AY19" s="1098"/>
      <c r="AZ19" s="241"/>
      <c r="BA19" s="241"/>
      <c r="BB19" s="241"/>
      <c r="BC19" s="241"/>
      <c r="BD19" s="241"/>
      <c r="BE19" s="242"/>
      <c r="BF19" s="242"/>
      <c r="BG19" s="242"/>
      <c r="BH19" s="242"/>
      <c r="BI19" s="242"/>
      <c r="BJ19" s="242"/>
      <c r="BK19" s="242"/>
      <c r="BL19" s="242"/>
      <c r="BM19" s="242"/>
      <c r="BN19" s="242"/>
      <c r="BO19" s="242"/>
      <c r="BP19" s="242"/>
      <c r="BQ19" s="251">
        <v>13</v>
      </c>
      <c r="BR19" s="252"/>
      <c r="BS19" s="1012" t="s">
        <v>583</v>
      </c>
      <c r="BT19" s="1013"/>
      <c r="BU19" s="1013"/>
      <c r="BV19" s="1013"/>
      <c r="BW19" s="1013"/>
      <c r="BX19" s="1013"/>
      <c r="BY19" s="1013"/>
      <c r="BZ19" s="1013"/>
      <c r="CA19" s="1013"/>
      <c r="CB19" s="1013"/>
      <c r="CC19" s="1013"/>
      <c r="CD19" s="1013"/>
      <c r="CE19" s="1013"/>
      <c r="CF19" s="1013"/>
      <c r="CG19" s="1014"/>
      <c r="CH19" s="1050">
        <v>3</v>
      </c>
      <c r="CI19" s="1051"/>
      <c r="CJ19" s="1051"/>
      <c r="CK19" s="1051"/>
      <c r="CL19" s="1052"/>
      <c r="CM19" s="1050">
        <v>1785</v>
      </c>
      <c r="CN19" s="1051"/>
      <c r="CO19" s="1051"/>
      <c r="CP19" s="1051"/>
      <c r="CQ19" s="1052"/>
      <c r="CR19" s="1050">
        <v>500</v>
      </c>
      <c r="CS19" s="1051"/>
      <c r="CT19" s="1051"/>
      <c r="CU19" s="1051"/>
      <c r="CV19" s="1052"/>
      <c r="CW19" s="1050">
        <v>1.3240000000000001</v>
      </c>
      <c r="CX19" s="1051"/>
      <c r="CY19" s="1051"/>
      <c r="CZ19" s="1051"/>
      <c r="DA19" s="1052"/>
      <c r="DB19" s="1050" t="s">
        <v>500</v>
      </c>
      <c r="DC19" s="1051"/>
      <c r="DD19" s="1051"/>
      <c r="DE19" s="1051"/>
      <c r="DF19" s="1052"/>
      <c r="DG19" s="1050" t="s">
        <v>500</v>
      </c>
      <c r="DH19" s="1051"/>
      <c r="DI19" s="1051"/>
      <c r="DJ19" s="1051"/>
      <c r="DK19" s="1052"/>
      <c r="DL19" s="1050" t="s">
        <v>500</v>
      </c>
      <c r="DM19" s="1051"/>
      <c r="DN19" s="1051"/>
      <c r="DO19" s="1051"/>
      <c r="DP19" s="1052"/>
      <c r="DQ19" s="1050" t="s">
        <v>500</v>
      </c>
      <c r="DR19" s="1051"/>
      <c r="DS19" s="1051"/>
      <c r="DT19" s="1051"/>
      <c r="DU19" s="1052"/>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9"/>
      <c r="AG20" s="1100"/>
      <c r="AH20" s="1100"/>
      <c r="AI20" s="1100"/>
      <c r="AJ20" s="1101"/>
      <c r="AK20" s="1102"/>
      <c r="AL20" s="1103"/>
      <c r="AM20" s="1103"/>
      <c r="AN20" s="1103"/>
      <c r="AO20" s="1103"/>
      <c r="AP20" s="1103"/>
      <c r="AQ20" s="1103"/>
      <c r="AR20" s="1103"/>
      <c r="AS20" s="1103"/>
      <c r="AT20" s="1103"/>
      <c r="AU20" s="1097"/>
      <c r="AV20" s="1097"/>
      <c r="AW20" s="1097"/>
      <c r="AX20" s="1097"/>
      <c r="AY20" s="1098"/>
      <c r="AZ20" s="241"/>
      <c r="BA20" s="241"/>
      <c r="BB20" s="241"/>
      <c r="BC20" s="241"/>
      <c r="BD20" s="241"/>
      <c r="BE20" s="242"/>
      <c r="BF20" s="242"/>
      <c r="BG20" s="242"/>
      <c r="BH20" s="242"/>
      <c r="BI20" s="242"/>
      <c r="BJ20" s="242"/>
      <c r="BK20" s="242"/>
      <c r="BL20" s="242"/>
      <c r="BM20" s="242"/>
      <c r="BN20" s="242"/>
      <c r="BO20" s="242"/>
      <c r="BP20" s="242"/>
      <c r="BQ20" s="251">
        <v>14</v>
      </c>
      <c r="BR20" s="252"/>
      <c r="BS20" s="1012" t="s">
        <v>584</v>
      </c>
      <c r="BT20" s="1013"/>
      <c r="BU20" s="1013"/>
      <c r="BV20" s="1013"/>
      <c r="BW20" s="1013"/>
      <c r="BX20" s="1013"/>
      <c r="BY20" s="1013"/>
      <c r="BZ20" s="1013"/>
      <c r="CA20" s="1013"/>
      <c r="CB20" s="1013"/>
      <c r="CC20" s="1013"/>
      <c r="CD20" s="1013"/>
      <c r="CE20" s="1013"/>
      <c r="CF20" s="1013"/>
      <c r="CG20" s="1014"/>
      <c r="CH20" s="1050">
        <v>-52</v>
      </c>
      <c r="CI20" s="1051"/>
      <c r="CJ20" s="1051"/>
      <c r="CK20" s="1051"/>
      <c r="CL20" s="1052"/>
      <c r="CM20" s="1050">
        <v>278</v>
      </c>
      <c r="CN20" s="1051"/>
      <c r="CO20" s="1051"/>
      <c r="CP20" s="1051"/>
      <c r="CQ20" s="1052"/>
      <c r="CR20" s="1050">
        <v>70</v>
      </c>
      <c r="CS20" s="1051"/>
      <c r="CT20" s="1051"/>
      <c r="CU20" s="1051"/>
      <c r="CV20" s="1052"/>
      <c r="CW20" s="1050" t="s">
        <v>570</v>
      </c>
      <c r="CX20" s="1051"/>
      <c r="CY20" s="1051"/>
      <c r="CZ20" s="1051"/>
      <c r="DA20" s="1052"/>
      <c r="DB20" s="1050" t="s">
        <v>570</v>
      </c>
      <c r="DC20" s="1051"/>
      <c r="DD20" s="1051"/>
      <c r="DE20" s="1051"/>
      <c r="DF20" s="1052"/>
      <c r="DG20" s="1050" t="s">
        <v>570</v>
      </c>
      <c r="DH20" s="1051"/>
      <c r="DI20" s="1051"/>
      <c r="DJ20" s="1051"/>
      <c r="DK20" s="1052"/>
      <c r="DL20" s="1050" t="s">
        <v>570</v>
      </c>
      <c r="DM20" s="1051"/>
      <c r="DN20" s="1051"/>
      <c r="DO20" s="1051"/>
      <c r="DP20" s="1052"/>
      <c r="DQ20" s="1050" t="s">
        <v>570</v>
      </c>
      <c r="DR20" s="1051"/>
      <c r="DS20" s="1051"/>
      <c r="DT20" s="1051"/>
      <c r="DU20" s="1052"/>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9"/>
      <c r="AG21" s="1100"/>
      <c r="AH21" s="1100"/>
      <c r="AI21" s="1100"/>
      <c r="AJ21" s="1101"/>
      <c r="AK21" s="1102"/>
      <c r="AL21" s="1103"/>
      <c r="AM21" s="1103"/>
      <c r="AN21" s="1103"/>
      <c r="AO21" s="1103"/>
      <c r="AP21" s="1103"/>
      <c r="AQ21" s="1103"/>
      <c r="AR21" s="1103"/>
      <c r="AS21" s="1103"/>
      <c r="AT21" s="1103"/>
      <c r="AU21" s="1097"/>
      <c r="AV21" s="1097"/>
      <c r="AW21" s="1097"/>
      <c r="AX21" s="1097"/>
      <c r="AY21" s="1098"/>
      <c r="AZ21" s="241"/>
      <c r="BA21" s="241"/>
      <c r="BB21" s="241"/>
      <c r="BC21" s="241"/>
      <c r="BD21" s="241"/>
      <c r="BE21" s="242"/>
      <c r="BF21" s="242"/>
      <c r="BG21" s="242"/>
      <c r="BH21" s="242"/>
      <c r="BI21" s="242"/>
      <c r="BJ21" s="242"/>
      <c r="BK21" s="242"/>
      <c r="BL21" s="242"/>
      <c r="BM21" s="242"/>
      <c r="BN21" s="242"/>
      <c r="BO21" s="242"/>
      <c r="BP21" s="242"/>
      <c r="BQ21" s="251">
        <v>15</v>
      </c>
      <c r="BR21" s="252"/>
      <c r="BS21" s="1012" t="s">
        <v>585</v>
      </c>
      <c r="BT21" s="1013"/>
      <c r="BU21" s="1013"/>
      <c r="BV21" s="1013"/>
      <c r="BW21" s="1013"/>
      <c r="BX21" s="1013"/>
      <c r="BY21" s="1013"/>
      <c r="BZ21" s="1013"/>
      <c r="CA21" s="1013"/>
      <c r="CB21" s="1013"/>
      <c r="CC21" s="1013"/>
      <c r="CD21" s="1013"/>
      <c r="CE21" s="1013"/>
      <c r="CF21" s="1013"/>
      <c r="CG21" s="1014"/>
      <c r="CH21" s="1050">
        <v>-70</v>
      </c>
      <c r="CI21" s="1051"/>
      <c r="CJ21" s="1051"/>
      <c r="CK21" s="1051"/>
      <c r="CL21" s="1052"/>
      <c r="CM21" s="1050">
        <v>3151</v>
      </c>
      <c r="CN21" s="1051"/>
      <c r="CO21" s="1051"/>
      <c r="CP21" s="1051"/>
      <c r="CQ21" s="1052"/>
      <c r="CR21" s="1050">
        <v>2100</v>
      </c>
      <c r="CS21" s="1051"/>
      <c r="CT21" s="1051"/>
      <c r="CU21" s="1051"/>
      <c r="CV21" s="1052"/>
      <c r="CW21" s="1050" t="s">
        <v>570</v>
      </c>
      <c r="CX21" s="1051"/>
      <c r="CY21" s="1051"/>
      <c r="CZ21" s="1051"/>
      <c r="DA21" s="1052"/>
      <c r="DB21" s="1050" t="s">
        <v>570</v>
      </c>
      <c r="DC21" s="1051"/>
      <c r="DD21" s="1051"/>
      <c r="DE21" s="1051"/>
      <c r="DF21" s="1052"/>
      <c r="DG21" s="1050" t="s">
        <v>570</v>
      </c>
      <c r="DH21" s="1051"/>
      <c r="DI21" s="1051"/>
      <c r="DJ21" s="1051"/>
      <c r="DK21" s="1052"/>
      <c r="DL21" s="1050" t="s">
        <v>570</v>
      </c>
      <c r="DM21" s="1051"/>
      <c r="DN21" s="1051"/>
      <c r="DO21" s="1051"/>
      <c r="DP21" s="1052"/>
      <c r="DQ21" s="1050" t="s">
        <v>570</v>
      </c>
      <c r="DR21" s="1051"/>
      <c r="DS21" s="1051"/>
      <c r="DT21" s="1051"/>
      <c r="DU21" s="1052"/>
      <c r="DV21" s="990"/>
      <c r="DW21" s="991"/>
      <c r="DX21" s="991"/>
      <c r="DY21" s="991"/>
      <c r="DZ21" s="992"/>
      <c r="EA21" s="243"/>
    </row>
    <row r="22" spans="1:131" s="244" customFormat="1" ht="26.25" customHeight="1" x14ac:dyDescent="0.2">
      <c r="A22" s="250">
        <v>16</v>
      </c>
      <c r="B22" s="1088"/>
      <c r="C22" s="1089"/>
      <c r="D22" s="1089"/>
      <c r="E22" s="1089"/>
      <c r="F22" s="1089"/>
      <c r="G22" s="1089"/>
      <c r="H22" s="1089"/>
      <c r="I22" s="1089"/>
      <c r="J22" s="1089"/>
      <c r="K22" s="1089"/>
      <c r="L22" s="1089"/>
      <c r="M22" s="1089"/>
      <c r="N22" s="1089"/>
      <c r="O22" s="1089"/>
      <c r="P22" s="1090"/>
      <c r="Q22" s="1091"/>
      <c r="R22" s="1092"/>
      <c r="S22" s="1092"/>
      <c r="T22" s="1092"/>
      <c r="U22" s="1092"/>
      <c r="V22" s="1092"/>
      <c r="W22" s="1092"/>
      <c r="X22" s="1092"/>
      <c r="Y22" s="1092"/>
      <c r="Z22" s="1092"/>
      <c r="AA22" s="1092"/>
      <c r="AB22" s="1092"/>
      <c r="AC22" s="1092"/>
      <c r="AD22" s="1092"/>
      <c r="AE22" s="1093"/>
      <c r="AF22" s="1094"/>
      <c r="AG22" s="1095"/>
      <c r="AH22" s="1095"/>
      <c r="AI22" s="1095"/>
      <c r="AJ22" s="1096"/>
      <c r="AK22" s="1084"/>
      <c r="AL22" s="1085"/>
      <c r="AM22" s="1085"/>
      <c r="AN22" s="1085"/>
      <c r="AO22" s="1085"/>
      <c r="AP22" s="1085"/>
      <c r="AQ22" s="1085"/>
      <c r="AR22" s="1085"/>
      <c r="AS22" s="1085"/>
      <c r="AT22" s="1085"/>
      <c r="AU22" s="1086"/>
      <c r="AV22" s="1086"/>
      <c r="AW22" s="1086"/>
      <c r="AX22" s="1086"/>
      <c r="AY22" s="1087"/>
      <c r="AZ22" s="1032" t="s">
        <v>376</v>
      </c>
      <c r="BA22" s="1032"/>
      <c r="BB22" s="1032"/>
      <c r="BC22" s="1032"/>
      <c r="BD22" s="1033"/>
      <c r="BE22" s="242"/>
      <c r="BF22" s="242"/>
      <c r="BG22" s="242"/>
      <c r="BH22" s="242"/>
      <c r="BI22" s="242"/>
      <c r="BJ22" s="242"/>
      <c r="BK22" s="242"/>
      <c r="BL22" s="242"/>
      <c r="BM22" s="242"/>
      <c r="BN22" s="242"/>
      <c r="BO22" s="242"/>
      <c r="BP22" s="242"/>
      <c r="BQ22" s="251">
        <v>16</v>
      </c>
      <c r="BR22" s="252"/>
      <c r="BS22" s="1012" t="s">
        <v>586</v>
      </c>
      <c r="BT22" s="1013"/>
      <c r="BU22" s="1013"/>
      <c r="BV22" s="1013"/>
      <c r="BW22" s="1013"/>
      <c r="BX22" s="1013"/>
      <c r="BY22" s="1013"/>
      <c r="BZ22" s="1013"/>
      <c r="CA22" s="1013"/>
      <c r="CB22" s="1013"/>
      <c r="CC22" s="1013"/>
      <c r="CD22" s="1013"/>
      <c r="CE22" s="1013"/>
      <c r="CF22" s="1013"/>
      <c r="CG22" s="1014"/>
      <c r="CH22" s="1050">
        <v>9</v>
      </c>
      <c r="CI22" s="1051"/>
      <c r="CJ22" s="1051"/>
      <c r="CK22" s="1051"/>
      <c r="CL22" s="1052"/>
      <c r="CM22" s="1050">
        <v>230</v>
      </c>
      <c r="CN22" s="1051"/>
      <c r="CO22" s="1051"/>
      <c r="CP22" s="1051"/>
      <c r="CQ22" s="1052"/>
      <c r="CR22" s="1050">
        <v>22</v>
      </c>
      <c r="CS22" s="1051"/>
      <c r="CT22" s="1051"/>
      <c r="CU22" s="1051"/>
      <c r="CV22" s="1052"/>
      <c r="CW22" s="1050" t="s">
        <v>570</v>
      </c>
      <c r="CX22" s="1051"/>
      <c r="CY22" s="1051"/>
      <c r="CZ22" s="1051"/>
      <c r="DA22" s="1052"/>
      <c r="DB22" s="1050" t="s">
        <v>570</v>
      </c>
      <c r="DC22" s="1051"/>
      <c r="DD22" s="1051"/>
      <c r="DE22" s="1051"/>
      <c r="DF22" s="1052"/>
      <c r="DG22" s="1050" t="s">
        <v>570</v>
      </c>
      <c r="DH22" s="1051"/>
      <c r="DI22" s="1051"/>
      <c r="DJ22" s="1051"/>
      <c r="DK22" s="1052"/>
      <c r="DL22" s="1050" t="s">
        <v>605</v>
      </c>
      <c r="DM22" s="1051"/>
      <c r="DN22" s="1051"/>
      <c r="DO22" s="1051"/>
      <c r="DP22" s="1052"/>
      <c r="DQ22" s="1050" t="s">
        <v>570</v>
      </c>
      <c r="DR22" s="1051"/>
      <c r="DS22" s="1051"/>
      <c r="DT22" s="1051"/>
      <c r="DU22" s="1052"/>
      <c r="DV22" s="990"/>
      <c r="DW22" s="991"/>
      <c r="DX22" s="991"/>
      <c r="DY22" s="991"/>
      <c r="DZ22" s="992"/>
      <c r="EA22" s="243"/>
    </row>
    <row r="23" spans="1:131" s="244" customFormat="1" ht="26.25" customHeight="1" thickBot="1" x14ac:dyDescent="0.25">
      <c r="A23" s="253" t="s">
        <v>377</v>
      </c>
      <c r="B23" s="942" t="s">
        <v>378</v>
      </c>
      <c r="C23" s="943"/>
      <c r="D23" s="943"/>
      <c r="E23" s="943"/>
      <c r="F23" s="943"/>
      <c r="G23" s="943"/>
      <c r="H23" s="943"/>
      <c r="I23" s="943"/>
      <c r="J23" s="943"/>
      <c r="K23" s="943"/>
      <c r="L23" s="943"/>
      <c r="M23" s="943"/>
      <c r="N23" s="943"/>
      <c r="O23" s="943"/>
      <c r="P23" s="944"/>
      <c r="Q23" s="1075">
        <v>975155</v>
      </c>
      <c r="R23" s="1076"/>
      <c r="S23" s="1076"/>
      <c r="T23" s="1076"/>
      <c r="U23" s="1076"/>
      <c r="V23" s="1076">
        <v>947070</v>
      </c>
      <c r="W23" s="1076"/>
      <c r="X23" s="1076"/>
      <c r="Y23" s="1076"/>
      <c r="Z23" s="1076"/>
      <c r="AA23" s="1076">
        <v>28085</v>
      </c>
      <c r="AB23" s="1076"/>
      <c r="AC23" s="1076"/>
      <c r="AD23" s="1076"/>
      <c r="AE23" s="1077"/>
      <c r="AF23" s="1078">
        <v>13212</v>
      </c>
      <c r="AG23" s="1076"/>
      <c r="AH23" s="1076"/>
      <c r="AI23" s="1076"/>
      <c r="AJ23" s="1079"/>
      <c r="AK23" s="1080"/>
      <c r="AL23" s="1081"/>
      <c r="AM23" s="1081"/>
      <c r="AN23" s="1081"/>
      <c r="AO23" s="1081"/>
      <c r="AP23" s="1076">
        <v>1679119</v>
      </c>
      <c r="AQ23" s="1076"/>
      <c r="AR23" s="1076"/>
      <c r="AS23" s="1076"/>
      <c r="AT23" s="1076"/>
      <c r="AU23" s="1082"/>
      <c r="AV23" s="1082"/>
      <c r="AW23" s="1082"/>
      <c r="AX23" s="1082"/>
      <c r="AY23" s="1083"/>
      <c r="AZ23" s="1072" t="s">
        <v>128</v>
      </c>
      <c r="BA23" s="1073"/>
      <c r="BB23" s="1073"/>
      <c r="BC23" s="1073"/>
      <c r="BD23" s="1074"/>
      <c r="BE23" s="242"/>
      <c r="BF23" s="242"/>
      <c r="BG23" s="242"/>
      <c r="BH23" s="242"/>
      <c r="BI23" s="242"/>
      <c r="BJ23" s="242"/>
      <c r="BK23" s="242"/>
      <c r="BL23" s="242"/>
      <c r="BM23" s="242"/>
      <c r="BN23" s="242"/>
      <c r="BO23" s="242"/>
      <c r="BP23" s="242"/>
      <c r="BQ23" s="251">
        <v>17</v>
      </c>
      <c r="BR23" s="252"/>
      <c r="BS23" s="1012" t="s">
        <v>587</v>
      </c>
      <c r="BT23" s="1013"/>
      <c r="BU23" s="1013"/>
      <c r="BV23" s="1013"/>
      <c r="BW23" s="1013"/>
      <c r="BX23" s="1013"/>
      <c r="BY23" s="1013"/>
      <c r="BZ23" s="1013"/>
      <c r="CA23" s="1013"/>
      <c r="CB23" s="1013"/>
      <c r="CC23" s="1013"/>
      <c r="CD23" s="1013"/>
      <c r="CE23" s="1013"/>
      <c r="CF23" s="1013"/>
      <c r="CG23" s="1014"/>
      <c r="CH23" s="1050">
        <v>-2.2389999999999999</v>
      </c>
      <c r="CI23" s="1051"/>
      <c r="CJ23" s="1051"/>
      <c r="CK23" s="1051"/>
      <c r="CL23" s="1052"/>
      <c r="CM23" s="1050">
        <v>345.32299999999998</v>
      </c>
      <c r="CN23" s="1051"/>
      <c r="CO23" s="1051"/>
      <c r="CP23" s="1051"/>
      <c r="CQ23" s="1052"/>
      <c r="CR23" s="1050">
        <v>60</v>
      </c>
      <c r="CS23" s="1051"/>
      <c r="CT23" s="1051"/>
      <c r="CU23" s="1051"/>
      <c r="CV23" s="1052"/>
      <c r="CW23" s="1050" t="s">
        <v>500</v>
      </c>
      <c r="CX23" s="1051"/>
      <c r="CY23" s="1051"/>
      <c r="CZ23" s="1051"/>
      <c r="DA23" s="1052"/>
      <c r="DB23" s="1050" t="s">
        <v>500</v>
      </c>
      <c r="DC23" s="1051"/>
      <c r="DD23" s="1051"/>
      <c r="DE23" s="1051"/>
      <c r="DF23" s="1052"/>
      <c r="DG23" s="1050" t="s">
        <v>500</v>
      </c>
      <c r="DH23" s="1051"/>
      <c r="DI23" s="1051"/>
      <c r="DJ23" s="1051"/>
      <c r="DK23" s="1052"/>
      <c r="DL23" s="1050" t="s">
        <v>500</v>
      </c>
      <c r="DM23" s="1051"/>
      <c r="DN23" s="1051"/>
      <c r="DO23" s="1051"/>
      <c r="DP23" s="1052"/>
      <c r="DQ23" s="1050" t="s">
        <v>500</v>
      </c>
      <c r="DR23" s="1051"/>
      <c r="DS23" s="1051"/>
      <c r="DT23" s="1051"/>
      <c r="DU23" s="1052"/>
      <c r="DV23" s="990"/>
      <c r="DW23" s="991"/>
      <c r="DX23" s="991"/>
      <c r="DY23" s="991"/>
      <c r="DZ23" s="992"/>
      <c r="EA23" s="243"/>
    </row>
    <row r="24" spans="1:131" s="244" customFormat="1" ht="26.25" customHeight="1" x14ac:dyDescent="0.2">
      <c r="A24" s="1071" t="s">
        <v>379</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41"/>
      <c r="BA24" s="241"/>
      <c r="BB24" s="241"/>
      <c r="BC24" s="241"/>
      <c r="BD24" s="241"/>
      <c r="BE24" s="242"/>
      <c r="BF24" s="242"/>
      <c r="BG24" s="242"/>
      <c r="BH24" s="242"/>
      <c r="BI24" s="242"/>
      <c r="BJ24" s="242"/>
      <c r="BK24" s="242"/>
      <c r="BL24" s="242"/>
      <c r="BM24" s="242"/>
      <c r="BN24" s="242"/>
      <c r="BO24" s="242"/>
      <c r="BP24" s="242"/>
      <c r="BQ24" s="251">
        <v>18</v>
      </c>
      <c r="BR24" s="252"/>
      <c r="BS24" s="1012" t="s">
        <v>588</v>
      </c>
      <c r="BT24" s="1013"/>
      <c r="BU24" s="1013"/>
      <c r="BV24" s="1013"/>
      <c r="BW24" s="1013"/>
      <c r="BX24" s="1013"/>
      <c r="BY24" s="1013"/>
      <c r="BZ24" s="1013"/>
      <c r="CA24" s="1013"/>
      <c r="CB24" s="1013"/>
      <c r="CC24" s="1013"/>
      <c r="CD24" s="1013"/>
      <c r="CE24" s="1013"/>
      <c r="CF24" s="1013"/>
      <c r="CG24" s="1014"/>
      <c r="CH24" s="1050">
        <v>1</v>
      </c>
      <c r="CI24" s="1051"/>
      <c r="CJ24" s="1051"/>
      <c r="CK24" s="1051"/>
      <c r="CL24" s="1052"/>
      <c r="CM24" s="1050">
        <v>163</v>
      </c>
      <c r="CN24" s="1051"/>
      <c r="CO24" s="1051"/>
      <c r="CP24" s="1051"/>
      <c r="CQ24" s="1052"/>
      <c r="CR24" s="1050">
        <v>100</v>
      </c>
      <c r="CS24" s="1051"/>
      <c r="CT24" s="1051"/>
      <c r="CU24" s="1051"/>
      <c r="CV24" s="1052"/>
      <c r="CW24" s="1050" t="s">
        <v>500</v>
      </c>
      <c r="CX24" s="1051"/>
      <c r="CY24" s="1051"/>
      <c r="CZ24" s="1051"/>
      <c r="DA24" s="1052"/>
      <c r="DB24" s="1050" t="s">
        <v>500</v>
      </c>
      <c r="DC24" s="1051"/>
      <c r="DD24" s="1051"/>
      <c r="DE24" s="1051"/>
      <c r="DF24" s="1052"/>
      <c r="DG24" s="1050" t="s">
        <v>500</v>
      </c>
      <c r="DH24" s="1051"/>
      <c r="DI24" s="1051"/>
      <c r="DJ24" s="1051"/>
      <c r="DK24" s="1052"/>
      <c r="DL24" s="1050" t="s">
        <v>500</v>
      </c>
      <c r="DM24" s="1051"/>
      <c r="DN24" s="1051"/>
      <c r="DO24" s="1051"/>
      <c r="DP24" s="1052"/>
      <c r="DQ24" s="1050" t="s">
        <v>500</v>
      </c>
      <c r="DR24" s="1051"/>
      <c r="DS24" s="1051"/>
      <c r="DT24" s="1051"/>
      <c r="DU24" s="1052"/>
      <c r="DV24" s="990"/>
      <c r="DW24" s="991"/>
      <c r="DX24" s="991"/>
      <c r="DY24" s="991"/>
      <c r="DZ24" s="992"/>
      <c r="EA24" s="243"/>
    </row>
    <row r="25" spans="1:131" s="236" customFormat="1" ht="26.25" customHeight="1" thickBot="1" x14ac:dyDescent="0.25">
      <c r="A25" s="1070" t="s">
        <v>380</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41"/>
      <c r="BK25" s="241"/>
      <c r="BL25" s="241"/>
      <c r="BM25" s="241"/>
      <c r="BN25" s="241"/>
      <c r="BO25" s="254"/>
      <c r="BP25" s="254"/>
      <c r="BQ25" s="251">
        <v>19</v>
      </c>
      <c r="BR25" s="252" t="s">
        <v>589</v>
      </c>
      <c r="BS25" s="1012" t="s">
        <v>590</v>
      </c>
      <c r="BT25" s="1013"/>
      <c r="BU25" s="1013"/>
      <c r="BV25" s="1013"/>
      <c r="BW25" s="1013"/>
      <c r="BX25" s="1013"/>
      <c r="BY25" s="1013"/>
      <c r="BZ25" s="1013"/>
      <c r="CA25" s="1013"/>
      <c r="CB25" s="1013"/>
      <c r="CC25" s="1013"/>
      <c r="CD25" s="1013"/>
      <c r="CE25" s="1013"/>
      <c r="CF25" s="1013"/>
      <c r="CG25" s="1014"/>
      <c r="CH25" s="1050">
        <v>3</v>
      </c>
      <c r="CI25" s="1051"/>
      <c r="CJ25" s="1051"/>
      <c r="CK25" s="1051"/>
      <c r="CL25" s="1052"/>
      <c r="CM25" s="1050">
        <v>190</v>
      </c>
      <c r="CN25" s="1051"/>
      <c r="CO25" s="1051"/>
      <c r="CP25" s="1051"/>
      <c r="CQ25" s="1052"/>
      <c r="CR25" s="1050">
        <v>7.7</v>
      </c>
      <c r="CS25" s="1051"/>
      <c r="CT25" s="1051"/>
      <c r="CU25" s="1051"/>
      <c r="CV25" s="1052"/>
      <c r="CW25" s="1050">
        <v>120</v>
      </c>
      <c r="CX25" s="1051"/>
      <c r="CY25" s="1051"/>
      <c r="CZ25" s="1051"/>
      <c r="DA25" s="1052"/>
      <c r="DB25" s="1050">
        <v>25702</v>
      </c>
      <c r="DC25" s="1051"/>
      <c r="DD25" s="1051"/>
      <c r="DE25" s="1051"/>
      <c r="DF25" s="1052"/>
      <c r="DG25" s="1050" t="s">
        <v>570</v>
      </c>
      <c r="DH25" s="1051"/>
      <c r="DI25" s="1051"/>
      <c r="DJ25" s="1051"/>
      <c r="DK25" s="1052"/>
      <c r="DL25" s="1050">
        <v>5644.5010000000002</v>
      </c>
      <c r="DM25" s="1051"/>
      <c r="DN25" s="1051"/>
      <c r="DO25" s="1051"/>
      <c r="DP25" s="1052"/>
      <c r="DQ25" s="1050">
        <f>DL25*0.9</f>
        <v>5080.0509000000002</v>
      </c>
      <c r="DR25" s="1051"/>
      <c r="DS25" s="1051"/>
      <c r="DT25" s="1051"/>
      <c r="DU25" s="1052"/>
      <c r="DV25" s="990"/>
      <c r="DW25" s="991"/>
      <c r="DX25" s="991"/>
      <c r="DY25" s="991"/>
      <c r="DZ25" s="992"/>
      <c r="EA25" s="235"/>
    </row>
    <row r="26" spans="1:131" s="236" customFormat="1" ht="26.25" customHeight="1" x14ac:dyDescent="0.2">
      <c r="A26" s="993" t="s">
        <v>346</v>
      </c>
      <c r="B26" s="994"/>
      <c r="C26" s="994"/>
      <c r="D26" s="994"/>
      <c r="E26" s="994"/>
      <c r="F26" s="994"/>
      <c r="G26" s="994"/>
      <c r="H26" s="994"/>
      <c r="I26" s="994"/>
      <c r="J26" s="994"/>
      <c r="K26" s="994"/>
      <c r="L26" s="994"/>
      <c r="M26" s="994"/>
      <c r="N26" s="994"/>
      <c r="O26" s="994"/>
      <c r="P26" s="995"/>
      <c r="Q26" s="999" t="s">
        <v>381</v>
      </c>
      <c r="R26" s="1000"/>
      <c r="S26" s="1000"/>
      <c r="T26" s="1000"/>
      <c r="U26" s="1001"/>
      <c r="V26" s="999" t="s">
        <v>382</v>
      </c>
      <c r="W26" s="1000"/>
      <c r="X26" s="1000"/>
      <c r="Y26" s="1000"/>
      <c r="Z26" s="1001"/>
      <c r="AA26" s="999" t="s">
        <v>383</v>
      </c>
      <c r="AB26" s="1000"/>
      <c r="AC26" s="1000"/>
      <c r="AD26" s="1000"/>
      <c r="AE26" s="1000"/>
      <c r="AF26" s="1066" t="s">
        <v>384</v>
      </c>
      <c r="AG26" s="1006"/>
      <c r="AH26" s="1006"/>
      <c r="AI26" s="1006"/>
      <c r="AJ26" s="1067"/>
      <c r="AK26" s="1000" t="s">
        <v>385</v>
      </c>
      <c r="AL26" s="1000"/>
      <c r="AM26" s="1000"/>
      <c r="AN26" s="1000"/>
      <c r="AO26" s="1001"/>
      <c r="AP26" s="999" t="s">
        <v>386</v>
      </c>
      <c r="AQ26" s="1000"/>
      <c r="AR26" s="1000"/>
      <c r="AS26" s="1000"/>
      <c r="AT26" s="1001"/>
      <c r="AU26" s="999" t="s">
        <v>387</v>
      </c>
      <c r="AV26" s="1000"/>
      <c r="AW26" s="1000"/>
      <c r="AX26" s="1000"/>
      <c r="AY26" s="1001"/>
      <c r="AZ26" s="999" t="s">
        <v>388</v>
      </c>
      <c r="BA26" s="1000"/>
      <c r="BB26" s="1000"/>
      <c r="BC26" s="1000"/>
      <c r="BD26" s="1001"/>
      <c r="BE26" s="999" t="s">
        <v>353</v>
      </c>
      <c r="BF26" s="1000"/>
      <c r="BG26" s="1000"/>
      <c r="BH26" s="1000"/>
      <c r="BI26" s="1015"/>
      <c r="BJ26" s="241"/>
      <c r="BK26" s="241"/>
      <c r="BL26" s="241"/>
      <c r="BM26" s="241"/>
      <c r="BN26" s="241"/>
      <c r="BO26" s="254"/>
      <c r="BP26" s="254"/>
      <c r="BQ26" s="251">
        <v>20</v>
      </c>
      <c r="BR26" s="252"/>
      <c r="BS26" s="1012" t="s">
        <v>591</v>
      </c>
      <c r="BT26" s="1013"/>
      <c r="BU26" s="1013"/>
      <c r="BV26" s="1013"/>
      <c r="BW26" s="1013"/>
      <c r="BX26" s="1013"/>
      <c r="BY26" s="1013"/>
      <c r="BZ26" s="1013"/>
      <c r="CA26" s="1013"/>
      <c r="CB26" s="1013"/>
      <c r="CC26" s="1013"/>
      <c r="CD26" s="1013"/>
      <c r="CE26" s="1013"/>
      <c r="CF26" s="1013"/>
      <c r="CG26" s="1014"/>
      <c r="CH26" s="1050">
        <v>-0.49199999999999999</v>
      </c>
      <c r="CI26" s="1051"/>
      <c r="CJ26" s="1051"/>
      <c r="CK26" s="1051"/>
      <c r="CL26" s="1052"/>
      <c r="CM26" s="1050">
        <v>2697.596</v>
      </c>
      <c r="CN26" s="1051"/>
      <c r="CO26" s="1051"/>
      <c r="CP26" s="1051"/>
      <c r="CQ26" s="1052"/>
      <c r="CR26" s="1050">
        <v>2302.143</v>
      </c>
      <c r="CS26" s="1051"/>
      <c r="CT26" s="1051"/>
      <c r="CU26" s="1051"/>
      <c r="CV26" s="1052"/>
      <c r="CW26" s="1050">
        <v>32.812100000000001</v>
      </c>
      <c r="CX26" s="1051"/>
      <c r="CY26" s="1051"/>
      <c r="CZ26" s="1051"/>
      <c r="DA26" s="1052"/>
      <c r="DB26" s="1050" t="s">
        <v>570</v>
      </c>
      <c r="DC26" s="1051"/>
      <c r="DD26" s="1051"/>
      <c r="DE26" s="1051"/>
      <c r="DF26" s="1052"/>
      <c r="DG26" s="1050" t="s">
        <v>570</v>
      </c>
      <c r="DH26" s="1051"/>
      <c r="DI26" s="1051"/>
      <c r="DJ26" s="1051"/>
      <c r="DK26" s="1052"/>
      <c r="DL26" s="1050" t="s">
        <v>570</v>
      </c>
      <c r="DM26" s="1051"/>
      <c r="DN26" s="1051"/>
      <c r="DO26" s="1051"/>
      <c r="DP26" s="1052"/>
      <c r="DQ26" s="1050" t="s">
        <v>570</v>
      </c>
      <c r="DR26" s="1051"/>
      <c r="DS26" s="1051"/>
      <c r="DT26" s="1051"/>
      <c r="DU26" s="1052"/>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8"/>
      <c r="AG27" s="1009"/>
      <c r="AH27" s="1009"/>
      <c r="AI27" s="1009"/>
      <c r="AJ27" s="1069"/>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592</v>
      </c>
      <c r="BT27" s="1013"/>
      <c r="BU27" s="1013"/>
      <c r="BV27" s="1013"/>
      <c r="BW27" s="1013"/>
      <c r="BX27" s="1013"/>
      <c r="BY27" s="1013"/>
      <c r="BZ27" s="1013"/>
      <c r="CA27" s="1013"/>
      <c r="CB27" s="1013"/>
      <c r="CC27" s="1013"/>
      <c r="CD27" s="1013"/>
      <c r="CE27" s="1013"/>
      <c r="CF27" s="1013"/>
      <c r="CG27" s="1014"/>
      <c r="CH27" s="1050">
        <v>-29.946000000000002</v>
      </c>
      <c r="CI27" s="1051"/>
      <c r="CJ27" s="1051"/>
      <c r="CK27" s="1051"/>
      <c r="CL27" s="1052"/>
      <c r="CM27" s="1050">
        <v>747</v>
      </c>
      <c r="CN27" s="1051"/>
      <c r="CO27" s="1051"/>
      <c r="CP27" s="1051"/>
      <c r="CQ27" s="1052"/>
      <c r="CR27" s="1050">
        <v>190</v>
      </c>
      <c r="CS27" s="1051"/>
      <c r="CT27" s="1051"/>
      <c r="CU27" s="1051"/>
      <c r="CV27" s="1052"/>
      <c r="CW27" s="1050" t="s">
        <v>570</v>
      </c>
      <c r="CX27" s="1051"/>
      <c r="CY27" s="1051"/>
      <c r="CZ27" s="1051"/>
      <c r="DA27" s="1052"/>
      <c r="DB27" s="1050" t="s">
        <v>570</v>
      </c>
      <c r="DC27" s="1051"/>
      <c r="DD27" s="1051"/>
      <c r="DE27" s="1051"/>
      <c r="DF27" s="1052"/>
      <c r="DG27" s="1050" t="s">
        <v>570</v>
      </c>
      <c r="DH27" s="1051"/>
      <c r="DI27" s="1051"/>
      <c r="DJ27" s="1051"/>
      <c r="DK27" s="1052"/>
      <c r="DL27" s="1050" t="s">
        <v>570</v>
      </c>
      <c r="DM27" s="1051"/>
      <c r="DN27" s="1051"/>
      <c r="DO27" s="1051"/>
      <c r="DP27" s="1052"/>
      <c r="DQ27" s="1050" t="s">
        <v>570</v>
      </c>
      <c r="DR27" s="1051"/>
      <c r="DS27" s="1051"/>
      <c r="DT27" s="1051"/>
      <c r="DU27" s="1052"/>
      <c r="DV27" s="990"/>
      <c r="DW27" s="991"/>
      <c r="DX27" s="991"/>
      <c r="DY27" s="991"/>
      <c r="DZ27" s="992"/>
      <c r="EA27" s="235"/>
    </row>
    <row r="28" spans="1:131" s="236" customFormat="1" ht="26.25" customHeight="1" thickTop="1" x14ac:dyDescent="0.2">
      <c r="A28" s="255">
        <v>1</v>
      </c>
      <c r="B28" s="1057" t="s">
        <v>389</v>
      </c>
      <c r="C28" s="1058"/>
      <c r="D28" s="1058"/>
      <c r="E28" s="1058"/>
      <c r="F28" s="1058"/>
      <c r="G28" s="1058"/>
      <c r="H28" s="1058"/>
      <c r="I28" s="1058"/>
      <c r="J28" s="1058"/>
      <c r="K28" s="1058"/>
      <c r="L28" s="1058"/>
      <c r="M28" s="1058"/>
      <c r="N28" s="1058"/>
      <c r="O28" s="1058"/>
      <c r="P28" s="1059"/>
      <c r="Q28" s="1060">
        <v>195519</v>
      </c>
      <c r="R28" s="1061"/>
      <c r="S28" s="1061"/>
      <c r="T28" s="1061"/>
      <c r="U28" s="1061"/>
      <c r="V28" s="1061">
        <v>192122</v>
      </c>
      <c r="W28" s="1061"/>
      <c r="X28" s="1061"/>
      <c r="Y28" s="1061"/>
      <c r="Z28" s="1061"/>
      <c r="AA28" s="1061">
        <v>3397</v>
      </c>
      <c r="AB28" s="1061"/>
      <c r="AC28" s="1061"/>
      <c r="AD28" s="1061"/>
      <c r="AE28" s="1062"/>
      <c r="AF28" s="1063">
        <v>3397</v>
      </c>
      <c r="AG28" s="1061"/>
      <c r="AH28" s="1061"/>
      <c r="AI28" s="1061"/>
      <c r="AJ28" s="1064"/>
      <c r="AK28" s="1065">
        <v>12443</v>
      </c>
      <c r="AL28" s="1053"/>
      <c r="AM28" s="1053"/>
      <c r="AN28" s="1053"/>
      <c r="AO28" s="1053"/>
      <c r="AP28" s="1053">
        <v>0</v>
      </c>
      <c r="AQ28" s="1053"/>
      <c r="AR28" s="1053"/>
      <c r="AS28" s="1053"/>
      <c r="AT28" s="1053"/>
      <c r="AU28" s="1053">
        <v>0</v>
      </c>
      <c r="AV28" s="1053"/>
      <c r="AW28" s="1053"/>
      <c r="AX28" s="1053"/>
      <c r="AY28" s="1053"/>
      <c r="AZ28" s="1054" t="s">
        <v>500</v>
      </c>
      <c r="BA28" s="1054"/>
      <c r="BB28" s="1054"/>
      <c r="BC28" s="1054"/>
      <c r="BD28" s="1054"/>
      <c r="BE28" s="1055"/>
      <c r="BF28" s="1055"/>
      <c r="BG28" s="1055"/>
      <c r="BH28" s="1055"/>
      <c r="BI28" s="1056"/>
      <c r="BJ28" s="241"/>
      <c r="BK28" s="241"/>
      <c r="BL28" s="241"/>
      <c r="BM28" s="241"/>
      <c r="BN28" s="241"/>
      <c r="BO28" s="254"/>
      <c r="BP28" s="254"/>
      <c r="BQ28" s="251">
        <v>22</v>
      </c>
      <c r="BR28" s="252" t="s">
        <v>589</v>
      </c>
      <c r="BS28" s="1012" t="s">
        <v>593</v>
      </c>
      <c r="BT28" s="1013"/>
      <c r="BU28" s="1013"/>
      <c r="BV28" s="1013"/>
      <c r="BW28" s="1013"/>
      <c r="BX28" s="1013"/>
      <c r="BY28" s="1013"/>
      <c r="BZ28" s="1013"/>
      <c r="CA28" s="1013"/>
      <c r="CB28" s="1013"/>
      <c r="CC28" s="1013"/>
      <c r="CD28" s="1013"/>
      <c r="CE28" s="1013"/>
      <c r="CF28" s="1013"/>
      <c r="CG28" s="1014"/>
      <c r="CH28" s="1050">
        <v>0</v>
      </c>
      <c r="CI28" s="1051"/>
      <c r="CJ28" s="1051"/>
      <c r="CK28" s="1051"/>
      <c r="CL28" s="1052"/>
      <c r="CM28" s="1050">
        <v>1513.4090000000001</v>
      </c>
      <c r="CN28" s="1051"/>
      <c r="CO28" s="1051"/>
      <c r="CP28" s="1051"/>
      <c r="CQ28" s="1052"/>
      <c r="CR28" s="1050">
        <v>1505</v>
      </c>
      <c r="CS28" s="1051"/>
      <c r="CT28" s="1051"/>
      <c r="CU28" s="1051"/>
      <c r="CV28" s="1052"/>
      <c r="CW28" s="1050" t="s">
        <v>605</v>
      </c>
      <c r="CX28" s="1051"/>
      <c r="CY28" s="1051"/>
      <c r="CZ28" s="1051"/>
      <c r="DA28" s="1052"/>
      <c r="DB28" s="1050" t="s">
        <v>570</v>
      </c>
      <c r="DC28" s="1051"/>
      <c r="DD28" s="1051"/>
      <c r="DE28" s="1051"/>
      <c r="DF28" s="1052"/>
      <c r="DG28" s="1050">
        <v>22</v>
      </c>
      <c r="DH28" s="1051"/>
      <c r="DI28" s="1051"/>
      <c r="DJ28" s="1051"/>
      <c r="DK28" s="1052"/>
      <c r="DL28" s="1050" t="s">
        <v>570</v>
      </c>
      <c r="DM28" s="1051"/>
      <c r="DN28" s="1051"/>
      <c r="DO28" s="1051"/>
      <c r="DP28" s="1052"/>
      <c r="DQ28" s="1050" t="s">
        <v>570</v>
      </c>
      <c r="DR28" s="1051"/>
      <c r="DS28" s="1051"/>
      <c r="DT28" s="1051"/>
      <c r="DU28" s="1052"/>
      <c r="DV28" s="990"/>
      <c r="DW28" s="991"/>
      <c r="DX28" s="991"/>
      <c r="DY28" s="991"/>
      <c r="DZ28" s="992"/>
      <c r="EA28" s="235"/>
    </row>
    <row r="29" spans="1:131" s="236" customFormat="1" ht="26.25" customHeight="1" x14ac:dyDescent="0.2">
      <c r="A29" s="255">
        <v>2</v>
      </c>
      <c r="B29" s="1041" t="s">
        <v>390</v>
      </c>
      <c r="C29" s="1042"/>
      <c r="D29" s="1042"/>
      <c r="E29" s="1042"/>
      <c r="F29" s="1042"/>
      <c r="G29" s="1042"/>
      <c r="H29" s="1042"/>
      <c r="I29" s="1042"/>
      <c r="J29" s="1042"/>
      <c r="K29" s="1042"/>
      <c r="L29" s="1042"/>
      <c r="M29" s="1042"/>
      <c r="N29" s="1042"/>
      <c r="O29" s="1042"/>
      <c r="P29" s="1043"/>
      <c r="Q29" s="1048">
        <v>1169</v>
      </c>
      <c r="R29" s="1045"/>
      <c r="S29" s="1045"/>
      <c r="T29" s="1045"/>
      <c r="U29" s="1045"/>
      <c r="V29" s="1045">
        <v>6566</v>
      </c>
      <c r="W29" s="1045"/>
      <c r="X29" s="1045"/>
      <c r="Y29" s="1045"/>
      <c r="Z29" s="1045"/>
      <c r="AA29" s="1045">
        <v>-5397</v>
      </c>
      <c r="AB29" s="1045"/>
      <c r="AC29" s="1045"/>
      <c r="AD29" s="1045"/>
      <c r="AE29" s="1049"/>
      <c r="AF29" s="1044">
        <v>4847</v>
      </c>
      <c r="AG29" s="1045"/>
      <c r="AH29" s="1045"/>
      <c r="AI29" s="1045"/>
      <c r="AJ29" s="1046"/>
      <c r="AK29" s="978">
        <v>4</v>
      </c>
      <c r="AL29" s="969"/>
      <c r="AM29" s="969"/>
      <c r="AN29" s="969"/>
      <c r="AO29" s="969"/>
      <c r="AP29" s="969">
        <v>6580</v>
      </c>
      <c r="AQ29" s="969"/>
      <c r="AR29" s="969"/>
      <c r="AS29" s="969"/>
      <c r="AT29" s="969"/>
      <c r="AU29" s="969">
        <v>0</v>
      </c>
      <c r="AV29" s="969"/>
      <c r="AW29" s="969"/>
      <c r="AX29" s="969"/>
      <c r="AY29" s="969"/>
      <c r="AZ29" s="1047" t="s">
        <v>500</v>
      </c>
      <c r="BA29" s="1047"/>
      <c r="BB29" s="1047"/>
      <c r="BC29" s="1047"/>
      <c r="BD29" s="1047"/>
      <c r="BE29" s="1039" t="s">
        <v>391</v>
      </c>
      <c r="BF29" s="1039"/>
      <c r="BG29" s="1039"/>
      <c r="BH29" s="1039"/>
      <c r="BI29" s="1040"/>
      <c r="BJ29" s="241"/>
      <c r="BK29" s="241"/>
      <c r="BL29" s="241"/>
      <c r="BM29" s="241"/>
      <c r="BN29" s="241"/>
      <c r="BO29" s="254"/>
      <c r="BP29" s="254"/>
      <c r="BQ29" s="251">
        <v>23</v>
      </c>
      <c r="BR29" s="252"/>
      <c r="BS29" s="1012" t="s">
        <v>594</v>
      </c>
      <c r="BT29" s="1013"/>
      <c r="BU29" s="1013"/>
      <c r="BV29" s="1013"/>
      <c r="BW29" s="1013"/>
      <c r="BX29" s="1013"/>
      <c r="BY29" s="1013"/>
      <c r="BZ29" s="1013"/>
      <c r="CA29" s="1013"/>
      <c r="CB29" s="1013"/>
      <c r="CC29" s="1013"/>
      <c r="CD29" s="1013"/>
      <c r="CE29" s="1013"/>
      <c r="CF29" s="1013"/>
      <c r="CG29" s="1014"/>
      <c r="CH29" s="1050">
        <v>7</v>
      </c>
      <c r="CI29" s="1051"/>
      <c r="CJ29" s="1051"/>
      <c r="CK29" s="1051"/>
      <c r="CL29" s="1052"/>
      <c r="CM29" s="1050">
        <v>502</v>
      </c>
      <c r="CN29" s="1051"/>
      <c r="CO29" s="1051"/>
      <c r="CP29" s="1051"/>
      <c r="CQ29" s="1052"/>
      <c r="CR29" s="1050">
        <v>15</v>
      </c>
      <c r="CS29" s="1051"/>
      <c r="CT29" s="1051"/>
      <c r="CU29" s="1051"/>
      <c r="CV29" s="1052"/>
      <c r="CW29" s="1050">
        <v>1.518</v>
      </c>
      <c r="CX29" s="1051"/>
      <c r="CY29" s="1051"/>
      <c r="CZ29" s="1051"/>
      <c r="DA29" s="1052"/>
      <c r="DB29" s="1050" t="s">
        <v>500</v>
      </c>
      <c r="DC29" s="1051"/>
      <c r="DD29" s="1051"/>
      <c r="DE29" s="1051"/>
      <c r="DF29" s="1052"/>
      <c r="DG29" s="1050" t="s">
        <v>500</v>
      </c>
      <c r="DH29" s="1051"/>
      <c r="DI29" s="1051"/>
      <c r="DJ29" s="1051"/>
      <c r="DK29" s="1052"/>
      <c r="DL29" s="1050" t="s">
        <v>500</v>
      </c>
      <c r="DM29" s="1051"/>
      <c r="DN29" s="1051"/>
      <c r="DO29" s="1051"/>
      <c r="DP29" s="1052"/>
      <c r="DQ29" s="1050" t="s">
        <v>500</v>
      </c>
      <c r="DR29" s="1051"/>
      <c r="DS29" s="1051"/>
      <c r="DT29" s="1051"/>
      <c r="DU29" s="1052"/>
      <c r="DV29" s="990"/>
      <c r="DW29" s="991"/>
      <c r="DX29" s="991"/>
      <c r="DY29" s="991"/>
      <c r="DZ29" s="992"/>
      <c r="EA29" s="235"/>
    </row>
    <row r="30" spans="1:131" s="236" customFormat="1" ht="26.25" customHeight="1" x14ac:dyDescent="0.2">
      <c r="A30" s="255">
        <v>3</v>
      </c>
      <c r="B30" s="1041" t="s">
        <v>392</v>
      </c>
      <c r="C30" s="1042"/>
      <c r="D30" s="1042"/>
      <c r="E30" s="1042"/>
      <c r="F30" s="1042"/>
      <c r="G30" s="1042"/>
      <c r="H30" s="1042"/>
      <c r="I30" s="1042"/>
      <c r="J30" s="1042"/>
      <c r="K30" s="1042"/>
      <c r="L30" s="1042"/>
      <c r="M30" s="1042"/>
      <c r="N30" s="1042"/>
      <c r="O30" s="1042"/>
      <c r="P30" s="1043"/>
      <c r="Q30" s="1048">
        <v>1009</v>
      </c>
      <c r="R30" s="1045"/>
      <c r="S30" s="1045"/>
      <c r="T30" s="1045"/>
      <c r="U30" s="1045"/>
      <c r="V30" s="1045">
        <v>1022</v>
      </c>
      <c r="W30" s="1045"/>
      <c r="X30" s="1045"/>
      <c r="Y30" s="1045"/>
      <c r="Z30" s="1045"/>
      <c r="AA30" s="1045">
        <v>-13</v>
      </c>
      <c r="AB30" s="1045"/>
      <c r="AC30" s="1045"/>
      <c r="AD30" s="1045"/>
      <c r="AE30" s="1049"/>
      <c r="AF30" s="1044">
        <v>1275</v>
      </c>
      <c r="AG30" s="1045"/>
      <c r="AH30" s="1045"/>
      <c r="AI30" s="1045"/>
      <c r="AJ30" s="1046"/>
      <c r="AK30" s="978">
        <v>33</v>
      </c>
      <c r="AL30" s="969"/>
      <c r="AM30" s="969"/>
      <c r="AN30" s="969"/>
      <c r="AO30" s="969"/>
      <c r="AP30" s="969">
        <v>2663</v>
      </c>
      <c r="AQ30" s="969"/>
      <c r="AR30" s="969"/>
      <c r="AS30" s="969"/>
      <c r="AT30" s="969"/>
      <c r="AU30" s="969">
        <v>1997</v>
      </c>
      <c r="AV30" s="969"/>
      <c r="AW30" s="969"/>
      <c r="AX30" s="969"/>
      <c r="AY30" s="969"/>
      <c r="AZ30" s="1047" t="s">
        <v>500</v>
      </c>
      <c r="BA30" s="1047"/>
      <c r="BB30" s="1047"/>
      <c r="BC30" s="1047"/>
      <c r="BD30" s="1047"/>
      <c r="BE30" s="1039" t="s">
        <v>391</v>
      </c>
      <c r="BF30" s="1039"/>
      <c r="BG30" s="1039"/>
      <c r="BH30" s="1039"/>
      <c r="BI30" s="1040"/>
      <c r="BJ30" s="241"/>
      <c r="BK30" s="241"/>
      <c r="BL30" s="241"/>
      <c r="BM30" s="241"/>
      <c r="BN30" s="241"/>
      <c r="BO30" s="254"/>
      <c r="BP30" s="254"/>
      <c r="BQ30" s="251">
        <v>24</v>
      </c>
      <c r="BR30" s="252"/>
      <c r="BS30" s="1012" t="s">
        <v>595</v>
      </c>
      <c r="BT30" s="1013"/>
      <c r="BU30" s="1013"/>
      <c r="BV30" s="1013"/>
      <c r="BW30" s="1013"/>
      <c r="BX30" s="1013"/>
      <c r="BY30" s="1013"/>
      <c r="BZ30" s="1013"/>
      <c r="CA30" s="1013"/>
      <c r="CB30" s="1013"/>
      <c r="CC30" s="1013"/>
      <c r="CD30" s="1013"/>
      <c r="CE30" s="1013"/>
      <c r="CF30" s="1013"/>
      <c r="CG30" s="1014"/>
      <c r="CH30" s="1050">
        <v>-4.8000000000000001E-2</v>
      </c>
      <c r="CI30" s="1051"/>
      <c r="CJ30" s="1051"/>
      <c r="CK30" s="1051"/>
      <c r="CL30" s="1052"/>
      <c r="CM30" s="1050">
        <v>33.484999999999999</v>
      </c>
      <c r="CN30" s="1051"/>
      <c r="CO30" s="1051"/>
      <c r="CP30" s="1051"/>
      <c r="CQ30" s="1052"/>
      <c r="CR30" s="1050">
        <v>1.5</v>
      </c>
      <c r="CS30" s="1051"/>
      <c r="CT30" s="1051"/>
      <c r="CU30" s="1051"/>
      <c r="CV30" s="1052"/>
      <c r="CW30" s="1050" t="s">
        <v>500</v>
      </c>
      <c r="CX30" s="1051"/>
      <c r="CY30" s="1051"/>
      <c r="CZ30" s="1051"/>
      <c r="DA30" s="1052"/>
      <c r="DB30" s="1050" t="s">
        <v>500</v>
      </c>
      <c r="DC30" s="1051"/>
      <c r="DD30" s="1051"/>
      <c r="DE30" s="1051"/>
      <c r="DF30" s="1052"/>
      <c r="DG30" s="1050" t="s">
        <v>500</v>
      </c>
      <c r="DH30" s="1051"/>
      <c r="DI30" s="1051"/>
      <c r="DJ30" s="1051"/>
      <c r="DK30" s="1052"/>
      <c r="DL30" s="1050" t="s">
        <v>500</v>
      </c>
      <c r="DM30" s="1051"/>
      <c r="DN30" s="1051"/>
      <c r="DO30" s="1051"/>
      <c r="DP30" s="1052"/>
      <c r="DQ30" s="1050" t="s">
        <v>500</v>
      </c>
      <c r="DR30" s="1051"/>
      <c r="DS30" s="1051"/>
      <c r="DT30" s="1051"/>
      <c r="DU30" s="1052"/>
      <c r="DV30" s="990"/>
      <c r="DW30" s="991"/>
      <c r="DX30" s="991"/>
      <c r="DY30" s="991"/>
      <c r="DZ30" s="992"/>
      <c r="EA30" s="235"/>
    </row>
    <row r="31" spans="1:131" s="236" customFormat="1" ht="26.25" customHeight="1" x14ac:dyDescent="0.2">
      <c r="A31" s="255">
        <v>4</v>
      </c>
      <c r="B31" s="1041" t="s">
        <v>393</v>
      </c>
      <c r="C31" s="1042"/>
      <c r="D31" s="1042"/>
      <c r="E31" s="1042"/>
      <c r="F31" s="1042"/>
      <c r="G31" s="1042"/>
      <c r="H31" s="1042"/>
      <c r="I31" s="1042"/>
      <c r="J31" s="1042"/>
      <c r="K31" s="1042"/>
      <c r="L31" s="1042"/>
      <c r="M31" s="1042"/>
      <c r="N31" s="1042"/>
      <c r="O31" s="1042"/>
      <c r="P31" s="1043"/>
      <c r="Q31" s="1048">
        <v>126</v>
      </c>
      <c r="R31" s="1045"/>
      <c r="S31" s="1045"/>
      <c r="T31" s="1045"/>
      <c r="U31" s="1045"/>
      <c r="V31" s="1045">
        <v>68</v>
      </c>
      <c r="W31" s="1045"/>
      <c r="X31" s="1045"/>
      <c r="Y31" s="1045"/>
      <c r="Z31" s="1045"/>
      <c r="AA31" s="1045">
        <v>58</v>
      </c>
      <c r="AB31" s="1045"/>
      <c r="AC31" s="1045"/>
      <c r="AD31" s="1045"/>
      <c r="AE31" s="1049"/>
      <c r="AF31" s="1044">
        <v>1000</v>
      </c>
      <c r="AG31" s="1045"/>
      <c r="AH31" s="1045"/>
      <c r="AI31" s="1045"/>
      <c r="AJ31" s="1046"/>
      <c r="AK31" s="978">
        <v>0</v>
      </c>
      <c r="AL31" s="969"/>
      <c r="AM31" s="969"/>
      <c r="AN31" s="969"/>
      <c r="AO31" s="969"/>
      <c r="AP31" s="969">
        <v>0</v>
      </c>
      <c r="AQ31" s="969"/>
      <c r="AR31" s="969"/>
      <c r="AS31" s="969"/>
      <c r="AT31" s="969"/>
      <c r="AU31" s="969">
        <v>0</v>
      </c>
      <c r="AV31" s="969"/>
      <c r="AW31" s="969"/>
      <c r="AX31" s="969"/>
      <c r="AY31" s="969"/>
      <c r="AZ31" s="1047" t="s">
        <v>500</v>
      </c>
      <c r="BA31" s="1047"/>
      <c r="BB31" s="1047"/>
      <c r="BC31" s="1047"/>
      <c r="BD31" s="1047"/>
      <c r="BE31" s="1039" t="s">
        <v>394</v>
      </c>
      <c r="BF31" s="1039"/>
      <c r="BG31" s="1039"/>
      <c r="BH31" s="1039"/>
      <c r="BI31" s="1040"/>
      <c r="BJ31" s="241"/>
      <c r="BK31" s="241"/>
      <c r="BL31" s="241"/>
      <c r="BM31" s="241"/>
      <c r="BN31" s="241"/>
      <c r="BO31" s="254"/>
      <c r="BP31" s="254"/>
      <c r="BQ31" s="251">
        <v>25</v>
      </c>
      <c r="BR31" s="252"/>
      <c r="BS31" s="1012" t="s">
        <v>596</v>
      </c>
      <c r="BT31" s="1013"/>
      <c r="BU31" s="1013"/>
      <c r="BV31" s="1013"/>
      <c r="BW31" s="1013"/>
      <c r="BX31" s="1013"/>
      <c r="BY31" s="1013"/>
      <c r="BZ31" s="1013"/>
      <c r="CA31" s="1013"/>
      <c r="CB31" s="1013"/>
      <c r="CC31" s="1013"/>
      <c r="CD31" s="1013"/>
      <c r="CE31" s="1013"/>
      <c r="CF31" s="1013"/>
      <c r="CG31" s="1014"/>
      <c r="CH31" s="1050">
        <v>-2.1439650000000001</v>
      </c>
      <c r="CI31" s="1051"/>
      <c r="CJ31" s="1051"/>
      <c r="CK31" s="1051"/>
      <c r="CL31" s="1052"/>
      <c r="CM31" s="1050">
        <v>10.018806</v>
      </c>
      <c r="CN31" s="1051"/>
      <c r="CO31" s="1051"/>
      <c r="CP31" s="1051"/>
      <c r="CQ31" s="1052"/>
      <c r="CR31" s="1050">
        <v>1</v>
      </c>
      <c r="CS31" s="1051"/>
      <c r="CT31" s="1051"/>
      <c r="CU31" s="1051"/>
      <c r="CV31" s="1052"/>
      <c r="CW31" s="1050" t="s">
        <v>500</v>
      </c>
      <c r="CX31" s="1051"/>
      <c r="CY31" s="1051"/>
      <c r="CZ31" s="1051"/>
      <c r="DA31" s="1052"/>
      <c r="DB31" s="1050" t="s">
        <v>500</v>
      </c>
      <c r="DC31" s="1051"/>
      <c r="DD31" s="1051"/>
      <c r="DE31" s="1051"/>
      <c r="DF31" s="1052"/>
      <c r="DG31" s="1050" t="s">
        <v>500</v>
      </c>
      <c r="DH31" s="1051"/>
      <c r="DI31" s="1051"/>
      <c r="DJ31" s="1051"/>
      <c r="DK31" s="1052"/>
      <c r="DL31" s="1050" t="s">
        <v>500</v>
      </c>
      <c r="DM31" s="1051"/>
      <c r="DN31" s="1051"/>
      <c r="DO31" s="1051"/>
      <c r="DP31" s="1052"/>
      <c r="DQ31" s="1050" t="s">
        <v>500</v>
      </c>
      <c r="DR31" s="1051"/>
      <c r="DS31" s="1051"/>
      <c r="DT31" s="1051"/>
      <c r="DU31" s="1052"/>
      <c r="DV31" s="990"/>
      <c r="DW31" s="991"/>
      <c r="DX31" s="991"/>
      <c r="DY31" s="991"/>
      <c r="DZ31" s="992"/>
      <c r="EA31" s="235"/>
    </row>
    <row r="32" spans="1:131" s="236" customFormat="1" ht="26.25" customHeight="1" x14ac:dyDescent="0.2">
      <c r="A32" s="255">
        <v>5</v>
      </c>
      <c r="B32" s="1041" t="s">
        <v>395</v>
      </c>
      <c r="C32" s="1042"/>
      <c r="D32" s="1042"/>
      <c r="E32" s="1042"/>
      <c r="F32" s="1042"/>
      <c r="G32" s="1042"/>
      <c r="H32" s="1042"/>
      <c r="I32" s="1042"/>
      <c r="J32" s="1042"/>
      <c r="K32" s="1042"/>
      <c r="L32" s="1042"/>
      <c r="M32" s="1042"/>
      <c r="N32" s="1042"/>
      <c r="O32" s="1042"/>
      <c r="P32" s="1043"/>
      <c r="Q32" s="1048">
        <v>1732</v>
      </c>
      <c r="R32" s="1045"/>
      <c r="S32" s="1045"/>
      <c r="T32" s="1045"/>
      <c r="U32" s="1045"/>
      <c r="V32" s="1045">
        <v>1724</v>
      </c>
      <c r="W32" s="1045"/>
      <c r="X32" s="1045"/>
      <c r="Y32" s="1045"/>
      <c r="Z32" s="1045"/>
      <c r="AA32" s="1045">
        <v>8</v>
      </c>
      <c r="AB32" s="1045"/>
      <c r="AC32" s="1045"/>
      <c r="AD32" s="1045"/>
      <c r="AE32" s="1049"/>
      <c r="AF32" s="1044">
        <v>1508</v>
      </c>
      <c r="AG32" s="1045"/>
      <c r="AH32" s="1045"/>
      <c r="AI32" s="1045"/>
      <c r="AJ32" s="1046"/>
      <c r="AK32" s="978">
        <v>892</v>
      </c>
      <c r="AL32" s="969"/>
      <c r="AM32" s="969"/>
      <c r="AN32" s="969"/>
      <c r="AO32" s="969"/>
      <c r="AP32" s="969">
        <v>1718</v>
      </c>
      <c r="AQ32" s="969"/>
      <c r="AR32" s="969"/>
      <c r="AS32" s="969"/>
      <c r="AT32" s="969"/>
      <c r="AU32" s="969">
        <v>1390</v>
      </c>
      <c r="AV32" s="969"/>
      <c r="AW32" s="969"/>
      <c r="AX32" s="969"/>
      <c r="AY32" s="969"/>
      <c r="AZ32" s="1047" t="s">
        <v>500</v>
      </c>
      <c r="BA32" s="1047"/>
      <c r="BB32" s="1047"/>
      <c r="BC32" s="1047"/>
      <c r="BD32" s="1047"/>
      <c r="BE32" s="1039" t="s">
        <v>391</v>
      </c>
      <c r="BF32" s="1039"/>
      <c r="BG32" s="1039"/>
      <c r="BH32" s="1039"/>
      <c r="BI32" s="1040"/>
      <c r="BJ32" s="241"/>
      <c r="BK32" s="241"/>
      <c r="BL32" s="241"/>
      <c r="BM32" s="241"/>
      <c r="BN32" s="241"/>
      <c r="BO32" s="254"/>
      <c r="BP32" s="254"/>
      <c r="BQ32" s="251">
        <v>26</v>
      </c>
      <c r="BR32" s="252" t="s">
        <v>589</v>
      </c>
      <c r="BS32" s="1012" t="s">
        <v>597</v>
      </c>
      <c r="BT32" s="1013"/>
      <c r="BU32" s="1013"/>
      <c r="BV32" s="1013"/>
      <c r="BW32" s="1013"/>
      <c r="BX32" s="1013"/>
      <c r="BY32" s="1013"/>
      <c r="BZ32" s="1013"/>
      <c r="CA32" s="1013"/>
      <c r="CB32" s="1013"/>
      <c r="CC32" s="1013"/>
      <c r="CD32" s="1013"/>
      <c r="CE32" s="1013"/>
      <c r="CF32" s="1013"/>
      <c r="CG32" s="1014"/>
      <c r="CH32" s="1050">
        <v>102</v>
      </c>
      <c r="CI32" s="1051"/>
      <c r="CJ32" s="1051"/>
      <c r="CK32" s="1051"/>
      <c r="CL32" s="1052"/>
      <c r="CM32" s="1050">
        <v>11246</v>
      </c>
      <c r="CN32" s="1051"/>
      <c r="CO32" s="1051"/>
      <c r="CP32" s="1051"/>
      <c r="CQ32" s="1052"/>
      <c r="CR32" s="1050">
        <v>12166.184999999999</v>
      </c>
      <c r="CS32" s="1051"/>
      <c r="CT32" s="1051"/>
      <c r="CU32" s="1051"/>
      <c r="CV32" s="1052"/>
      <c r="CW32" s="1050">
        <v>1178</v>
      </c>
      <c r="CX32" s="1051"/>
      <c r="CY32" s="1051"/>
      <c r="CZ32" s="1051"/>
      <c r="DA32" s="1052"/>
      <c r="DB32" s="1050" t="s">
        <v>605</v>
      </c>
      <c r="DC32" s="1051"/>
      <c r="DD32" s="1051"/>
      <c r="DE32" s="1051"/>
      <c r="DF32" s="1052"/>
      <c r="DG32" s="1050" t="s">
        <v>570</v>
      </c>
      <c r="DH32" s="1051"/>
      <c r="DI32" s="1051"/>
      <c r="DJ32" s="1051"/>
      <c r="DK32" s="1052"/>
      <c r="DL32" s="1050" t="s">
        <v>570</v>
      </c>
      <c r="DM32" s="1051"/>
      <c r="DN32" s="1051"/>
      <c r="DO32" s="1051"/>
      <c r="DP32" s="1052"/>
      <c r="DQ32" s="1050" t="s">
        <v>570</v>
      </c>
      <c r="DR32" s="1051"/>
      <c r="DS32" s="1051"/>
      <c r="DT32" s="1051"/>
      <c r="DU32" s="1052"/>
      <c r="DV32" s="990"/>
      <c r="DW32" s="991"/>
      <c r="DX32" s="991"/>
      <c r="DY32" s="991"/>
      <c r="DZ32" s="992"/>
      <c r="EA32" s="235"/>
    </row>
    <row r="33" spans="1:131" s="236" customFormat="1" ht="26.25" customHeight="1" x14ac:dyDescent="0.2">
      <c r="A33" s="255">
        <v>6</v>
      </c>
      <c r="B33" s="1041" t="s">
        <v>396</v>
      </c>
      <c r="C33" s="1042"/>
      <c r="D33" s="1042"/>
      <c r="E33" s="1042"/>
      <c r="F33" s="1042"/>
      <c r="G33" s="1042"/>
      <c r="H33" s="1042"/>
      <c r="I33" s="1042"/>
      <c r="J33" s="1042"/>
      <c r="K33" s="1042"/>
      <c r="L33" s="1042"/>
      <c r="M33" s="1042"/>
      <c r="N33" s="1042"/>
      <c r="O33" s="1042"/>
      <c r="P33" s="1043"/>
      <c r="Q33" s="1048">
        <v>3479</v>
      </c>
      <c r="R33" s="1045"/>
      <c r="S33" s="1045"/>
      <c r="T33" s="1045"/>
      <c r="U33" s="1045"/>
      <c r="V33" s="1045">
        <v>3028</v>
      </c>
      <c r="W33" s="1045"/>
      <c r="X33" s="1045"/>
      <c r="Y33" s="1045"/>
      <c r="Z33" s="1045"/>
      <c r="AA33" s="1045">
        <v>451</v>
      </c>
      <c r="AB33" s="1045"/>
      <c r="AC33" s="1045"/>
      <c r="AD33" s="1045"/>
      <c r="AE33" s="1049"/>
      <c r="AF33" s="1044">
        <v>115</v>
      </c>
      <c r="AG33" s="1045"/>
      <c r="AH33" s="1045"/>
      <c r="AI33" s="1045"/>
      <c r="AJ33" s="1046"/>
      <c r="AK33" s="978">
        <v>838</v>
      </c>
      <c r="AL33" s="969"/>
      <c r="AM33" s="969"/>
      <c r="AN33" s="969"/>
      <c r="AO33" s="969"/>
      <c r="AP33" s="969">
        <v>12446</v>
      </c>
      <c r="AQ33" s="969"/>
      <c r="AR33" s="969"/>
      <c r="AS33" s="969"/>
      <c r="AT33" s="969"/>
      <c r="AU33" s="969">
        <v>6297</v>
      </c>
      <c r="AV33" s="969"/>
      <c r="AW33" s="969"/>
      <c r="AX33" s="969"/>
      <c r="AY33" s="969"/>
      <c r="AZ33" s="1047" t="s">
        <v>500</v>
      </c>
      <c r="BA33" s="1047"/>
      <c r="BB33" s="1047"/>
      <c r="BC33" s="1047"/>
      <c r="BD33" s="1047"/>
      <c r="BE33" s="1039" t="s">
        <v>397</v>
      </c>
      <c r="BF33" s="1039"/>
      <c r="BG33" s="1039"/>
      <c r="BH33" s="1039"/>
      <c r="BI33" s="1040"/>
      <c r="BJ33" s="241"/>
      <c r="BK33" s="241"/>
      <c r="BL33" s="241"/>
      <c r="BM33" s="241"/>
      <c r="BN33" s="241"/>
      <c r="BO33" s="254"/>
      <c r="BP33" s="254"/>
      <c r="BQ33" s="251">
        <v>27</v>
      </c>
      <c r="BR33" s="252"/>
      <c r="BS33" s="1012" t="s">
        <v>598</v>
      </c>
      <c r="BT33" s="1013"/>
      <c r="BU33" s="1013"/>
      <c r="BV33" s="1013"/>
      <c r="BW33" s="1013"/>
      <c r="BX33" s="1013"/>
      <c r="BY33" s="1013"/>
      <c r="BZ33" s="1013"/>
      <c r="CA33" s="1013"/>
      <c r="CB33" s="1013"/>
      <c r="CC33" s="1013"/>
      <c r="CD33" s="1013"/>
      <c r="CE33" s="1013"/>
      <c r="CF33" s="1013"/>
      <c r="CG33" s="1014"/>
      <c r="CH33" s="1050">
        <v>6.3760000000000003</v>
      </c>
      <c r="CI33" s="1051"/>
      <c r="CJ33" s="1051"/>
      <c r="CK33" s="1051"/>
      <c r="CL33" s="1052"/>
      <c r="CM33" s="1050">
        <v>2849.5410000000002</v>
      </c>
      <c r="CN33" s="1051"/>
      <c r="CO33" s="1051"/>
      <c r="CP33" s="1051"/>
      <c r="CQ33" s="1052"/>
      <c r="CR33" s="1050">
        <v>160</v>
      </c>
      <c r="CS33" s="1051"/>
      <c r="CT33" s="1051"/>
      <c r="CU33" s="1051"/>
      <c r="CV33" s="1052"/>
      <c r="CW33" s="1050">
        <v>33.994</v>
      </c>
      <c r="CX33" s="1051"/>
      <c r="CY33" s="1051"/>
      <c r="CZ33" s="1051"/>
      <c r="DA33" s="1052"/>
      <c r="DB33" s="1050" t="s">
        <v>570</v>
      </c>
      <c r="DC33" s="1051"/>
      <c r="DD33" s="1051"/>
      <c r="DE33" s="1051"/>
      <c r="DF33" s="1052"/>
      <c r="DG33" s="1050" t="s">
        <v>570</v>
      </c>
      <c r="DH33" s="1051"/>
      <c r="DI33" s="1051"/>
      <c r="DJ33" s="1051"/>
      <c r="DK33" s="1052"/>
      <c r="DL33" s="1050" t="s">
        <v>570</v>
      </c>
      <c r="DM33" s="1051"/>
      <c r="DN33" s="1051"/>
      <c r="DO33" s="1051"/>
      <c r="DP33" s="1052"/>
      <c r="DQ33" s="1050" t="s">
        <v>570</v>
      </c>
      <c r="DR33" s="1051"/>
      <c r="DS33" s="1051"/>
      <c r="DT33" s="1051"/>
      <c r="DU33" s="1052"/>
      <c r="DV33" s="990"/>
      <c r="DW33" s="991"/>
      <c r="DX33" s="991"/>
      <c r="DY33" s="991"/>
      <c r="DZ33" s="992"/>
      <c r="EA33" s="235"/>
    </row>
    <row r="34" spans="1:131" s="236" customFormat="1" ht="26.25" customHeight="1" x14ac:dyDescent="0.2">
      <c r="A34" s="255">
        <v>7</v>
      </c>
      <c r="B34" s="1041" t="s">
        <v>398</v>
      </c>
      <c r="C34" s="1042"/>
      <c r="D34" s="1042"/>
      <c r="E34" s="1042"/>
      <c r="F34" s="1042"/>
      <c r="G34" s="1042"/>
      <c r="H34" s="1042"/>
      <c r="I34" s="1042"/>
      <c r="J34" s="1042"/>
      <c r="K34" s="1042"/>
      <c r="L34" s="1042"/>
      <c r="M34" s="1042"/>
      <c r="N34" s="1042"/>
      <c r="O34" s="1042"/>
      <c r="P34" s="1043"/>
      <c r="Q34" s="1048">
        <v>4023</v>
      </c>
      <c r="R34" s="1045"/>
      <c r="S34" s="1045"/>
      <c r="T34" s="1045"/>
      <c r="U34" s="1045"/>
      <c r="V34" s="1045">
        <v>2580</v>
      </c>
      <c r="W34" s="1045"/>
      <c r="X34" s="1045"/>
      <c r="Y34" s="1045"/>
      <c r="Z34" s="1045"/>
      <c r="AA34" s="1045">
        <v>1443</v>
      </c>
      <c r="AB34" s="1045"/>
      <c r="AC34" s="1045"/>
      <c r="AD34" s="1045"/>
      <c r="AE34" s="1049"/>
      <c r="AF34" s="1044">
        <v>1163</v>
      </c>
      <c r="AG34" s="1045"/>
      <c r="AH34" s="1045"/>
      <c r="AI34" s="1045"/>
      <c r="AJ34" s="1046"/>
      <c r="AK34" s="978">
        <v>335</v>
      </c>
      <c r="AL34" s="969"/>
      <c r="AM34" s="969"/>
      <c r="AN34" s="969"/>
      <c r="AO34" s="969"/>
      <c r="AP34" s="969">
        <v>7052</v>
      </c>
      <c r="AQ34" s="969"/>
      <c r="AR34" s="969"/>
      <c r="AS34" s="969"/>
      <c r="AT34" s="969"/>
      <c r="AU34" s="969">
        <v>4287</v>
      </c>
      <c r="AV34" s="969"/>
      <c r="AW34" s="969"/>
      <c r="AX34" s="969"/>
      <c r="AY34" s="969"/>
      <c r="AZ34" s="1047" t="s">
        <v>500</v>
      </c>
      <c r="BA34" s="1047"/>
      <c r="BB34" s="1047"/>
      <c r="BC34" s="1047"/>
      <c r="BD34" s="1047"/>
      <c r="BE34" s="1039" t="s">
        <v>397</v>
      </c>
      <c r="BF34" s="1039"/>
      <c r="BG34" s="1039"/>
      <c r="BH34" s="1039"/>
      <c r="BI34" s="1040"/>
      <c r="BJ34" s="241"/>
      <c r="BK34" s="241"/>
      <c r="BL34" s="241"/>
      <c r="BM34" s="241"/>
      <c r="BN34" s="241"/>
      <c r="BO34" s="254"/>
      <c r="BP34" s="254"/>
      <c r="BQ34" s="251">
        <v>28</v>
      </c>
      <c r="BR34" s="252" t="s">
        <v>589</v>
      </c>
      <c r="BS34" s="1012" t="s">
        <v>599</v>
      </c>
      <c r="BT34" s="1013"/>
      <c r="BU34" s="1013"/>
      <c r="BV34" s="1013"/>
      <c r="BW34" s="1013"/>
      <c r="BX34" s="1013"/>
      <c r="BY34" s="1013"/>
      <c r="BZ34" s="1013"/>
      <c r="CA34" s="1013"/>
      <c r="CB34" s="1013"/>
      <c r="CC34" s="1013"/>
      <c r="CD34" s="1013"/>
      <c r="CE34" s="1013"/>
      <c r="CF34" s="1013"/>
      <c r="CG34" s="1014"/>
      <c r="CH34" s="1050">
        <v>-5.32</v>
      </c>
      <c r="CI34" s="1051"/>
      <c r="CJ34" s="1051"/>
      <c r="CK34" s="1051"/>
      <c r="CL34" s="1052"/>
      <c r="CM34" s="1050">
        <v>698.13400000000001</v>
      </c>
      <c r="CN34" s="1051"/>
      <c r="CO34" s="1051"/>
      <c r="CP34" s="1051"/>
      <c r="CQ34" s="1052"/>
      <c r="CR34" s="1050">
        <v>255</v>
      </c>
      <c r="CS34" s="1051"/>
      <c r="CT34" s="1051"/>
      <c r="CU34" s="1051"/>
      <c r="CV34" s="1052"/>
      <c r="CW34" s="1050">
        <v>294.41000000000003</v>
      </c>
      <c r="CX34" s="1051"/>
      <c r="CY34" s="1051"/>
      <c r="CZ34" s="1051"/>
      <c r="DA34" s="1052"/>
      <c r="DB34" s="1050">
        <v>42.231000000000002</v>
      </c>
      <c r="DC34" s="1051"/>
      <c r="DD34" s="1051"/>
      <c r="DE34" s="1051"/>
      <c r="DF34" s="1052"/>
      <c r="DG34" s="1050" t="s">
        <v>570</v>
      </c>
      <c r="DH34" s="1051"/>
      <c r="DI34" s="1051"/>
      <c r="DJ34" s="1051"/>
      <c r="DK34" s="1052"/>
      <c r="DL34" s="1050">
        <v>559.45399999999995</v>
      </c>
      <c r="DM34" s="1051"/>
      <c r="DN34" s="1051"/>
      <c r="DO34" s="1051"/>
      <c r="DP34" s="1052"/>
      <c r="DQ34" s="1050">
        <v>391.61799999999999</v>
      </c>
      <c r="DR34" s="1051"/>
      <c r="DS34" s="1051"/>
      <c r="DT34" s="1051"/>
      <c r="DU34" s="1052"/>
      <c r="DV34" s="990"/>
      <c r="DW34" s="991"/>
      <c r="DX34" s="991"/>
      <c r="DY34" s="991"/>
      <c r="DZ34" s="992"/>
      <c r="EA34" s="235"/>
    </row>
    <row r="35" spans="1:131" s="236" customFormat="1" ht="26.25" customHeight="1" x14ac:dyDescent="0.2">
      <c r="A35" s="255">
        <v>8</v>
      </c>
      <c r="B35" s="1041" t="s">
        <v>399</v>
      </c>
      <c r="C35" s="1042"/>
      <c r="D35" s="1042"/>
      <c r="E35" s="1042"/>
      <c r="F35" s="1042"/>
      <c r="G35" s="1042"/>
      <c r="H35" s="1042"/>
      <c r="I35" s="1042"/>
      <c r="J35" s="1042"/>
      <c r="K35" s="1042"/>
      <c r="L35" s="1042"/>
      <c r="M35" s="1042"/>
      <c r="N35" s="1042"/>
      <c r="O35" s="1042"/>
      <c r="P35" s="1043"/>
      <c r="Q35" s="1048">
        <v>828</v>
      </c>
      <c r="R35" s="1045"/>
      <c r="S35" s="1045"/>
      <c r="T35" s="1045"/>
      <c r="U35" s="1045"/>
      <c r="V35" s="1045">
        <v>71</v>
      </c>
      <c r="W35" s="1045"/>
      <c r="X35" s="1045"/>
      <c r="Y35" s="1045"/>
      <c r="Z35" s="1045"/>
      <c r="AA35" s="1045">
        <v>757</v>
      </c>
      <c r="AB35" s="1045"/>
      <c r="AC35" s="1045"/>
      <c r="AD35" s="1045"/>
      <c r="AE35" s="1049"/>
      <c r="AF35" s="1044">
        <v>1881</v>
      </c>
      <c r="AG35" s="1045"/>
      <c r="AH35" s="1045"/>
      <c r="AI35" s="1045"/>
      <c r="AJ35" s="1046"/>
      <c r="AK35" s="978">
        <v>0</v>
      </c>
      <c r="AL35" s="969"/>
      <c r="AM35" s="969"/>
      <c r="AN35" s="969"/>
      <c r="AO35" s="969"/>
      <c r="AP35" s="969">
        <v>0</v>
      </c>
      <c r="AQ35" s="969"/>
      <c r="AR35" s="969"/>
      <c r="AS35" s="969"/>
      <c r="AT35" s="969"/>
      <c r="AU35" s="969">
        <v>0</v>
      </c>
      <c r="AV35" s="969"/>
      <c r="AW35" s="969"/>
      <c r="AX35" s="969"/>
      <c r="AY35" s="969"/>
      <c r="AZ35" s="1047" t="s">
        <v>500</v>
      </c>
      <c r="BA35" s="1047"/>
      <c r="BB35" s="1047"/>
      <c r="BC35" s="1047"/>
      <c r="BD35" s="1047"/>
      <c r="BE35" s="1039" t="s">
        <v>400</v>
      </c>
      <c r="BF35" s="1039"/>
      <c r="BG35" s="1039"/>
      <c r="BH35" s="1039"/>
      <c r="BI35" s="1040"/>
      <c r="BJ35" s="241"/>
      <c r="BK35" s="241"/>
      <c r="BL35" s="241"/>
      <c r="BM35" s="241"/>
      <c r="BN35" s="241"/>
      <c r="BO35" s="254"/>
      <c r="BP35" s="254"/>
      <c r="BQ35" s="251">
        <v>29</v>
      </c>
      <c r="BR35" s="252"/>
      <c r="BS35" s="1012" t="s">
        <v>600</v>
      </c>
      <c r="BT35" s="1013"/>
      <c r="BU35" s="1013"/>
      <c r="BV35" s="1013"/>
      <c r="BW35" s="1013"/>
      <c r="BX35" s="1013"/>
      <c r="BY35" s="1013"/>
      <c r="BZ35" s="1013"/>
      <c r="CA35" s="1013"/>
      <c r="CB35" s="1013"/>
      <c r="CC35" s="1013"/>
      <c r="CD35" s="1013"/>
      <c r="CE35" s="1013"/>
      <c r="CF35" s="1013"/>
      <c r="CG35" s="1014"/>
      <c r="CH35" s="1050">
        <v>-358.41199999999998</v>
      </c>
      <c r="CI35" s="1051"/>
      <c r="CJ35" s="1051"/>
      <c r="CK35" s="1051"/>
      <c r="CL35" s="1052"/>
      <c r="CM35" s="1050">
        <v>5607.5129999999999</v>
      </c>
      <c r="CN35" s="1051"/>
      <c r="CO35" s="1051"/>
      <c r="CP35" s="1051"/>
      <c r="CQ35" s="1052"/>
      <c r="CR35" s="1050">
        <v>2</v>
      </c>
      <c r="CS35" s="1051"/>
      <c r="CT35" s="1051"/>
      <c r="CU35" s="1051"/>
      <c r="CV35" s="1052"/>
      <c r="CW35" s="1050" t="s">
        <v>570</v>
      </c>
      <c r="CX35" s="1051"/>
      <c r="CY35" s="1051"/>
      <c r="CZ35" s="1051"/>
      <c r="DA35" s="1052"/>
      <c r="DB35" s="1050">
        <v>1638.0920000000001</v>
      </c>
      <c r="DC35" s="1051"/>
      <c r="DD35" s="1051"/>
      <c r="DE35" s="1051"/>
      <c r="DF35" s="1052"/>
      <c r="DG35" s="1050" t="s">
        <v>570</v>
      </c>
      <c r="DH35" s="1051"/>
      <c r="DI35" s="1051"/>
      <c r="DJ35" s="1051"/>
      <c r="DK35" s="1052"/>
      <c r="DL35" s="1050" t="s">
        <v>570</v>
      </c>
      <c r="DM35" s="1051"/>
      <c r="DN35" s="1051"/>
      <c r="DO35" s="1051"/>
      <c r="DP35" s="1052"/>
      <c r="DQ35" s="1050" t="s">
        <v>570</v>
      </c>
      <c r="DR35" s="1051"/>
      <c r="DS35" s="1051"/>
      <c r="DT35" s="1051"/>
      <c r="DU35" s="1052"/>
      <c r="DV35" s="990"/>
      <c r="DW35" s="991"/>
      <c r="DX35" s="991"/>
      <c r="DY35" s="991"/>
      <c r="DZ35" s="992"/>
      <c r="EA35" s="235"/>
    </row>
    <row r="36" spans="1:131" s="236" customFormat="1" ht="26.25" customHeight="1" x14ac:dyDescent="0.2">
      <c r="A36" s="255">
        <v>9</v>
      </c>
      <c r="B36" s="1041" t="s">
        <v>401</v>
      </c>
      <c r="C36" s="1042"/>
      <c r="D36" s="1042"/>
      <c r="E36" s="1042"/>
      <c r="F36" s="1042"/>
      <c r="G36" s="1042"/>
      <c r="H36" s="1042"/>
      <c r="I36" s="1042"/>
      <c r="J36" s="1042"/>
      <c r="K36" s="1042"/>
      <c r="L36" s="1042"/>
      <c r="M36" s="1042"/>
      <c r="N36" s="1042"/>
      <c r="O36" s="1042"/>
      <c r="P36" s="1043"/>
      <c r="Q36" s="1048">
        <v>584</v>
      </c>
      <c r="R36" s="1045"/>
      <c r="S36" s="1045"/>
      <c r="T36" s="1045"/>
      <c r="U36" s="1045"/>
      <c r="V36" s="1045">
        <v>541</v>
      </c>
      <c r="W36" s="1045"/>
      <c r="X36" s="1045"/>
      <c r="Y36" s="1045"/>
      <c r="Z36" s="1045"/>
      <c r="AA36" s="1045">
        <v>43</v>
      </c>
      <c r="AB36" s="1045"/>
      <c r="AC36" s="1045"/>
      <c r="AD36" s="1045"/>
      <c r="AE36" s="1049"/>
      <c r="AF36" s="1044" t="s">
        <v>128</v>
      </c>
      <c r="AG36" s="1045"/>
      <c r="AH36" s="1045"/>
      <c r="AI36" s="1045"/>
      <c r="AJ36" s="1046"/>
      <c r="AK36" s="978">
        <v>0</v>
      </c>
      <c r="AL36" s="969"/>
      <c r="AM36" s="969"/>
      <c r="AN36" s="969"/>
      <c r="AO36" s="969"/>
      <c r="AP36" s="969">
        <v>2099</v>
      </c>
      <c r="AQ36" s="969"/>
      <c r="AR36" s="969"/>
      <c r="AS36" s="969"/>
      <c r="AT36" s="969"/>
      <c r="AU36" s="969">
        <v>0</v>
      </c>
      <c r="AV36" s="969"/>
      <c r="AW36" s="969"/>
      <c r="AX36" s="969"/>
      <c r="AY36" s="969"/>
      <c r="AZ36" s="1047" t="s">
        <v>500</v>
      </c>
      <c r="BA36" s="1047"/>
      <c r="BB36" s="1047"/>
      <c r="BC36" s="1047"/>
      <c r="BD36" s="1047"/>
      <c r="BE36" s="1039" t="s">
        <v>397</v>
      </c>
      <c r="BF36" s="1039"/>
      <c r="BG36" s="1039"/>
      <c r="BH36" s="1039"/>
      <c r="BI36" s="1040"/>
      <c r="BJ36" s="241"/>
      <c r="BK36" s="241"/>
      <c r="BL36" s="241"/>
      <c r="BM36" s="241"/>
      <c r="BN36" s="241"/>
      <c r="BO36" s="254"/>
      <c r="BP36" s="254"/>
      <c r="BQ36" s="251">
        <v>30</v>
      </c>
      <c r="BR36" s="252"/>
      <c r="BS36" s="1012" t="s">
        <v>601</v>
      </c>
      <c r="BT36" s="1013"/>
      <c r="BU36" s="1013"/>
      <c r="BV36" s="1013"/>
      <c r="BW36" s="1013"/>
      <c r="BX36" s="1013"/>
      <c r="BY36" s="1013"/>
      <c r="BZ36" s="1013"/>
      <c r="CA36" s="1013"/>
      <c r="CB36" s="1013"/>
      <c r="CC36" s="1013"/>
      <c r="CD36" s="1013"/>
      <c r="CE36" s="1013"/>
      <c r="CF36" s="1013"/>
      <c r="CG36" s="1014"/>
      <c r="CH36" s="1050">
        <v>-0.05</v>
      </c>
      <c r="CI36" s="1051"/>
      <c r="CJ36" s="1051"/>
      <c r="CK36" s="1051"/>
      <c r="CL36" s="1052"/>
      <c r="CM36" s="1050">
        <v>590.697</v>
      </c>
      <c r="CN36" s="1051"/>
      <c r="CO36" s="1051"/>
      <c r="CP36" s="1051"/>
      <c r="CQ36" s="1052"/>
      <c r="CR36" s="1050">
        <v>436.80799999999999</v>
      </c>
      <c r="CS36" s="1051"/>
      <c r="CT36" s="1051"/>
      <c r="CU36" s="1051"/>
      <c r="CV36" s="1052"/>
      <c r="CW36" s="1050">
        <v>13.41</v>
      </c>
      <c r="CX36" s="1051"/>
      <c r="CY36" s="1051"/>
      <c r="CZ36" s="1051"/>
      <c r="DA36" s="1052"/>
      <c r="DB36" s="1050" t="s">
        <v>570</v>
      </c>
      <c r="DC36" s="1051"/>
      <c r="DD36" s="1051"/>
      <c r="DE36" s="1051"/>
      <c r="DF36" s="1052"/>
      <c r="DG36" s="1050" t="s">
        <v>570</v>
      </c>
      <c r="DH36" s="1051"/>
      <c r="DI36" s="1051"/>
      <c r="DJ36" s="1051"/>
      <c r="DK36" s="1052"/>
      <c r="DL36" s="1050" t="s">
        <v>570</v>
      </c>
      <c r="DM36" s="1051"/>
      <c r="DN36" s="1051"/>
      <c r="DO36" s="1051"/>
      <c r="DP36" s="1052"/>
      <c r="DQ36" s="1050" t="s">
        <v>570</v>
      </c>
      <c r="DR36" s="1051"/>
      <c r="DS36" s="1051"/>
      <c r="DT36" s="1051"/>
      <c r="DU36" s="1052"/>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t="s">
        <v>572</v>
      </c>
      <c r="DH37" s="988"/>
      <c r="DI37" s="988"/>
      <c r="DJ37" s="988"/>
      <c r="DK37" s="989"/>
      <c r="DL37" s="987" t="s">
        <v>572</v>
      </c>
      <c r="DM37" s="988"/>
      <c r="DN37" s="988"/>
      <c r="DO37" s="988"/>
      <c r="DP37" s="989"/>
      <c r="DQ37" s="987" t="s">
        <v>572</v>
      </c>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402</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377</v>
      </c>
      <c r="B63" s="942" t="s">
        <v>403</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15187</v>
      </c>
      <c r="AG63" s="957"/>
      <c r="AH63" s="957"/>
      <c r="AI63" s="957"/>
      <c r="AJ63" s="1027"/>
      <c r="AK63" s="1028"/>
      <c r="AL63" s="961"/>
      <c r="AM63" s="961"/>
      <c r="AN63" s="961"/>
      <c r="AO63" s="961"/>
      <c r="AP63" s="957">
        <f>AP28+AP29+AP30+AP31+AP32+AP33+AP34+AP35+AP36</f>
        <v>32558</v>
      </c>
      <c r="AQ63" s="957"/>
      <c r="AR63" s="957"/>
      <c r="AS63" s="957"/>
      <c r="AT63" s="957"/>
      <c r="AU63" s="957">
        <f>AU28+AU29+AU30+AU31+AU32+AU33+AU34+AU35+AU36</f>
        <v>13971</v>
      </c>
      <c r="AV63" s="957"/>
      <c r="AW63" s="957"/>
      <c r="AX63" s="957"/>
      <c r="AY63" s="957"/>
      <c r="AZ63" s="1022"/>
      <c r="BA63" s="1022"/>
      <c r="BB63" s="1022"/>
      <c r="BC63" s="1022"/>
      <c r="BD63" s="1022"/>
      <c r="BE63" s="958"/>
      <c r="BF63" s="958"/>
      <c r="BG63" s="958"/>
      <c r="BH63" s="958"/>
      <c r="BI63" s="959"/>
      <c r="BJ63" s="1023" t="s">
        <v>404</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406</v>
      </c>
      <c r="B66" s="994"/>
      <c r="C66" s="994"/>
      <c r="D66" s="994"/>
      <c r="E66" s="994"/>
      <c r="F66" s="994"/>
      <c r="G66" s="994"/>
      <c r="H66" s="994"/>
      <c r="I66" s="994"/>
      <c r="J66" s="994"/>
      <c r="K66" s="994"/>
      <c r="L66" s="994"/>
      <c r="M66" s="994"/>
      <c r="N66" s="994"/>
      <c r="O66" s="994"/>
      <c r="P66" s="995"/>
      <c r="Q66" s="999" t="s">
        <v>407</v>
      </c>
      <c r="R66" s="1000"/>
      <c r="S66" s="1000"/>
      <c r="T66" s="1000"/>
      <c r="U66" s="1001"/>
      <c r="V66" s="999" t="s">
        <v>382</v>
      </c>
      <c r="W66" s="1000"/>
      <c r="X66" s="1000"/>
      <c r="Y66" s="1000"/>
      <c r="Z66" s="1001"/>
      <c r="AA66" s="999" t="s">
        <v>383</v>
      </c>
      <c r="AB66" s="1000"/>
      <c r="AC66" s="1000"/>
      <c r="AD66" s="1000"/>
      <c r="AE66" s="1001"/>
      <c r="AF66" s="1005" t="s">
        <v>384</v>
      </c>
      <c r="AG66" s="1006"/>
      <c r="AH66" s="1006"/>
      <c r="AI66" s="1006"/>
      <c r="AJ66" s="1007"/>
      <c r="AK66" s="999" t="s">
        <v>408</v>
      </c>
      <c r="AL66" s="994"/>
      <c r="AM66" s="994"/>
      <c r="AN66" s="994"/>
      <c r="AO66" s="995"/>
      <c r="AP66" s="999" t="s">
        <v>409</v>
      </c>
      <c r="AQ66" s="1000"/>
      <c r="AR66" s="1000"/>
      <c r="AS66" s="1000"/>
      <c r="AT66" s="1001"/>
      <c r="AU66" s="999" t="s">
        <v>410</v>
      </c>
      <c r="AV66" s="1000"/>
      <c r="AW66" s="1000"/>
      <c r="AX66" s="1000"/>
      <c r="AY66" s="1001"/>
      <c r="AZ66" s="999" t="s">
        <v>353</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t="s">
        <v>602</v>
      </c>
      <c r="C68" s="984"/>
      <c r="D68" s="984"/>
      <c r="E68" s="984"/>
      <c r="F68" s="984"/>
      <c r="G68" s="984"/>
      <c r="H68" s="984"/>
      <c r="I68" s="984"/>
      <c r="J68" s="984"/>
      <c r="K68" s="984"/>
      <c r="L68" s="984"/>
      <c r="M68" s="984"/>
      <c r="N68" s="984"/>
      <c r="O68" s="984"/>
      <c r="P68" s="985"/>
      <c r="Q68" s="986">
        <v>1096</v>
      </c>
      <c r="R68" s="980"/>
      <c r="S68" s="980"/>
      <c r="T68" s="980"/>
      <c r="U68" s="980"/>
      <c r="V68" s="980">
        <v>989</v>
      </c>
      <c r="W68" s="980"/>
      <c r="X68" s="980"/>
      <c r="Y68" s="980"/>
      <c r="Z68" s="980"/>
      <c r="AA68" s="980">
        <v>107</v>
      </c>
      <c r="AB68" s="980"/>
      <c r="AC68" s="980"/>
      <c r="AD68" s="980"/>
      <c r="AE68" s="980"/>
      <c r="AF68" s="980">
        <v>1905</v>
      </c>
      <c r="AG68" s="980"/>
      <c r="AH68" s="980"/>
      <c r="AI68" s="980"/>
      <c r="AJ68" s="980"/>
      <c r="AK68" s="980" t="s">
        <v>603</v>
      </c>
      <c r="AL68" s="980"/>
      <c r="AM68" s="980"/>
      <c r="AN68" s="980"/>
      <c r="AO68" s="980"/>
      <c r="AP68" s="980" t="s">
        <v>603</v>
      </c>
      <c r="AQ68" s="980"/>
      <c r="AR68" s="980"/>
      <c r="AS68" s="980"/>
      <c r="AT68" s="980"/>
      <c r="AU68" s="980" t="s">
        <v>603</v>
      </c>
      <c r="AV68" s="980"/>
      <c r="AW68" s="980"/>
      <c r="AX68" s="980"/>
      <c r="AY68" s="980"/>
      <c r="AZ68" s="981" t="s">
        <v>604</v>
      </c>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377</v>
      </c>
      <c r="B88" s="942" t="s">
        <v>411</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377</v>
      </c>
      <c r="BR102" s="942" t="s">
        <v>412</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413</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414</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417</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418</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420</v>
      </c>
      <c r="AB109" s="892"/>
      <c r="AC109" s="892"/>
      <c r="AD109" s="892"/>
      <c r="AE109" s="893"/>
      <c r="AF109" s="894" t="s">
        <v>309</v>
      </c>
      <c r="AG109" s="892"/>
      <c r="AH109" s="892"/>
      <c r="AI109" s="892"/>
      <c r="AJ109" s="893"/>
      <c r="AK109" s="894" t="s">
        <v>308</v>
      </c>
      <c r="AL109" s="892"/>
      <c r="AM109" s="892"/>
      <c r="AN109" s="892"/>
      <c r="AO109" s="893"/>
      <c r="AP109" s="894" t="s">
        <v>421</v>
      </c>
      <c r="AQ109" s="892"/>
      <c r="AR109" s="892"/>
      <c r="AS109" s="892"/>
      <c r="AT109" s="923"/>
      <c r="AU109" s="891" t="s">
        <v>419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420</v>
      </c>
      <c r="BR109" s="892"/>
      <c r="BS109" s="892"/>
      <c r="BT109" s="892"/>
      <c r="BU109" s="893"/>
      <c r="BV109" s="894" t="s">
        <v>309</v>
      </c>
      <c r="BW109" s="892"/>
      <c r="BX109" s="892"/>
      <c r="BY109" s="892"/>
      <c r="BZ109" s="893"/>
      <c r="CA109" s="894" t="s">
        <v>308</v>
      </c>
      <c r="CB109" s="892"/>
      <c r="CC109" s="892"/>
      <c r="CD109" s="892"/>
      <c r="CE109" s="893"/>
      <c r="CF109" s="930" t="s">
        <v>421</v>
      </c>
      <c r="CG109" s="930"/>
      <c r="CH109" s="930"/>
      <c r="CI109" s="930"/>
      <c r="CJ109" s="930"/>
      <c r="CK109" s="894" t="s">
        <v>422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420</v>
      </c>
      <c r="DH109" s="892"/>
      <c r="DI109" s="892"/>
      <c r="DJ109" s="892"/>
      <c r="DK109" s="893"/>
      <c r="DL109" s="894" t="s">
        <v>309</v>
      </c>
      <c r="DM109" s="892"/>
      <c r="DN109" s="892"/>
      <c r="DO109" s="892"/>
      <c r="DP109" s="893"/>
      <c r="DQ109" s="894" t="s">
        <v>308</v>
      </c>
      <c r="DR109" s="892"/>
      <c r="DS109" s="892"/>
      <c r="DT109" s="892"/>
      <c r="DU109" s="893"/>
      <c r="DV109" s="894" t="s">
        <v>421</v>
      </c>
      <c r="DW109" s="892"/>
      <c r="DX109" s="892"/>
      <c r="DY109" s="892"/>
      <c r="DZ109" s="923"/>
    </row>
    <row r="110" spans="1:131" s="235" customFormat="1" ht="26.25" customHeight="1" x14ac:dyDescent="0.2">
      <c r="A110" s="792" t="s">
        <v>423</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91360149</v>
      </c>
      <c r="AB110" s="885"/>
      <c r="AC110" s="885"/>
      <c r="AD110" s="885"/>
      <c r="AE110" s="886"/>
      <c r="AF110" s="887">
        <v>86353560</v>
      </c>
      <c r="AG110" s="885"/>
      <c r="AH110" s="885"/>
      <c r="AI110" s="885"/>
      <c r="AJ110" s="886"/>
      <c r="AK110" s="887">
        <v>81388967</v>
      </c>
      <c r="AL110" s="885"/>
      <c r="AM110" s="885"/>
      <c r="AN110" s="885"/>
      <c r="AO110" s="886"/>
      <c r="AP110" s="888">
        <v>23.5</v>
      </c>
      <c r="AQ110" s="889"/>
      <c r="AR110" s="889"/>
      <c r="AS110" s="889"/>
      <c r="AT110" s="890"/>
      <c r="AU110" s="924" t="s">
        <v>71</v>
      </c>
      <c r="AV110" s="925"/>
      <c r="AW110" s="925"/>
      <c r="AX110" s="925"/>
      <c r="AY110" s="925"/>
      <c r="AZ110" s="847" t="s">
        <v>424</v>
      </c>
      <c r="BA110" s="793"/>
      <c r="BB110" s="793"/>
      <c r="BC110" s="793"/>
      <c r="BD110" s="793"/>
      <c r="BE110" s="793"/>
      <c r="BF110" s="793"/>
      <c r="BG110" s="793"/>
      <c r="BH110" s="793"/>
      <c r="BI110" s="793"/>
      <c r="BJ110" s="793"/>
      <c r="BK110" s="793"/>
      <c r="BL110" s="793"/>
      <c r="BM110" s="793"/>
      <c r="BN110" s="793"/>
      <c r="BO110" s="793"/>
      <c r="BP110" s="794"/>
      <c r="BQ110" s="848">
        <v>1623229128</v>
      </c>
      <c r="BR110" s="830"/>
      <c r="BS110" s="830"/>
      <c r="BT110" s="830"/>
      <c r="BU110" s="830"/>
      <c r="BV110" s="830">
        <v>1659834958</v>
      </c>
      <c r="BW110" s="830"/>
      <c r="BX110" s="830"/>
      <c r="BY110" s="830"/>
      <c r="BZ110" s="830"/>
      <c r="CA110" s="830">
        <v>1679118501</v>
      </c>
      <c r="CB110" s="830"/>
      <c r="CC110" s="830"/>
      <c r="CD110" s="830"/>
      <c r="CE110" s="830"/>
      <c r="CF110" s="857">
        <v>484.4</v>
      </c>
      <c r="CG110" s="858"/>
      <c r="CH110" s="858"/>
      <c r="CI110" s="858"/>
      <c r="CJ110" s="858"/>
      <c r="CK110" s="920" t="s">
        <v>425</v>
      </c>
      <c r="CL110" s="804"/>
      <c r="CM110" s="881" t="s">
        <v>426</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128</v>
      </c>
      <c r="DH110" s="830"/>
      <c r="DI110" s="830"/>
      <c r="DJ110" s="830"/>
      <c r="DK110" s="830"/>
      <c r="DL110" s="830" t="s">
        <v>128</v>
      </c>
      <c r="DM110" s="830"/>
      <c r="DN110" s="830"/>
      <c r="DO110" s="830"/>
      <c r="DP110" s="830"/>
      <c r="DQ110" s="830" t="s">
        <v>427</v>
      </c>
      <c r="DR110" s="830"/>
      <c r="DS110" s="830"/>
      <c r="DT110" s="830"/>
      <c r="DU110" s="830"/>
      <c r="DV110" s="831" t="s">
        <v>427</v>
      </c>
      <c r="DW110" s="831"/>
      <c r="DX110" s="831"/>
      <c r="DY110" s="831"/>
      <c r="DZ110" s="832"/>
    </row>
    <row r="111" spans="1:131" s="235" customFormat="1" ht="26.25" customHeight="1" x14ac:dyDescent="0.2">
      <c r="A111" s="759" t="s">
        <v>428</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128</v>
      </c>
      <c r="AB111" s="914"/>
      <c r="AC111" s="914"/>
      <c r="AD111" s="914"/>
      <c r="AE111" s="915"/>
      <c r="AF111" s="916" t="s">
        <v>128</v>
      </c>
      <c r="AG111" s="914"/>
      <c r="AH111" s="914"/>
      <c r="AI111" s="914"/>
      <c r="AJ111" s="915"/>
      <c r="AK111" s="916" t="s">
        <v>128</v>
      </c>
      <c r="AL111" s="914"/>
      <c r="AM111" s="914"/>
      <c r="AN111" s="914"/>
      <c r="AO111" s="915"/>
      <c r="AP111" s="917" t="s">
        <v>404</v>
      </c>
      <c r="AQ111" s="918"/>
      <c r="AR111" s="918"/>
      <c r="AS111" s="918"/>
      <c r="AT111" s="919"/>
      <c r="AU111" s="926"/>
      <c r="AV111" s="927"/>
      <c r="AW111" s="927"/>
      <c r="AX111" s="927"/>
      <c r="AY111" s="927"/>
      <c r="AZ111" s="800" t="s">
        <v>429</v>
      </c>
      <c r="BA111" s="735"/>
      <c r="BB111" s="735"/>
      <c r="BC111" s="735"/>
      <c r="BD111" s="735"/>
      <c r="BE111" s="735"/>
      <c r="BF111" s="735"/>
      <c r="BG111" s="735"/>
      <c r="BH111" s="735"/>
      <c r="BI111" s="735"/>
      <c r="BJ111" s="735"/>
      <c r="BK111" s="735"/>
      <c r="BL111" s="735"/>
      <c r="BM111" s="735"/>
      <c r="BN111" s="735"/>
      <c r="BO111" s="735"/>
      <c r="BP111" s="736"/>
      <c r="BQ111" s="801">
        <v>3259987</v>
      </c>
      <c r="BR111" s="802"/>
      <c r="BS111" s="802"/>
      <c r="BT111" s="802"/>
      <c r="BU111" s="802"/>
      <c r="BV111" s="802">
        <v>2161353</v>
      </c>
      <c r="BW111" s="802"/>
      <c r="BX111" s="802"/>
      <c r="BY111" s="802"/>
      <c r="BZ111" s="802"/>
      <c r="CA111" s="802">
        <v>1691428</v>
      </c>
      <c r="CB111" s="802"/>
      <c r="CC111" s="802"/>
      <c r="CD111" s="802"/>
      <c r="CE111" s="802"/>
      <c r="CF111" s="866">
        <v>0.5</v>
      </c>
      <c r="CG111" s="867"/>
      <c r="CH111" s="867"/>
      <c r="CI111" s="867"/>
      <c r="CJ111" s="867"/>
      <c r="CK111" s="921"/>
      <c r="CL111" s="806"/>
      <c r="CM111" s="809" t="s">
        <v>430</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128</v>
      </c>
      <c r="DH111" s="802"/>
      <c r="DI111" s="802"/>
      <c r="DJ111" s="802"/>
      <c r="DK111" s="802"/>
      <c r="DL111" s="802" t="s">
        <v>128</v>
      </c>
      <c r="DM111" s="802"/>
      <c r="DN111" s="802"/>
      <c r="DO111" s="802"/>
      <c r="DP111" s="802"/>
      <c r="DQ111" s="802" t="s">
        <v>128</v>
      </c>
      <c r="DR111" s="802"/>
      <c r="DS111" s="802"/>
      <c r="DT111" s="802"/>
      <c r="DU111" s="802"/>
      <c r="DV111" s="779" t="s">
        <v>128</v>
      </c>
      <c r="DW111" s="779"/>
      <c r="DX111" s="779"/>
      <c r="DY111" s="779"/>
      <c r="DZ111" s="780"/>
    </row>
    <row r="112" spans="1:131" s="235" customFormat="1" ht="26.25" customHeight="1" x14ac:dyDescent="0.2">
      <c r="A112" s="906" t="s">
        <v>431</v>
      </c>
      <c r="B112" s="907"/>
      <c r="C112" s="735" t="s">
        <v>432</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22018872</v>
      </c>
      <c r="AB112" s="765"/>
      <c r="AC112" s="765"/>
      <c r="AD112" s="765"/>
      <c r="AE112" s="766"/>
      <c r="AF112" s="767">
        <v>21387408</v>
      </c>
      <c r="AG112" s="765"/>
      <c r="AH112" s="765"/>
      <c r="AI112" s="765"/>
      <c r="AJ112" s="766"/>
      <c r="AK112" s="767">
        <v>20709342</v>
      </c>
      <c r="AL112" s="765"/>
      <c r="AM112" s="765"/>
      <c r="AN112" s="765"/>
      <c r="AO112" s="766"/>
      <c r="AP112" s="812">
        <v>6</v>
      </c>
      <c r="AQ112" s="813"/>
      <c r="AR112" s="813"/>
      <c r="AS112" s="813"/>
      <c r="AT112" s="814"/>
      <c r="AU112" s="926"/>
      <c r="AV112" s="927"/>
      <c r="AW112" s="927"/>
      <c r="AX112" s="927"/>
      <c r="AY112" s="927"/>
      <c r="AZ112" s="800" t="s">
        <v>433</v>
      </c>
      <c r="BA112" s="735"/>
      <c r="BB112" s="735"/>
      <c r="BC112" s="735"/>
      <c r="BD112" s="735"/>
      <c r="BE112" s="735"/>
      <c r="BF112" s="735"/>
      <c r="BG112" s="735"/>
      <c r="BH112" s="735"/>
      <c r="BI112" s="735"/>
      <c r="BJ112" s="735"/>
      <c r="BK112" s="735"/>
      <c r="BL112" s="735"/>
      <c r="BM112" s="735"/>
      <c r="BN112" s="735"/>
      <c r="BO112" s="735"/>
      <c r="BP112" s="736"/>
      <c r="BQ112" s="801">
        <v>16141743</v>
      </c>
      <c r="BR112" s="802"/>
      <c r="BS112" s="802"/>
      <c r="BT112" s="802"/>
      <c r="BU112" s="802"/>
      <c r="BV112" s="802">
        <v>15192687</v>
      </c>
      <c r="BW112" s="802"/>
      <c r="BX112" s="802"/>
      <c r="BY112" s="802"/>
      <c r="BZ112" s="802"/>
      <c r="CA112" s="802">
        <v>13971805</v>
      </c>
      <c r="CB112" s="802"/>
      <c r="CC112" s="802"/>
      <c r="CD112" s="802"/>
      <c r="CE112" s="802"/>
      <c r="CF112" s="866">
        <v>4</v>
      </c>
      <c r="CG112" s="867"/>
      <c r="CH112" s="867"/>
      <c r="CI112" s="867"/>
      <c r="CJ112" s="867"/>
      <c r="CK112" s="921"/>
      <c r="CL112" s="806"/>
      <c r="CM112" s="809" t="s">
        <v>434</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908377</v>
      </c>
      <c r="DH112" s="802"/>
      <c r="DI112" s="802"/>
      <c r="DJ112" s="802"/>
      <c r="DK112" s="802"/>
      <c r="DL112" s="802">
        <v>652894</v>
      </c>
      <c r="DM112" s="802"/>
      <c r="DN112" s="802"/>
      <c r="DO112" s="802"/>
      <c r="DP112" s="802"/>
      <c r="DQ112" s="802">
        <v>472462</v>
      </c>
      <c r="DR112" s="802"/>
      <c r="DS112" s="802"/>
      <c r="DT112" s="802"/>
      <c r="DU112" s="802"/>
      <c r="DV112" s="779">
        <v>0.1</v>
      </c>
      <c r="DW112" s="779"/>
      <c r="DX112" s="779"/>
      <c r="DY112" s="779"/>
      <c r="DZ112" s="780"/>
    </row>
    <row r="113" spans="1:130" s="235" customFormat="1" ht="26.25" customHeight="1" x14ac:dyDescent="0.2">
      <c r="A113" s="908"/>
      <c r="B113" s="909"/>
      <c r="C113" s="735" t="s">
        <v>435</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2011471</v>
      </c>
      <c r="AB113" s="765"/>
      <c r="AC113" s="765"/>
      <c r="AD113" s="765"/>
      <c r="AE113" s="766"/>
      <c r="AF113" s="767">
        <v>1567392</v>
      </c>
      <c r="AG113" s="765"/>
      <c r="AH113" s="765"/>
      <c r="AI113" s="765"/>
      <c r="AJ113" s="766"/>
      <c r="AK113" s="767">
        <v>1537542</v>
      </c>
      <c r="AL113" s="765"/>
      <c r="AM113" s="765"/>
      <c r="AN113" s="765"/>
      <c r="AO113" s="766"/>
      <c r="AP113" s="812">
        <v>0.4</v>
      </c>
      <c r="AQ113" s="813"/>
      <c r="AR113" s="813"/>
      <c r="AS113" s="813"/>
      <c r="AT113" s="814"/>
      <c r="AU113" s="926"/>
      <c r="AV113" s="927"/>
      <c r="AW113" s="927"/>
      <c r="AX113" s="927"/>
      <c r="AY113" s="927"/>
      <c r="AZ113" s="800" t="s">
        <v>436</v>
      </c>
      <c r="BA113" s="735"/>
      <c r="BB113" s="735"/>
      <c r="BC113" s="735"/>
      <c r="BD113" s="735"/>
      <c r="BE113" s="735"/>
      <c r="BF113" s="735"/>
      <c r="BG113" s="735"/>
      <c r="BH113" s="735"/>
      <c r="BI113" s="735"/>
      <c r="BJ113" s="735"/>
      <c r="BK113" s="735"/>
      <c r="BL113" s="735"/>
      <c r="BM113" s="735"/>
      <c r="BN113" s="735"/>
      <c r="BO113" s="735"/>
      <c r="BP113" s="736"/>
      <c r="BQ113" s="801" t="s">
        <v>427</v>
      </c>
      <c r="BR113" s="802"/>
      <c r="BS113" s="802"/>
      <c r="BT113" s="802"/>
      <c r="BU113" s="802"/>
      <c r="BV113" s="802" t="s">
        <v>404</v>
      </c>
      <c r="BW113" s="802"/>
      <c r="BX113" s="802"/>
      <c r="BY113" s="802"/>
      <c r="BZ113" s="802"/>
      <c r="CA113" s="802" t="s">
        <v>427</v>
      </c>
      <c r="CB113" s="802"/>
      <c r="CC113" s="802"/>
      <c r="CD113" s="802"/>
      <c r="CE113" s="802"/>
      <c r="CF113" s="866" t="s">
        <v>128</v>
      </c>
      <c r="CG113" s="867"/>
      <c r="CH113" s="867"/>
      <c r="CI113" s="867"/>
      <c r="CJ113" s="867"/>
      <c r="CK113" s="921"/>
      <c r="CL113" s="806"/>
      <c r="CM113" s="809" t="s">
        <v>437</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1624847</v>
      </c>
      <c r="DH113" s="802"/>
      <c r="DI113" s="802"/>
      <c r="DJ113" s="802"/>
      <c r="DK113" s="802"/>
      <c r="DL113" s="802">
        <v>895078</v>
      </c>
      <c r="DM113" s="802"/>
      <c r="DN113" s="802"/>
      <c r="DO113" s="802"/>
      <c r="DP113" s="802"/>
      <c r="DQ113" s="802">
        <v>719103</v>
      </c>
      <c r="DR113" s="802"/>
      <c r="DS113" s="802"/>
      <c r="DT113" s="802"/>
      <c r="DU113" s="802"/>
      <c r="DV113" s="779">
        <v>0.2</v>
      </c>
      <c r="DW113" s="779"/>
      <c r="DX113" s="779"/>
      <c r="DY113" s="779"/>
      <c r="DZ113" s="780"/>
    </row>
    <row r="114" spans="1:130" s="235" customFormat="1" ht="26.25" customHeight="1" x14ac:dyDescent="0.2">
      <c r="A114" s="908"/>
      <c r="B114" s="909"/>
      <c r="C114" s="735" t="s">
        <v>438</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128</v>
      </c>
      <c r="AB114" s="765"/>
      <c r="AC114" s="765"/>
      <c r="AD114" s="765"/>
      <c r="AE114" s="766"/>
      <c r="AF114" s="767" t="s">
        <v>404</v>
      </c>
      <c r="AG114" s="765"/>
      <c r="AH114" s="765"/>
      <c r="AI114" s="765"/>
      <c r="AJ114" s="766"/>
      <c r="AK114" s="767" t="s">
        <v>427</v>
      </c>
      <c r="AL114" s="765"/>
      <c r="AM114" s="765"/>
      <c r="AN114" s="765"/>
      <c r="AO114" s="766"/>
      <c r="AP114" s="812" t="s">
        <v>404</v>
      </c>
      <c r="AQ114" s="813"/>
      <c r="AR114" s="813"/>
      <c r="AS114" s="813"/>
      <c r="AT114" s="814"/>
      <c r="AU114" s="926"/>
      <c r="AV114" s="927"/>
      <c r="AW114" s="927"/>
      <c r="AX114" s="927"/>
      <c r="AY114" s="927"/>
      <c r="AZ114" s="800" t="s">
        <v>439</v>
      </c>
      <c r="BA114" s="735"/>
      <c r="BB114" s="735"/>
      <c r="BC114" s="735"/>
      <c r="BD114" s="735"/>
      <c r="BE114" s="735"/>
      <c r="BF114" s="735"/>
      <c r="BG114" s="735"/>
      <c r="BH114" s="735"/>
      <c r="BI114" s="735"/>
      <c r="BJ114" s="735"/>
      <c r="BK114" s="735"/>
      <c r="BL114" s="735"/>
      <c r="BM114" s="735"/>
      <c r="BN114" s="735"/>
      <c r="BO114" s="735"/>
      <c r="BP114" s="736"/>
      <c r="BQ114" s="801">
        <v>143159080</v>
      </c>
      <c r="BR114" s="802"/>
      <c r="BS114" s="802"/>
      <c r="BT114" s="802"/>
      <c r="BU114" s="802"/>
      <c r="BV114" s="802">
        <v>144134162</v>
      </c>
      <c r="BW114" s="802"/>
      <c r="BX114" s="802"/>
      <c r="BY114" s="802"/>
      <c r="BZ114" s="802"/>
      <c r="CA114" s="802">
        <v>141432702</v>
      </c>
      <c r="CB114" s="802"/>
      <c r="CC114" s="802"/>
      <c r="CD114" s="802"/>
      <c r="CE114" s="802"/>
      <c r="CF114" s="866">
        <v>40.799999999999997</v>
      </c>
      <c r="CG114" s="867"/>
      <c r="CH114" s="867"/>
      <c r="CI114" s="867"/>
      <c r="CJ114" s="867"/>
      <c r="CK114" s="921"/>
      <c r="CL114" s="806"/>
      <c r="CM114" s="809" t="s">
        <v>440</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726763</v>
      </c>
      <c r="DH114" s="802"/>
      <c r="DI114" s="802"/>
      <c r="DJ114" s="802"/>
      <c r="DK114" s="802"/>
      <c r="DL114" s="802">
        <v>613381</v>
      </c>
      <c r="DM114" s="802"/>
      <c r="DN114" s="802"/>
      <c r="DO114" s="802"/>
      <c r="DP114" s="802"/>
      <c r="DQ114" s="802">
        <v>499863</v>
      </c>
      <c r="DR114" s="802"/>
      <c r="DS114" s="802"/>
      <c r="DT114" s="802"/>
      <c r="DU114" s="802"/>
      <c r="DV114" s="779">
        <v>0.1</v>
      </c>
      <c r="DW114" s="779"/>
      <c r="DX114" s="779"/>
      <c r="DY114" s="779"/>
      <c r="DZ114" s="780"/>
    </row>
    <row r="115" spans="1:130" s="235" customFormat="1" ht="26.25" customHeight="1" x14ac:dyDescent="0.2">
      <c r="A115" s="908"/>
      <c r="B115" s="909"/>
      <c r="C115" s="735" t="s">
        <v>441</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1340876</v>
      </c>
      <c r="AB115" s="765"/>
      <c r="AC115" s="765"/>
      <c r="AD115" s="765"/>
      <c r="AE115" s="766"/>
      <c r="AF115" s="767">
        <v>1307517</v>
      </c>
      <c r="AG115" s="765"/>
      <c r="AH115" s="765"/>
      <c r="AI115" s="765"/>
      <c r="AJ115" s="766"/>
      <c r="AK115" s="767">
        <v>723136</v>
      </c>
      <c r="AL115" s="765"/>
      <c r="AM115" s="765"/>
      <c r="AN115" s="765"/>
      <c r="AO115" s="766"/>
      <c r="AP115" s="812">
        <v>0.2</v>
      </c>
      <c r="AQ115" s="813"/>
      <c r="AR115" s="813"/>
      <c r="AS115" s="813"/>
      <c r="AT115" s="814"/>
      <c r="AU115" s="926"/>
      <c r="AV115" s="927"/>
      <c r="AW115" s="927"/>
      <c r="AX115" s="927"/>
      <c r="AY115" s="927"/>
      <c r="AZ115" s="800" t="s">
        <v>442</v>
      </c>
      <c r="BA115" s="735"/>
      <c r="BB115" s="735"/>
      <c r="BC115" s="735"/>
      <c r="BD115" s="735"/>
      <c r="BE115" s="735"/>
      <c r="BF115" s="735"/>
      <c r="BG115" s="735"/>
      <c r="BH115" s="735"/>
      <c r="BI115" s="735"/>
      <c r="BJ115" s="735"/>
      <c r="BK115" s="735"/>
      <c r="BL115" s="735"/>
      <c r="BM115" s="735"/>
      <c r="BN115" s="735"/>
      <c r="BO115" s="735"/>
      <c r="BP115" s="736"/>
      <c r="BQ115" s="801">
        <v>6057093</v>
      </c>
      <c r="BR115" s="802"/>
      <c r="BS115" s="802"/>
      <c r="BT115" s="802"/>
      <c r="BU115" s="802"/>
      <c r="BV115" s="802">
        <v>5880857</v>
      </c>
      <c r="BW115" s="802"/>
      <c r="BX115" s="802"/>
      <c r="BY115" s="802"/>
      <c r="BZ115" s="802"/>
      <c r="CA115" s="802">
        <v>6718822</v>
      </c>
      <c r="CB115" s="802"/>
      <c r="CC115" s="802"/>
      <c r="CD115" s="802"/>
      <c r="CE115" s="802"/>
      <c r="CF115" s="866">
        <v>1.9</v>
      </c>
      <c r="CG115" s="867"/>
      <c r="CH115" s="867"/>
      <c r="CI115" s="867"/>
      <c r="CJ115" s="867"/>
      <c r="CK115" s="921"/>
      <c r="CL115" s="806"/>
      <c r="CM115" s="800" t="s">
        <v>443</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427</v>
      </c>
      <c r="DH115" s="802"/>
      <c r="DI115" s="802"/>
      <c r="DJ115" s="802"/>
      <c r="DK115" s="802"/>
      <c r="DL115" s="802" t="s">
        <v>404</v>
      </c>
      <c r="DM115" s="802"/>
      <c r="DN115" s="802"/>
      <c r="DO115" s="802"/>
      <c r="DP115" s="802"/>
      <c r="DQ115" s="802" t="s">
        <v>427</v>
      </c>
      <c r="DR115" s="802"/>
      <c r="DS115" s="802"/>
      <c r="DT115" s="802"/>
      <c r="DU115" s="802"/>
      <c r="DV115" s="779" t="s">
        <v>404</v>
      </c>
      <c r="DW115" s="779"/>
      <c r="DX115" s="779"/>
      <c r="DY115" s="779"/>
      <c r="DZ115" s="780"/>
    </row>
    <row r="116" spans="1:130" s="235" customFormat="1" ht="26.25" customHeight="1" x14ac:dyDescent="0.2">
      <c r="A116" s="910"/>
      <c r="B116" s="911"/>
      <c r="C116" s="871" t="s">
        <v>444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124</v>
      </c>
      <c r="AB116" s="765"/>
      <c r="AC116" s="765"/>
      <c r="AD116" s="765"/>
      <c r="AE116" s="766"/>
      <c r="AF116" s="767">
        <v>1370</v>
      </c>
      <c r="AG116" s="765"/>
      <c r="AH116" s="765"/>
      <c r="AI116" s="765"/>
      <c r="AJ116" s="766"/>
      <c r="AK116" s="767">
        <v>1116</v>
      </c>
      <c r="AL116" s="765"/>
      <c r="AM116" s="765"/>
      <c r="AN116" s="765"/>
      <c r="AO116" s="766"/>
      <c r="AP116" s="812">
        <v>0</v>
      </c>
      <c r="AQ116" s="813"/>
      <c r="AR116" s="813"/>
      <c r="AS116" s="813"/>
      <c r="AT116" s="814"/>
      <c r="AU116" s="926"/>
      <c r="AV116" s="927"/>
      <c r="AW116" s="927"/>
      <c r="AX116" s="927"/>
      <c r="AY116" s="927"/>
      <c r="AZ116" s="854" t="s">
        <v>445</v>
      </c>
      <c r="BA116" s="855"/>
      <c r="BB116" s="855"/>
      <c r="BC116" s="855"/>
      <c r="BD116" s="855"/>
      <c r="BE116" s="855"/>
      <c r="BF116" s="855"/>
      <c r="BG116" s="855"/>
      <c r="BH116" s="855"/>
      <c r="BI116" s="855"/>
      <c r="BJ116" s="855"/>
      <c r="BK116" s="855"/>
      <c r="BL116" s="855"/>
      <c r="BM116" s="855"/>
      <c r="BN116" s="855"/>
      <c r="BO116" s="855"/>
      <c r="BP116" s="856"/>
      <c r="BQ116" s="801" t="s">
        <v>128</v>
      </c>
      <c r="BR116" s="802"/>
      <c r="BS116" s="802"/>
      <c r="BT116" s="802"/>
      <c r="BU116" s="802"/>
      <c r="BV116" s="802" t="s">
        <v>128</v>
      </c>
      <c r="BW116" s="802"/>
      <c r="BX116" s="802"/>
      <c r="BY116" s="802"/>
      <c r="BZ116" s="802"/>
      <c r="CA116" s="802" t="s">
        <v>427</v>
      </c>
      <c r="CB116" s="802"/>
      <c r="CC116" s="802"/>
      <c r="CD116" s="802"/>
      <c r="CE116" s="802"/>
      <c r="CF116" s="866" t="s">
        <v>427</v>
      </c>
      <c r="CG116" s="867"/>
      <c r="CH116" s="867"/>
      <c r="CI116" s="867"/>
      <c r="CJ116" s="867"/>
      <c r="CK116" s="921"/>
      <c r="CL116" s="806"/>
      <c r="CM116" s="809" t="s">
        <v>446</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427</v>
      </c>
      <c r="DH116" s="802"/>
      <c r="DI116" s="802"/>
      <c r="DJ116" s="802"/>
      <c r="DK116" s="802"/>
      <c r="DL116" s="802" t="s">
        <v>128</v>
      </c>
      <c r="DM116" s="802"/>
      <c r="DN116" s="802"/>
      <c r="DO116" s="802"/>
      <c r="DP116" s="802"/>
      <c r="DQ116" s="802" t="s">
        <v>128</v>
      </c>
      <c r="DR116" s="802"/>
      <c r="DS116" s="802"/>
      <c r="DT116" s="802"/>
      <c r="DU116" s="802"/>
      <c r="DV116" s="779" t="s">
        <v>404</v>
      </c>
      <c r="DW116" s="779"/>
      <c r="DX116" s="779"/>
      <c r="DY116" s="779"/>
      <c r="DZ116" s="780"/>
    </row>
    <row r="117" spans="1:130" s="235" customFormat="1" ht="26.25" customHeight="1" x14ac:dyDescent="0.2">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447</v>
      </c>
      <c r="Z117" s="893"/>
      <c r="AA117" s="898">
        <v>116731492</v>
      </c>
      <c r="AB117" s="899"/>
      <c r="AC117" s="899"/>
      <c r="AD117" s="899"/>
      <c r="AE117" s="900"/>
      <c r="AF117" s="901">
        <v>110617247</v>
      </c>
      <c r="AG117" s="899"/>
      <c r="AH117" s="899"/>
      <c r="AI117" s="899"/>
      <c r="AJ117" s="900"/>
      <c r="AK117" s="901">
        <v>104360103</v>
      </c>
      <c r="AL117" s="899"/>
      <c r="AM117" s="899"/>
      <c r="AN117" s="899"/>
      <c r="AO117" s="900"/>
      <c r="AP117" s="902"/>
      <c r="AQ117" s="903"/>
      <c r="AR117" s="903"/>
      <c r="AS117" s="903"/>
      <c r="AT117" s="904"/>
      <c r="AU117" s="926"/>
      <c r="AV117" s="927"/>
      <c r="AW117" s="927"/>
      <c r="AX117" s="927"/>
      <c r="AY117" s="927"/>
      <c r="AZ117" s="800" t="s">
        <v>448</v>
      </c>
      <c r="BA117" s="735"/>
      <c r="BB117" s="735"/>
      <c r="BC117" s="735"/>
      <c r="BD117" s="735"/>
      <c r="BE117" s="735"/>
      <c r="BF117" s="735"/>
      <c r="BG117" s="735"/>
      <c r="BH117" s="735"/>
      <c r="BI117" s="735"/>
      <c r="BJ117" s="735"/>
      <c r="BK117" s="735"/>
      <c r="BL117" s="735"/>
      <c r="BM117" s="735"/>
      <c r="BN117" s="735"/>
      <c r="BO117" s="735"/>
      <c r="BP117" s="736"/>
      <c r="BQ117" s="801" t="s">
        <v>128</v>
      </c>
      <c r="BR117" s="802"/>
      <c r="BS117" s="802"/>
      <c r="BT117" s="802"/>
      <c r="BU117" s="802"/>
      <c r="BV117" s="802" t="s">
        <v>128</v>
      </c>
      <c r="BW117" s="802"/>
      <c r="BX117" s="802"/>
      <c r="BY117" s="802"/>
      <c r="BZ117" s="802"/>
      <c r="CA117" s="802" t="s">
        <v>128</v>
      </c>
      <c r="CB117" s="802"/>
      <c r="CC117" s="802"/>
      <c r="CD117" s="802"/>
      <c r="CE117" s="802"/>
      <c r="CF117" s="866" t="s">
        <v>128</v>
      </c>
      <c r="CG117" s="867"/>
      <c r="CH117" s="867"/>
      <c r="CI117" s="867"/>
      <c r="CJ117" s="867"/>
      <c r="CK117" s="921"/>
      <c r="CL117" s="806"/>
      <c r="CM117" s="809" t="s">
        <v>449</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128</v>
      </c>
      <c r="DH117" s="802"/>
      <c r="DI117" s="802"/>
      <c r="DJ117" s="802"/>
      <c r="DK117" s="802"/>
      <c r="DL117" s="802" t="s">
        <v>128</v>
      </c>
      <c r="DM117" s="802"/>
      <c r="DN117" s="802"/>
      <c r="DO117" s="802"/>
      <c r="DP117" s="802"/>
      <c r="DQ117" s="802" t="s">
        <v>128</v>
      </c>
      <c r="DR117" s="802"/>
      <c r="DS117" s="802"/>
      <c r="DT117" s="802"/>
      <c r="DU117" s="802"/>
      <c r="DV117" s="779" t="s">
        <v>128</v>
      </c>
      <c r="DW117" s="779"/>
      <c r="DX117" s="779"/>
      <c r="DY117" s="779"/>
      <c r="DZ117" s="780"/>
    </row>
    <row r="118" spans="1:130" s="235" customFormat="1" ht="26.25" customHeight="1" x14ac:dyDescent="0.2">
      <c r="A118" s="891" t="s">
        <v>422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420</v>
      </c>
      <c r="AB118" s="892"/>
      <c r="AC118" s="892"/>
      <c r="AD118" s="892"/>
      <c r="AE118" s="893"/>
      <c r="AF118" s="894" t="s">
        <v>309</v>
      </c>
      <c r="AG118" s="892"/>
      <c r="AH118" s="892"/>
      <c r="AI118" s="892"/>
      <c r="AJ118" s="893"/>
      <c r="AK118" s="894" t="s">
        <v>308</v>
      </c>
      <c r="AL118" s="892"/>
      <c r="AM118" s="892"/>
      <c r="AN118" s="892"/>
      <c r="AO118" s="893"/>
      <c r="AP118" s="895" t="s">
        <v>421</v>
      </c>
      <c r="AQ118" s="896"/>
      <c r="AR118" s="896"/>
      <c r="AS118" s="896"/>
      <c r="AT118" s="897"/>
      <c r="AU118" s="926"/>
      <c r="AV118" s="927"/>
      <c r="AW118" s="927"/>
      <c r="AX118" s="927"/>
      <c r="AY118" s="927"/>
      <c r="AZ118" s="870" t="s">
        <v>450</v>
      </c>
      <c r="BA118" s="871"/>
      <c r="BB118" s="871"/>
      <c r="BC118" s="871"/>
      <c r="BD118" s="871"/>
      <c r="BE118" s="871"/>
      <c r="BF118" s="871"/>
      <c r="BG118" s="871"/>
      <c r="BH118" s="871"/>
      <c r="BI118" s="871"/>
      <c r="BJ118" s="871"/>
      <c r="BK118" s="871"/>
      <c r="BL118" s="871"/>
      <c r="BM118" s="871"/>
      <c r="BN118" s="871"/>
      <c r="BO118" s="871"/>
      <c r="BP118" s="872"/>
      <c r="BQ118" s="853" t="s">
        <v>128</v>
      </c>
      <c r="BR118" s="833"/>
      <c r="BS118" s="833"/>
      <c r="BT118" s="833"/>
      <c r="BU118" s="833"/>
      <c r="BV118" s="833" t="s">
        <v>128</v>
      </c>
      <c r="BW118" s="833"/>
      <c r="BX118" s="833"/>
      <c r="BY118" s="833"/>
      <c r="BZ118" s="833"/>
      <c r="CA118" s="833" t="s">
        <v>128</v>
      </c>
      <c r="CB118" s="833"/>
      <c r="CC118" s="833"/>
      <c r="CD118" s="833"/>
      <c r="CE118" s="833"/>
      <c r="CF118" s="866" t="s">
        <v>128</v>
      </c>
      <c r="CG118" s="867"/>
      <c r="CH118" s="867"/>
      <c r="CI118" s="867"/>
      <c r="CJ118" s="867"/>
      <c r="CK118" s="921"/>
      <c r="CL118" s="806"/>
      <c r="CM118" s="809" t="s">
        <v>451</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128</v>
      </c>
      <c r="DH118" s="802"/>
      <c r="DI118" s="802"/>
      <c r="DJ118" s="802"/>
      <c r="DK118" s="802"/>
      <c r="DL118" s="802" t="s">
        <v>128</v>
      </c>
      <c r="DM118" s="802"/>
      <c r="DN118" s="802"/>
      <c r="DO118" s="802"/>
      <c r="DP118" s="802"/>
      <c r="DQ118" s="802" t="s">
        <v>128</v>
      </c>
      <c r="DR118" s="802"/>
      <c r="DS118" s="802"/>
      <c r="DT118" s="802"/>
      <c r="DU118" s="802"/>
      <c r="DV118" s="779" t="s">
        <v>128</v>
      </c>
      <c r="DW118" s="779"/>
      <c r="DX118" s="779"/>
      <c r="DY118" s="779"/>
      <c r="DZ118" s="780"/>
    </row>
    <row r="119" spans="1:130" s="235" customFormat="1" ht="26.25" customHeight="1" x14ac:dyDescent="0.2">
      <c r="A119" s="803" t="s">
        <v>425</v>
      </c>
      <c r="B119" s="804"/>
      <c r="C119" s="881" t="s">
        <v>426</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128</v>
      </c>
      <c r="AB119" s="885"/>
      <c r="AC119" s="885"/>
      <c r="AD119" s="885"/>
      <c r="AE119" s="886"/>
      <c r="AF119" s="887" t="s">
        <v>128</v>
      </c>
      <c r="AG119" s="885"/>
      <c r="AH119" s="885"/>
      <c r="AI119" s="885"/>
      <c r="AJ119" s="886"/>
      <c r="AK119" s="887" t="s">
        <v>128</v>
      </c>
      <c r="AL119" s="885"/>
      <c r="AM119" s="885"/>
      <c r="AN119" s="885"/>
      <c r="AO119" s="886"/>
      <c r="AP119" s="888" t="s">
        <v>128</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452</v>
      </c>
      <c r="BP119" s="869"/>
      <c r="BQ119" s="853">
        <v>1791847031</v>
      </c>
      <c r="BR119" s="833"/>
      <c r="BS119" s="833"/>
      <c r="BT119" s="833"/>
      <c r="BU119" s="833"/>
      <c r="BV119" s="833">
        <v>1827204017</v>
      </c>
      <c r="BW119" s="833"/>
      <c r="BX119" s="833"/>
      <c r="BY119" s="833"/>
      <c r="BZ119" s="833"/>
      <c r="CA119" s="833">
        <v>1842933258</v>
      </c>
      <c r="CB119" s="833"/>
      <c r="CC119" s="833"/>
      <c r="CD119" s="833"/>
      <c r="CE119" s="833"/>
      <c r="CF119" s="731"/>
      <c r="CG119" s="732"/>
      <c r="CH119" s="732"/>
      <c r="CI119" s="732"/>
      <c r="CJ119" s="822"/>
      <c r="CK119" s="922"/>
      <c r="CL119" s="808"/>
      <c r="CM119" s="826" t="s">
        <v>453</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128</v>
      </c>
      <c r="DH119" s="802"/>
      <c r="DI119" s="802"/>
      <c r="DJ119" s="802"/>
      <c r="DK119" s="802"/>
      <c r="DL119" s="802" t="s">
        <v>128</v>
      </c>
      <c r="DM119" s="802"/>
      <c r="DN119" s="802"/>
      <c r="DO119" s="802"/>
      <c r="DP119" s="802"/>
      <c r="DQ119" s="802" t="s">
        <v>128</v>
      </c>
      <c r="DR119" s="802"/>
      <c r="DS119" s="802"/>
      <c r="DT119" s="802"/>
      <c r="DU119" s="802"/>
      <c r="DV119" s="779" t="s">
        <v>128</v>
      </c>
      <c r="DW119" s="779"/>
      <c r="DX119" s="779"/>
      <c r="DY119" s="779"/>
      <c r="DZ119" s="780"/>
    </row>
    <row r="120" spans="1:130" s="235" customFormat="1" ht="26.25" customHeight="1" x14ac:dyDescent="0.2">
      <c r="A120" s="805"/>
      <c r="B120" s="806"/>
      <c r="C120" s="809" t="s">
        <v>430</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128</v>
      </c>
      <c r="AB120" s="765"/>
      <c r="AC120" s="765"/>
      <c r="AD120" s="765"/>
      <c r="AE120" s="766"/>
      <c r="AF120" s="767" t="s">
        <v>128</v>
      </c>
      <c r="AG120" s="765"/>
      <c r="AH120" s="765"/>
      <c r="AI120" s="765"/>
      <c r="AJ120" s="766"/>
      <c r="AK120" s="767" t="s">
        <v>128</v>
      </c>
      <c r="AL120" s="765"/>
      <c r="AM120" s="765"/>
      <c r="AN120" s="765"/>
      <c r="AO120" s="766"/>
      <c r="AP120" s="812" t="s">
        <v>128</v>
      </c>
      <c r="AQ120" s="813"/>
      <c r="AR120" s="813"/>
      <c r="AS120" s="813"/>
      <c r="AT120" s="814"/>
      <c r="AU120" s="873" t="s">
        <v>454</v>
      </c>
      <c r="AV120" s="874"/>
      <c r="AW120" s="874"/>
      <c r="AX120" s="874"/>
      <c r="AY120" s="875"/>
      <c r="AZ120" s="847" t="s">
        <v>455</v>
      </c>
      <c r="BA120" s="793"/>
      <c r="BB120" s="793"/>
      <c r="BC120" s="793"/>
      <c r="BD120" s="793"/>
      <c r="BE120" s="793"/>
      <c r="BF120" s="793"/>
      <c r="BG120" s="793"/>
      <c r="BH120" s="793"/>
      <c r="BI120" s="793"/>
      <c r="BJ120" s="793"/>
      <c r="BK120" s="793"/>
      <c r="BL120" s="793"/>
      <c r="BM120" s="793"/>
      <c r="BN120" s="793"/>
      <c r="BO120" s="793"/>
      <c r="BP120" s="794"/>
      <c r="BQ120" s="848">
        <v>191608173</v>
      </c>
      <c r="BR120" s="830"/>
      <c r="BS120" s="830"/>
      <c r="BT120" s="830"/>
      <c r="BU120" s="830"/>
      <c r="BV120" s="830">
        <v>177736403</v>
      </c>
      <c r="BW120" s="830"/>
      <c r="BX120" s="830"/>
      <c r="BY120" s="830"/>
      <c r="BZ120" s="830"/>
      <c r="CA120" s="830">
        <v>154713621</v>
      </c>
      <c r="CB120" s="830"/>
      <c r="CC120" s="830"/>
      <c r="CD120" s="830"/>
      <c r="CE120" s="830"/>
      <c r="CF120" s="857">
        <v>44.6</v>
      </c>
      <c r="CG120" s="858"/>
      <c r="CH120" s="858"/>
      <c r="CI120" s="858"/>
      <c r="CJ120" s="858"/>
      <c r="CK120" s="859" t="s">
        <v>456</v>
      </c>
      <c r="CL120" s="839"/>
      <c r="CM120" s="839"/>
      <c r="CN120" s="839"/>
      <c r="CO120" s="840"/>
      <c r="CP120" s="863" t="s">
        <v>396</v>
      </c>
      <c r="CQ120" s="864"/>
      <c r="CR120" s="864"/>
      <c r="CS120" s="864"/>
      <c r="CT120" s="864"/>
      <c r="CU120" s="864"/>
      <c r="CV120" s="864"/>
      <c r="CW120" s="864"/>
      <c r="CX120" s="864"/>
      <c r="CY120" s="864"/>
      <c r="CZ120" s="864"/>
      <c r="DA120" s="864"/>
      <c r="DB120" s="864"/>
      <c r="DC120" s="864"/>
      <c r="DD120" s="864"/>
      <c r="DE120" s="864"/>
      <c r="DF120" s="865"/>
      <c r="DG120" s="848">
        <v>7553044</v>
      </c>
      <c r="DH120" s="830"/>
      <c r="DI120" s="830"/>
      <c r="DJ120" s="830"/>
      <c r="DK120" s="830"/>
      <c r="DL120" s="830">
        <v>7199365</v>
      </c>
      <c r="DM120" s="830"/>
      <c r="DN120" s="830"/>
      <c r="DO120" s="830"/>
      <c r="DP120" s="830"/>
      <c r="DQ120" s="830">
        <v>6297476</v>
      </c>
      <c r="DR120" s="830"/>
      <c r="DS120" s="830"/>
      <c r="DT120" s="830"/>
      <c r="DU120" s="830"/>
      <c r="DV120" s="831">
        <v>1.8</v>
      </c>
      <c r="DW120" s="831"/>
      <c r="DX120" s="831"/>
      <c r="DY120" s="831"/>
      <c r="DZ120" s="832"/>
    </row>
    <row r="121" spans="1:130" s="235" customFormat="1" ht="26.25" customHeight="1" x14ac:dyDescent="0.2">
      <c r="A121" s="805"/>
      <c r="B121" s="806"/>
      <c r="C121" s="854" t="s">
        <v>457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1101008</v>
      </c>
      <c r="AB121" s="765"/>
      <c r="AC121" s="765"/>
      <c r="AD121" s="765"/>
      <c r="AE121" s="766"/>
      <c r="AF121" s="767">
        <v>1042534</v>
      </c>
      <c r="AG121" s="765"/>
      <c r="AH121" s="765"/>
      <c r="AI121" s="765"/>
      <c r="AJ121" s="766"/>
      <c r="AK121" s="767">
        <v>421996</v>
      </c>
      <c r="AL121" s="765"/>
      <c r="AM121" s="765"/>
      <c r="AN121" s="765"/>
      <c r="AO121" s="766"/>
      <c r="AP121" s="812">
        <v>0.1</v>
      </c>
      <c r="AQ121" s="813"/>
      <c r="AR121" s="813"/>
      <c r="AS121" s="813"/>
      <c r="AT121" s="814"/>
      <c r="AU121" s="876"/>
      <c r="AV121" s="877"/>
      <c r="AW121" s="877"/>
      <c r="AX121" s="877"/>
      <c r="AY121" s="878"/>
      <c r="AZ121" s="800" t="s">
        <v>458</v>
      </c>
      <c r="BA121" s="735"/>
      <c r="BB121" s="735"/>
      <c r="BC121" s="735"/>
      <c r="BD121" s="735"/>
      <c r="BE121" s="735"/>
      <c r="BF121" s="735"/>
      <c r="BG121" s="735"/>
      <c r="BH121" s="735"/>
      <c r="BI121" s="735"/>
      <c r="BJ121" s="735"/>
      <c r="BK121" s="735"/>
      <c r="BL121" s="735"/>
      <c r="BM121" s="735"/>
      <c r="BN121" s="735"/>
      <c r="BO121" s="735"/>
      <c r="BP121" s="736"/>
      <c r="BQ121" s="801">
        <v>73819594</v>
      </c>
      <c r="BR121" s="802"/>
      <c r="BS121" s="802"/>
      <c r="BT121" s="802"/>
      <c r="BU121" s="802"/>
      <c r="BV121" s="802">
        <v>66382742</v>
      </c>
      <c r="BW121" s="802"/>
      <c r="BX121" s="802"/>
      <c r="BY121" s="802"/>
      <c r="BZ121" s="802"/>
      <c r="CA121" s="802">
        <v>68306436</v>
      </c>
      <c r="CB121" s="802"/>
      <c r="CC121" s="802"/>
      <c r="CD121" s="802"/>
      <c r="CE121" s="802"/>
      <c r="CF121" s="866">
        <v>19.7</v>
      </c>
      <c r="CG121" s="867"/>
      <c r="CH121" s="867"/>
      <c r="CI121" s="867"/>
      <c r="CJ121" s="867"/>
      <c r="CK121" s="860"/>
      <c r="CL121" s="842"/>
      <c r="CM121" s="842"/>
      <c r="CN121" s="842"/>
      <c r="CO121" s="843"/>
      <c r="CP121" s="823" t="s">
        <v>398</v>
      </c>
      <c r="CQ121" s="824"/>
      <c r="CR121" s="824"/>
      <c r="CS121" s="824"/>
      <c r="CT121" s="824"/>
      <c r="CU121" s="824"/>
      <c r="CV121" s="824"/>
      <c r="CW121" s="824"/>
      <c r="CX121" s="824"/>
      <c r="CY121" s="824"/>
      <c r="CZ121" s="824"/>
      <c r="DA121" s="824"/>
      <c r="DB121" s="824"/>
      <c r="DC121" s="824"/>
      <c r="DD121" s="824"/>
      <c r="DE121" s="824"/>
      <c r="DF121" s="825"/>
      <c r="DG121" s="801">
        <v>4338517</v>
      </c>
      <c r="DH121" s="802"/>
      <c r="DI121" s="802"/>
      <c r="DJ121" s="802"/>
      <c r="DK121" s="802"/>
      <c r="DL121" s="802">
        <v>4286728</v>
      </c>
      <c r="DM121" s="802"/>
      <c r="DN121" s="802"/>
      <c r="DO121" s="802"/>
      <c r="DP121" s="802"/>
      <c r="DQ121" s="802">
        <v>4287378</v>
      </c>
      <c r="DR121" s="802"/>
      <c r="DS121" s="802"/>
      <c r="DT121" s="802"/>
      <c r="DU121" s="802"/>
      <c r="DV121" s="779">
        <v>1.2</v>
      </c>
      <c r="DW121" s="779"/>
      <c r="DX121" s="779"/>
      <c r="DY121" s="779"/>
      <c r="DZ121" s="780"/>
    </row>
    <row r="122" spans="1:130" s="235" customFormat="1" ht="26.25" customHeight="1" x14ac:dyDescent="0.2">
      <c r="A122" s="805"/>
      <c r="B122" s="806"/>
      <c r="C122" s="809" t="s">
        <v>440</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113251</v>
      </c>
      <c r="AB122" s="765"/>
      <c r="AC122" s="765"/>
      <c r="AD122" s="765"/>
      <c r="AE122" s="766"/>
      <c r="AF122" s="767">
        <v>113382</v>
      </c>
      <c r="AG122" s="765"/>
      <c r="AH122" s="765"/>
      <c r="AI122" s="765"/>
      <c r="AJ122" s="766"/>
      <c r="AK122" s="767">
        <v>113517</v>
      </c>
      <c r="AL122" s="765"/>
      <c r="AM122" s="765"/>
      <c r="AN122" s="765"/>
      <c r="AO122" s="766"/>
      <c r="AP122" s="812">
        <v>0</v>
      </c>
      <c r="AQ122" s="813"/>
      <c r="AR122" s="813"/>
      <c r="AS122" s="813"/>
      <c r="AT122" s="814"/>
      <c r="AU122" s="876"/>
      <c r="AV122" s="877"/>
      <c r="AW122" s="877"/>
      <c r="AX122" s="877"/>
      <c r="AY122" s="878"/>
      <c r="AZ122" s="870" t="s">
        <v>459</v>
      </c>
      <c r="BA122" s="871"/>
      <c r="BB122" s="871"/>
      <c r="BC122" s="871"/>
      <c r="BD122" s="871"/>
      <c r="BE122" s="871"/>
      <c r="BF122" s="871"/>
      <c r="BG122" s="871"/>
      <c r="BH122" s="871"/>
      <c r="BI122" s="871"/>
      <c r="BJ122" s="871"/>
      <c r="BK122" s="871"/>
      <c r="BL122" s="871"/>
      <c r="BM122" s="871"/>
      <c r="BN122" s="871"/>
      <c r="BO122" s="871"/>
      <c r="BP122" s="872"/>
      <c r="BQ122" s="853">
        <v>889172143</v>
      </c>
      <c r="BR122" s="833"/>
      <c r="BS122" s="833"/>
      <c r="BT122" s="833"/>
      <c r="BU122" s="833"/>
      <c r="BV122" s="833">
        <v>911585911</v>
      </c>
      <c r="BW122" s="833"/>
      <c r="BX122" s="833"/>
      <c r="BY122" s="833"/>
      <c r="BZ122" s="833"/>
      <c r="CA122" s="833">
        <v>907079986</v>
      </c>
      <c r="CB122" s="833"/>
      <c r="CC122" s="833"/>
      <c r="CD122" s="833"/>
      <c r="CE122" s="833"/>
      <c r="CF122" s="834">
        <v>261.7</v>
      </c>
      <c r="CG122" s="835"/>
      <c r="CH122" s="835"/>
      <c r="CI122" s="835"/>
      <c r="CJ122" s="835"/>
      <c r="CK122" s="860"/>
      <c r="CL122" s="842"/>
      <c r="CM122" s="842"/>
      <c r="CN122" s="842"/>
      <c r="CO122" s="843"/>
      <c r="CP122" s="823" t="s">
        <v>392</v>
      </c>
      <c r="CQ122" s="824"/>
      <c r="CR122" s="824"/>
      <c r="CS122" s="824"/>
      <c r="CT122" s="824"/>
      <c r="CU122" s="824"/>
      <c r="CV122" s="824"/>
      <c r="CW122" s="824"/>
      <c r="CX122" s="824"/>
      <c r="CY122" s="824"/>
      <c r="CZ122" s="824"/>
      <c r="DA122" s="824"/>
      <c r="DB122" s="824"/>
      <c r="DC122" s="824"/>
      <c r="DD122" s="824"/>
      <c r="DE122" s="824"/>
      <c r="DF122" s="825"/>
      <c r="DG122" s="801">
        <v>2524376</v>
      </c>
      <c r="DH122" s="802"/>
      <c r="DI122" s="802"/>
      <c r="DJ122" s="802"/>
      <c r="DK122" s="802"/>
      <c r="DL122" s="802">
        <v>2147874</v>
      </c>
      <c r="DM122" s="802"/>
      <c r="DN122" s="802"/>
      <c r="DO122" s="802"/>
      <c r="DP122" s="802"/>
      <c r="DQ122" s="802">
        <v>1997162</v>
      </c>
      <c r="DR122" s="802"/>
      <c r="DS122" s="802"/>
      <c r="DT122" s="802"/>
      <c r="DU122" s="802"/>
      <c r="DV122" s="779">
        <v>0.6</v>
      </c>
      <c r="DW122" s="779"/>
      <c r="DX122" s="779"/>
      <c r="DY122" s="779"/>
      <c r="DZ122" s="780"/>
    </row>
    <row r="123" spans="1:130" s="235" customFormat="1" ht="26.25" customHeight="1" x14ac:dyDescent="0.2">
      <c r="A123" s="805"/>
      <c r="B123" s="806"/>
      <c r="C123" s="809" t="s">
        <v>446</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128</v>
      </c>
      <c r="AB123" s="765"/>
      <c r="AC123" s="765"/>
      <c r="AD123" s="765"/>
      <c r="AE123" s="766"/>
      <c r="AF123" s="767" t="s">
        <v>128</v>
      </c>
      <c r="AG123" s="765"/>
      <c r="AH123" s="765"/>
      <c r="AI123" s="765"/>
      <c r="AJ123" s="766"/>
      <c r="AK123" s="767" t="s">
        <v>128</v>
      </c>
      <c r="AL123" s="765"/>
      <c r="AM123" s="765"/>
      <c r="AN123" s="765"/>
      <c r="AO123" s="766"/>
      <c r="AP123" s="812" t="s">
        <v>128</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460</v>
      </c>
      <c r="BP123" s="869"/>
      <c r="BQ123" s="820">
        <v>1154599910</v>
      </c>
      <c r="BR123" s="821"/>
      <c r="BS123" s="821"/>
      <c r="BT123" s="821"/>
      <c r="BU123" s="821"/>
      <c r="BV123" s="821">
        <v>1155705056</v>
      </c>
      <c r="BW123" s="821"/>
      <c r="BX123" s="821"/>
      <c r="BY123" s="821"/>
      <c r="BZ123" s="821"/>
      <c r="CA123" s="821">
        <v>1130100043</v>
      </c>
      <c r="CB123" s="821"/>
      <c r="CC123" s="821"/>
      <c r="CD123" s="821"/>
      <c r="CE123" s="821"/>
      <c r="CF123" s="731"/>
      <c r="CG123" s="732"/>
      <c r="CH123" s="732"/>
      <c r="CI123" s="732"/>
      <c r="CJ123" s="822"/>
      <c r="CK123" s="860"/>
      <c r="CL123" s="842"/>
      <c r="CM123" s="842"/>
      <c r="CN123" s="842"/>
      <c r="CO123" s="843"/>
      <c r="CP123" s="823" t="s">
        <v>461</v>
      </c>
      <c r="CQ123" s="824"/>
      <c r="CR123" s="824"/>
      <c r="CS123" s="824"/>
      <c r="CT123" s="824"/>
      <c r="CU123" s="824"/>
      <c r="CV123" s="824"/>
      <c r="CW123" s="824"/>
      <c r="CX123" s="824"/>
      <c r="CY123" s="824"/>
      <c r="CZ123" s="824"/>
      <c r="DA123" s="824"/>
      <c r="DB123" s="824"/>
      <c r="DC123" s="824"/>
      <c r="DD123" s="824"/>
      <c r="DE123" s="824"/>
      <c r="DF123" s="825"/>
      <c r="DG123" s="801">
        <v>1725806</v>
      </c>
      <c r="DH123" s="802"/>
      <c r="DI123" s="802"/>
      <c r="DJ123" s="802"/>
      <c r="DK123" s="802"/>
      <c r="DL123" s="802">
        <v>1558720</v>
      </c>
      <c r="DM123" s="802"/>
      <c r="DN123" s="802"/>
      <c r="DO123" s="802"/>
      <c r="DP123" s="802"/>
      <c r="DQ123" s="802">
        <v>1389789</v>
      </c>
      <c r="DR123" s="802"/>
      <c r="DS123" s="802"/>
      <c r="DT123" s="802"/>
      <c r="DU123" s="802"/>
      <c r="DV123" s="779">
        <v>0.4</v>
      </c>
      <c r="DW123" s="779"/>
      <c r="DX123" s="779"/>
      <c r="DY123" s="779"/>
      <c r="DZ123" s="780"/>
    </row>
    <row r="124" spans="1:130" s="235" customFormat="1" ht="26.25" customHeight="1" thickBot="1" x14ac:dyDescent="0.25">
      <c r="A124" s="805"/>
      <c r="B124" s="806"/>
      <c r="C124" s="809" t="s">
        <v>449</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128</v>
      </c>
      <c r="AB124" s="765"/>
      <c r="AC124" s="765"/>
      <c r="AD124" s="765"/>
      <c r="AE124" s="766"/>
      <c r="AF124" s="767" t="s">
        <v>128</v>
      </c>
      <c r="AG124" s="765"/>
      <c r="AH124" s="765"/>
      <c r="AI124" s="765"/>
      <c r="AJ124" s="766"/>
      <c r="AK124" s="767" t="s">
        <v>128</v>
      </c>
      <c r="AL124" s="765"/>
      <c r="AM124" s="765"/>
      <c r="AN124" s="765"/>
      <c r="AO124" s="766"/>
      <c r="AP124" s="812" t="s">
        <v>128</v>
      </c>
      <c r="AQ124" s="813"/>
      <c r="AR124" s="813"/>
      <c r="AS124" s="813"/>
      <c r="AT124" s="814"/>
      <c r="AU124" s="815" t="s">
        <v>462</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185</v>
      </c>
      <c r="BR124" s="819"/>
      <c r="BS124" s="819"/>
      <c r="BT124" s="819"/>
      <c r="BU124" s="819"/>
      <c r="BV124" s="819">
        <v>194.9</v>
      </c>
      <c r="BW124" s="819"/>
      <c r="BX124" s="819"/>
      <c r="BY124" s="819"/>
      <c r="BZ124" s="819"/>
      <c r="CA124" s="819">
        <v>205.6</v>
      </c>
      <c r="CB124" s="819"/>
      <c r="CC124" s="819"/>
      <c r="CD124" s="819"/>
      <c r="CE124" s="819"/>
      <c r="CF124" s="709"/>
      <c r="CG124" s="710"/>
      <c r="CH124" s="710"/>
      <c r="CI124" s="710"/>
      <c r="CJ124" s="849"/>
      <c r="CK124" s="861"/>
      <c r="CL124" s="861"/>
      <c r="CM124" s="861"/>
      <c r="CN124" s="861"/>
      <c r="CO124" s="862"/>
      <c r="CP124" s="850" t="s">
        <v>463</v>
      </c>
      <c r="CQ124" s="851"/>
      <c r="CR124" s="851"/>
      <c r="CS124" s="851"/>
      <c r="CT124" s="851"/>
      <c r="CU124" s="851"/>
      <c r="CV124" s="851"/>
      <c r="CW124" s="851"/>
      <c r="CX124" s="851"/>
      <c r="CY124" s="851"/>
      <c r="CZ124" s="851"/>
      <c r="DA124" s="851"/>
      <c r="DB124" s="851"/>
      <c r="DC124" s="851"/>
      <c r="DD124" s="851"/>
      <c r="DE124" s="851"/>
      <c r="DF124" s="852"/>
      <c r="DG124" s="853" t="s">
        <v>128</v>
      </c>
      <c r="DH124" s="833"/>
      <c r="DI124" s="833"/>
      <c r="DJ124" s="833"/>
      <c r="DK124" s="833"/>
      <c r="DL124" s="833" t="s">
        <v>128</v>
      </c>
      <c r="DM124" s="833"/>
      <c r="DN124" s="833"/>
      <c r="DO124" s="833"/>
      <c r="DP124" s="833"/>
      <c r="DQ124" s="833" t="s">
        <v>128</v>
      </c>
      <c r="DR124" s="833"/>
      <c r="DS124" s="833"/>
      <c r="DT124" s="833"/>
      <c r="DU124" s="833"/>
      <c r="DV124" s="836" t="s">
        <v>128</v>
      </c>
      <c r="DW124" s="836"/>
      <c r="DX124" s="836"/>
      <c r="DY124" s="836"/>
      <c r="DZ124" s="837"/>
    </row>
    <row r="125" spans="1:130" s="235" customFormat="1" ht="26.25" customHeight="1" x14ac:dyDescent="0.2">
      <c r="A125" s="805"/>
      <c r="B125" s="806"/>
      <c r="C125" s="809" t="s">
        <v>451</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128</v>
      </c>
      <c r="AB125" s="765"/>
      <c r="AC125" s="765"/>
      <c r="AD125" s="765"/>
      <c r="AE125" s="766"/>
      <c r="AF125" s="767" t="s">
        <v>128</v>
      </c>
      <c r="AG125" s="765"/>
      <c r="AH125" s="765"/>
      <c r="AI125" s="765"/>
      <c r="AJ125" s="766"/>
      <c r="AK125" s="767" t="s">
        <v>128</v>
      </c>
      <c r="AL125" s="765"/>
      <c r="AM125" s="765"/>
      <c r="AN125" s="765"/>
      <c r="AO125" s="766"/>
      <c r="AP125" s="812" t="s">
        <v>128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464</v>
      </c>
      <c r="CL125" s="839"/>
      <c r="CM125" s="839"/>
      <c r="CN125" s="839"/>
      <c r="CO125" s="840"/>
      <c r="CP125" s="847" t="s">
        <v>465</v>
      </c>
      <c r="CQ125" s="793"/>
      <c r="CR125" s="793"/>
      <c r="CS125" s="793"/>
      <c r="CT125" s="793"/>
      <c r="CU125" s="793"/>
      <c r="CV125" s="793"/>
      <c r="CW125" s="793"/>
      <c r="CX125" s="793"/>
      <c r="CY125" s="793"/>
      <c r="CZ125" s="793"/>
      <c r="DA125" s="793"/>
      <c r="DB125" s="793"/>
      <c r="DC125" s="793"/>
      <c r="DD125" s="793"/>
      <c r="DE125" s="793"/>
      <c r="DF125" s="794"/>
      <c r="DG125" s="848" t="s">
        <v>128</v>
      </c>
      <c r="DH125" s="830"/>
      <c r="DI125" s="830"/>
      <c r="DJ125" s="830"/>
      <c r="DK125" s="830"/>
      <c r="DL125" s="830" t="s">
        <v>128</v>
      </c>
      <c r="DM125" s="830"/>
      <c r="DN125" s="830"/>
      <c r="DO125" s="830"/>
      <c r="DP125" s="830"/>
      <c r="DQ125" s="830" t="s">
        <v>128</v>
      </c>
      <c r="DR125" s="830"/>
      <c r="DS125" s="830"/>
      <c r="DT125" s="830"/>
      <c r="DU125" s="830"/>
      <c r="DV125" s="831" t="s">
        <v>128</v>
      </c>
      <c r="DW125" s="831"/>
      <c r="DX125" s="831"/>
      <c r="DY125" s="831"/>
      <c r="DZ125" s="832"/>
    </row>
    <row r="126" spans="1:130" s="235" customFormat="1" ht="26.25" customHeight="1" thickBot="1" x14ac:dyDescent="0.25">
      <c r="A126" s="805"/>
      <c r="B126" s="806"/>
      <c r="C126" s="809" t="s">
        <v>453</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128</v>
      </c>
      <c r="AB126" s="765"/>
      <c r="AC126" s="765"/>
      <c r="AD126" s="765"/>
      <c r="AE126" s="766"/>
      <c r="AF126" s="767" t="s">
        <v>128</v>
      </c>
      <c r="AG126" s="765"/>
      <c r="AH126" s="765"/>
      <c r="AI126" s="765"/>
      <c r="AJ126" s="766"/>
      <c r="AK126" s="767" t="s">
        <v>128</v>
      </c>
      <c r="AL126" s="765"/>
      <c r="AM126" s="765"/>
      <c r="AN126" s="765"/>
      <c r="AO126" s="766"/>
      <c r="AP126" s="812" t="s">
        <v>128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466</v>
      </c>
      <c r="CQ126" s="735"/>
      <c r="CR126" s="735"/>
      <c r="CS126" s="735"/>
      <c r="CT126" s="735"/>
      <c r="CU126" s="735"/>
      <c r="CV126" s="735"/>
      <c r="CW126" s="735"/>
      <c r="CX126" s="735"/>
      <c r="CY126" s="735"/>
      <c r="CZ126" s="735"/>
      <c r="DA126" s="735"/>
      <c r="DB126" s="735"/>
      <c r="DC126" s="735"/>
      <c r="DD126" s="735"/>
      <c r="DE126" s="735"/>
      <c r="DF126" s="736"/>
      <c r="DG126" s="801" t="s">
        <v>128</v>
      </c>
      <c r="DH126" s="802"/>
      <c r="DI126" s="802"/>
      <c r="DJ126" s="802"/>
      <c r="DK126" s="802"/>
      <c r="DL126" s="802" t="s">
        <v>128</v>
      </c>
      <c r="DM126" s="802"/>
      <c r="DN126" s="802"/>
      <c r="DO126" s="802"/>
      <c r="DP126" s="802"/>
      <c r="DQ126" s="802" t="s">
        <v>128</v>
      </c>
      <c r="DR126" s="802"/>
      <c r="DS126" s="802"/>
      <c r="DT126" s="802"/>
      <c r="DU126" s="802"/>
      <c r="DV126" s="779" t="s">
        <v>128</v>
      </c>
      <c r="DW126" s="779"/>
      <c r="DX126" s="779"/>
      <c r="DY126" s="779"/>
      <c r="DZ126" s="780"/>
    </row>
    <row r="127" spans="1:130" s="235" customFormat="1" ht="26.25" customHeight="1" x14ac:dyDescent="0.2">
      <c r="A127" s="807"/>
      <c r="B127" s="808"/>
      <c r="C127" s="826" t="s">
        <v>467</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126617</v>
      </c>
      <c r="AB127" s="765"/>
      <c r="AC127" s="765"/>
      <c r="AD127" s="765"/>
      <c r="AE127" s="766"/>
      <c r="AF127" s="767">
        <v>151601</v>
      </c>
      <c r="AG127" s="765"/>
      <c r="AH127" s="765"/>
      <c r="AI127" s="765"/>
      <c r="AJ127" s="766"/>
      <c r="AK127" s="767">
        <v>187623</v>
      </c>
      <c r="AL127" s="765"/>
      <c r="AM127" s="765"/>
      <c r="AN127" s="765"/>
      <c r="AO127" s="766"/>
      <c r="AP127" s="812">
        <v>0.1</v>
      </c>
      <c r="AQ127" s="813"/>
      <c r="AR127" s="813"/>
      <c r="AS127" s="813"/>
      <c r="AT127" s="814"/>
      <c r="AU127" s="271"/>
      <c r="AV127" s="271"/>
      <c r="AW127" s="271"/>
      <c r="AX127" s="829" t="s">
        <v>468</v>
      </c>
      <c r="AY127" s="797"/>
      <c r="AZ127" s="797"/>
      <c r="BA127" s="797"/>
      <c r="BB127" s="797"/>
      <c r="BC127" s="797"/>
      <c r="BD127" s="797"/>
      <c r="BE127" s="798"/>
      <c r="BF127" s="796" t="s">
        <v>469</v>
      </c>
      <c r="BG127" s="797"/>
      <c r="BH127" s="797"/>
      <c r="BI127" s="797"/>
      <c r="BJ127" s="797"/>
      <c r="BK127" s="797"/>
      <c r="BL127" s="798"/>
      <c r="BM127" s="796" t="s">
        <v>470</v>
      </c>
      <c r="BN127" s="797"/>
      <c r="BO127" s="797"/>
      <c r="BP127" s="797"/>
      <c r="BQ127" s="797"/>
      <c r="BR127" s="797"/>
      <c r="BS127" s="798"/>
      <c r="BT127" s="796" t="s">
        <v>471</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472</v>
      </c>
      <c r="CQ127" s="735"/>
      <c r="CR127" s="735"/>
      <c r="CS127" s="735"/>
      <c r="CT127" s="735"/>
      <c r="CU127" s="735"/>
      <c r="CV127" s="735"/>
      <c r="CW127" s="735"/>
      <c r="CX127" s="735"/>
      <c r="CY127" s="735"/>
      <c r="CZ127" s="735"/>
      <c r="DA127" s="735"/>
      <c r="DB127" s="735"/>
      <c r="DC127" s="735"/>
      <c r="DD127" s="735"/>
      <c r="DE127" s="735"/>
      <c r="DF127" s="736"/>
      <c r="DG127" s="801" t="s">
        <v>128</v>
      </c>
      <c r="DH127" s="802"/>
      <c r="DI127" s="802"/>
      <c r="DJ127" s="802"/>
      <c r="DK127" s="802"/>
      <c r="DL127" s="802" t="s">
        <v>128</v>
      </c>
      <c r="DM127" s="802"/>
      <c r="DN127" s="802"/>
      <c r="DO127" s="802"/>
      <c r="DP127" s="802"/>
      <c r="DQ127" s="802" t="s">
        <v>128</v>
      </c>
      <c r="DR127" s="802"/>
      <c r="DS127" s="802"/>
      <c r="DT127" s="802"/>
      <c r="DU127" s="802"/>
      <c r="DV127" s="779" t="s">
        <v>128</v>
      </c>
      <c r="DW127" s="779"/>
      <c r="DX127" s="779"/>
      <c r="DY127" s="779"/>
      <c r="DZ127" s="780"/>
    </row>
    <row r="128" spans="1:130" s="235" customFormat="1" ht="26.25" customHeight="1" thickBot="1" x14ac:dyDescent="0.25">
      <c r="A128" s="781" t="s">
        <v>473</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474</v>
      </c>
      <c r="X128" s="783"/>
      <c r="Y128" s="783"/>
      <c r="Z128" s="784"/>
      <c r="AA128" s="785">
        <v>10173838</v>
      </c>
      <c r="AB128" s="786"/>
      <c r="AC128" s="786"/>
      <c r="AD128" s="786"/>
      <c r="AE128" s="787"/>
      <c r="AF128" s="788">
        <v>8980990</v>
      </c>
      <c r="AG128" s="786"/>
      <c r="AH128" s="786"/>
      <c r="AI128" s="786"/>
      <c r="AJ128" s="787"/>
      <c r="AK128" s="788">
        <v>5827356</v>
      </c>
      <c r="AL128" s="786"/>
      <c r="AM128" s="786"/>
      <c r="AN128" s="786"/>
      <c r="AO128" s="787"/>
      <c r="AP128" s="789"/>
      <c r="AQ128" s="790"/>
      <c r="AR128" s="790"/>
      <c r="AS128" s="790"/>
      <c r="AT128" s="791"/>
      <c r="AU128" s="271"/>
      <c r="AV128" s="271"/>
      <c r="AW128" s="271"/>
      <c r="AX128" s="792" t="s">
        <v>475</v>
      </c>
      <c r="AY128" s="793"/>
      <c r="AZ128" s="793"/>
      <c r="BA128" s="793"/>
      <c r="BB128" s="793"/>
      <c r="BC128" s="793"/>
      <c r="BD128" s="793"/>
      <c r="BE128" s="794"/>
      <c r="BF128" s="771" t="s">
        <v>128</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476</v>
      </c>
      <c r="CQ128" s="713"/>
      <c r="CR128" s="713"/>
      <c r="CS128" s="713"/>
      <c r="CT128" s="713"/>
      <c r="CU128" s="713"/>
      <c r="CV128" s="713"/>
      <c r="CW128" s="713"/>
      <c r="CX128" s="713"/>
      <c r="CY128" s="713"/>
      <c r="CZ128" s="713"/>
      <c r="DA128" s="713"/>
      <c r="DB128" s="713"/>
      <c r="DC128" s="713"/>
      <c r="DD128" s="713"/>
      <c r="DE128" s="713"/>
      <c r="DF128" s="714"/>
      <c r="DG128" s="775">
        <v>6057093</v>
      </c>
      <c r="DH128" s="776"/>
      <c r="DI128" s="776"/>
      <c r="DJ128" s="776"/>
      <c r="DK128" s="776"/>
      <c r="DL128" s="776">
        <v>5880857</v>
      </c>
      <c r="DM128" s="776"/>
      <c r="DN128" s="776"/>
      <c r="DO128" s="776"/>
      <c r="DP128" s="776"/>
      <c r="DQ128" s="776">
        <v>6718822</v>
      </c>
      <c r="DR128" s="776"/>
      <c r="DS128" s="776"/>
      <c r="DT128" s="776"/>
      <c r="DU128" s="776"/>
      <c r="DV128" s="777">
        <v>1.9</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477</v>
      </c>
      <c r="X129" s="762"/>
      <c r="Y129" s="762"/>
      <c r="Z129" s="763"/>
      <c r="AA129" s="764">
        <v>417802656</v>
      </c>
      <c r="AB129" s="765"/>
      <c r="AC129" s="765"/>
      <c r="AD129" s="765"/>
      <c r="AE129" s="766"/>
      <c r="AF129" s="767">
        <v>417142684</v>
      </c>
      <c r="AG129" s="765"/>
      <c r="AH129" s="765"/>
      <c r="AI129" s="765"/>
      <c r="AJ129" s="766"/>
      <c r="AK129" s="767">
        <v>418497879</v>
      </c>
      <c r="AL129" s="765"/>
      <c r="AM129" s="765"/>
      <c r="AN129" s="765"/>
      <c r="AO129" s="766"/>
      <c r="AP129" s="768"/>
      <c r="AQ129" s="769"/>
      <c r="AR129" s="769"/>
      <c r="AS129" s="769"/>
      <c r="AT129" s="770"/>
      <c r="AU129" s="273"/>
      <c r="AV129" s="273"/>
      <c r="AW129" s="273"/>
      <c r="AX129" s="734" t="s">
        <v>478</v>
      </c>
      <c r="AY129" s="735"/>
      <c r="AZ129" s="735"/>
      <c r="BA129" s="735"/>
      <c r="BB129" s="735"/>
      <c r="BC129" s="735"/>
      <c r="BD129" s="735"/>
      <c r="BE129" s="736"/>
      <c r="BF129" s="754" t="s">
        <v>128</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479</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480</v>
      </c>
      <c r="X130" s="762"/>
      <c r="Y130" s="762"/>
      <c r="Z130" s="763"/>
      <c r="AA130" s="764">
        <v>73484683</v>
      </c>
      <c r="AB130" s="765"/>
      <c r="AC130" s="765"/>
      <c r="AD130" s="765"/>
      <c r="AE130" s="766"/>
      <c r="AF130" s="767">
        <v>72625595</v>
      </c>
      <c r="AG130" s="765"/>
      <c r="AH130" s="765"/>
      <c r="AI130" s="765"/>
      <c r="AJ130" s="766"/>
      <c r="AK130" s="767">
        <v>71844899</v>
      </c>
      <c r="AL130" s="765"/>
      <c r="AM130" s="765"/>
      <c r="AN130" s="765"/>
      <c r="AO130" s="766"/>
      <c r="AP130" s="768"/>
      <c r="AQ130" s="769"/>
      <c r="AR130" s="769"/>
      <c r="AS130" s="769"/>
      <c r="AT130" s="770"/>
      <c r="AU130" s="273"/>
      <c r="AV130" s="273"/>
      <c r="AW130" s="273"/>
      <c r="AX130" s="734" t="s">
        <v>481</v>
      </c>
      <c r="AY130" s="735"/>
      <c r="AZ130" s="735"/>
      <c r="BA130" s="735"/>
      <c r="BB130" s="735"/>
      <c r="BC130" s="735"/>
      <c r="BD130" s="735"/>
      <c r="BE130" s="736"/>
      <c r="BF130" s="737">
        <v>8.5</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482</v>
      </c>
      <c r="X131" s="745"/>
      <c r="Y131" s="745"/>
      <c r="Z131" s="746"/>
      <c r="AA131" s="747">
        <v>344317973</v>
      </c>
      <c r="AB131" s="748"/>
      <c r="AC131" s="748"/>
      <c r="AD131" s="748"/>
      <c r="AE131" s="749"/>
      <c r="AF131" s="750">
        <v>344517089</v>
      </c>
      <c r="AG131" s="748"/>
      <c r="AH131" s="748"/>
      <c r="AI131" s="748"/>
      <c r="AJ131" s="749"/>
      <c r="AK131" s="750">
        <v>346652980</v>
      </c>
      <c r="AL131" s="748"/>
      <c r="AM131" s="748"/>
      <c r="AN131" s="748"/>
      <c r="AO131" s="749"/>
      <c r="AP131" s="751"/>
      <c r="AQ131" s="752"/>
      <c r="AR131" s="752"/>
      <c r="AS131" s="752"/>
      <c r="AT131" s="753"/>
      <c r="AU131" s="273"/>
      <c r="AV131" s="273"/>
      <c r="AW131" s="273"/>
      <c r="AX131" s="712" t="s">
        <v>483</v>
      </c>
      <c r="AY131" s="713"/>
      <c r="AZ131" s="713"/>
      <c r="BA131" s="713"/>
      <c r="BB131" s="713"/>
      <c r="BC131" s="713"/>
      <c r="BD131" s="713"/>
      <c r="BE131" s="714"/>
      <c r="BF131" s="715">
        <v>205.6</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484</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485</v>
      </c>
      <c r="W132" s="725"/>
      <c r="X132" s="725"/>
      <c r="Y132" s="725"/>
      <c r="Z132" s="726"/>
      <c r="AA132" s="727">
        <v>9.6053571390000005</v>
      </c>
      <c r="AB132" s="728"/>
      <c r="AC132" s="728"/>
      <c r="AD132" s="728"/>
      <c r="AE132" s="729"/>
      <c r="AF132" s="730">
        <v>8.4206743080000006</v>
      </c>
      <c r="AG132" s="728"/>
      <c r="AH132" s="728"/>
      <c r="AI132" s="728"/>
      <c r="AJ132" s="729"/>
      <c r="AK132" s="730">
        <v>7.6987216439999999</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486</v>
      </c>
      <c r="W133" s="704"/>
      <c r="X133" s="704"/>
      <c r="Y133" s="704"/>
      <c r="Z133" s="705"/>
      <c r="AA133" s="706">
        <v>10.4</v>
      </c>
      <c r="AB133" s="707"/>
      <c r="AC133" s="707"/>
      <c r="AD133" s="707"/>
      <c r="AE133" s="708"/>
      <c r="AF133" s="706">
        <v>9.4</v>
      </c>
      <c r="AG133" s="707"/>
      <c r="AH133" s="707"/>
      <c r="AI133" s="707"/>
      <c r="AJ133" s="708"/>
      <c r="AK133" s="706">
        <v>8.5</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ssicP/dP1HfuaNzDJFeq5bGxLjRnzP8GDPuX/+ADBV5JSB+G6rLz6AnlDCaEvuV+hnCmSOZWPBi5cpZNCq7zLQ==" saltValue="4cYL4sTyn9fRlmepk2PBLg==" spinCount="100000" sheet="1" objects="1" scenarios="1" formatRows="0"/>
  <customSheetViews>
    <customSheetView guid="{C24CFAAF-F663-4B3E-BF66-C39DBBA3445A}"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487</v>
      </c>
    </row>
  </sheetData>
  <sheetProtection algorithmName="SHA-512" hashValue="la45gSAZI47gHLCRMZYrgBSpRvC2llUWU46edQanytHzw6R26FLnt3MgTrPJf0nvesTPmPpflBcgd/UfJj+ckg==" saltValue="v6TvDFyyT7YSMhwXNRCgiw==" spinCount="100000" sheet="1" objects="1" scenarios="1"/>
  <dataConsolidate/>
  <customSheetViews>
    <customSheetView guid="{C24CFAAF-F663-4B3E-BF66-C39DBBA3445A}" showPageBreaks="1" showGridLines="0" fitToPage="1" hiddenRows="1" hiddenColumns="1" view="pageBreakPreview">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488</v>
      </c>
    </row>
  </sheetData>
  <sheetProtection algorithmName="SHA-512" hashValue="WHu9IW5MUixQU5CksRi7dVABW9DiJS4F+5hrAYyeoWu2FisoVOWC5KS0CyJ9HkehKCPsnLHZThzgwZzHAHJVxg==" saltValue="fRhlHBCFcF5b/TWm+Ma3VQ==" spinCount="100000" sheet="1" objects="1" scenarios="1"/>
  <dataConsolidate/>
  <customSheetViews>
    <customSheetView guid="{C24CFAAF-F663-4B3E-BF66-C39DBBA3445A}"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4" t="s">
        <v>491</v>
      </c>
      <c r="AP7" s="294"/>
      <c r="AQ7" s="295" t="s">
        <v>492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5"/>
      <c r="AP8" s="300" t="s">
        <v>493</v>
      </c>
      <c r="AQ8" s="301" t="s">
        <v>494</v>
      </c>
      <c r="AR8" s="302" t="s">
        <v>495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8" t="s">
        <v>496</v>
      </c>
      <c r="AL9" s="1149"/>
      <c r="AM9" s="1149"/>
      <c r="AN9" s="1150"/>
      <c r="AO9" s="303">
        <v>173288032</v>
      </c>
      <c r="AP9" s="303">
        <v>97909</v>
      </c>
      <c r="AQ9" s="304">
        <v>114021</v>
      </c>
      <c r="AR9" s="305">
        <v>-14.1</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8" t="s">
        <v>497</v>
      </c>
      <c r="AL10" s="1149"/>
      <c r="AM10" s="1149"/>
      <c r="AN10" s="1150"/>
      <c r="AO10" s="303">
        <v>315821</v>
      </c>
      <c r="AP10" s="303">
        <v>178</v>
      </c>
      <c r="AQ10" s="304">
        <v>448</v>
      </c>
      <c r="AR10" s="305">
        <v>-60.3</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8" t="s">
        <v>498</v>
      </c>
      <c r="AL11" s="1149"/>
      <c r="AM11" s="1149"/>
      <c r="AN11" s="1150"/>
      <c r="AO11" s="303">
        <v>43252</v>
      </c>
      <c r="AP11" s="303">
        <v>24</v>
      </c>
      <c r="AQ11" s="304">
        <v>560</v>
      </c>
      <c r="AR11" s="305">
        <v>-95.7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8" t="s">
        <v>499</v>
      </c>
      <c r="AL12" s="1149"/>
      <c r="AM12" s="1149"/>
      <c r="AN12" s="1150"/>
      <c r="AO12" s="303" t="s">
        <v>500</v>
      </c>
      <c r="AP12" s="303" t="s">
        <v>500</v>
      </c>
      <c r="AQ12" s="304" t="s">
        <v>500</v>
      </c>
      <c r="AR12" s="305" t="s">
        <v>500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8" t="s">
        <v>501</v>
      </c>
      <c r="AL13" s="1149"/>
      <c r="AM13" s="1149"/>
      <c r="AN13" s="1150"/>
      <c r="AO13" s="303">
        <v>8125</v>
      </c>
      <c r="AP13" s="303">
        <v>5</v>
      </c>
      <c r="AQ13" s="304">
        <v>17</v>
      </c>
      <c r="AR13" s="305">
        <v>-70.599999999999994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8" t="s">
        <v>502</v>
      </c>
      <c r="AL14" s="1149"/>
      <c r="AM14" s="1149"/>
      <c r="AN14" s="1150"/>
      <c r="AO14" s="303">
        <v>2934966</v>
      </c>
      <c r="AP14" s="303">
        <v>1658</v>
      </c>
      <c r="AQ14" s="304">
        <v>2100</v>
      </c>
      <c r="AR14" s="305">
        <v>-21</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8" t="s">
        <v>503</v>
      </c>
      <c r="AL15" s="1149"/>
      <c r="AM15" s="1149"/>
      <c r="AN15" s="1150"/>
      <c r="AO15" s="303">
        <v>-14051377</v>
      </c>
      <c r="AP15" s="303">
        <v>-7939</v>
      </c>
      <c r="AQ15" s="304">
        <v>-10476</v>
      </c>
      <c r="AR15" s="305">
        <v>-24.2</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0" t="s">
        <v>156</v>
      </c>
      <c r="AL16" s="1141"/>
      <c r="AM16" s="1141"/>
      <c r="AN16" s="1142"/>
      <c r="AO16" s="303">
        <v>162538819</v>
      </c>
      <c r="AP16" s="303">
        <v>91836</v>
      </c>
      <c r="AQ16" s="304">
        <v>106669</v>
      </c>
      <c r="AR16" s="305">
        <v>-13.9</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505</v>
      </c>
      <c r="AP20" s="314" t="s">
        <v>506</v>
      </c>
      <c r="AQ20" s="315" t="s">
        <v>507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1" t="s">
        <v>508</v>
      </c>
      <c r="AL21" s="1152"/>
      <c r="AM21" s="1152"/>
      <c r="AN21" s="1153"/>
      <c r="AO21" s="318">
        <v>1042.73</v>
      </c>
      <c r="AP21" s="319">
        <v>1235.6300000000001</v>
      </c>
      <c r="AQ21" s="320">
        <v>-192.9</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1" t="s">
        <v>509</v>
      </c>
      <c r="AL22" s="1152"/>
      <c r="AM22" s="1152"/>
      <c r="AN22" s="1153"/>
      <c r="AO22" s="323">
        <v>99.7</v>
      </c>
      <c r="AP22" s="324">
        <v>99.4</v>
      </c>
      <c r="AQ22" s="325">
        <v>0.3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4" t="s">
        <v>491</v>
      </c>
      <c r="AP30" s="294"/>
      <c r="AQ30" s="295" t="s">
        <v>492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5"/>
      <c r="AP31" s="300" t="s">
        <v>493</v>
      </c>
      <c r="AQ31" s="301" t="s">
        <v>494</v>
      </c>
      <c r="AR31" s="302" t="s">
        <v>495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7" t="s">
        <v>513</v>
      </c>
      <c r="AL32" s="1138"/>
      <c r="AM32" s="1138"/>
      <c r="AN32" s="1139"/>
      <c r="AO32" s="303">
        <v>81388967</v>
      </c>
      <c r="AP32" s="303">
        <v>45986</v>
      </c>
      <c r="AQ32" s="304">
        <v>56874</v>
      </c>
      <c r="AR32" s="305">
        <v>-19.100000000000001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7" t="s">
        <v>514</v>
      </c>
      <c r="AL33" s="1138"/>
      <c r="AM33" s="1138"/>
      <c r="AN33" s="1139"/>
      <c r="AO33" s="303" t="s">
        <v>500</v>
      </c>
      <c r="AP33" s="303" t="s">
        <v>500</v>
      </c>
      <c r="AQ33" s="304">
        <v>4671</v>
      </c>
      <c r="AR33" s="305" t="s">
        <v>500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7" t="s">
        <v>515</v>
      </c>
      <c r="AL34" s="1138"/>
      <c r="AM34" s="1138"/>
      <c r="AN34" s="1139"/>
      <c r="AO34" s="303">
        <v>20709342</v>
      </c>
      <c r="AP34" s="303">
        <v>11701</v>
      </c>
      <c r="AQ34" s="304">
        <v>14463</v>
      </c>
      <c r="AR34" s="305">
        <v>-19.100000000000001</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7" t="s">
        <v>516</v>
      </c>
      <c r="AL35" s="1138"/>
      <c r="AM35" s="1138"/>
      <c r="AN35" s="1139"/>
      <c r="AO35" s="303">
        <v>1537542</v>
      </c>
      <c r="AP35" s="303">
        <v>869</v>
      </c>
      <c r="AQ35" s="304">
        <v>1275</v>
      </c>
      <c r="AR35" s="305">
        <v>-31.8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7" t="s">
        <v>517</v>
      </c>
      <c r="AL36" s="1138"/>
      <c r="AM36" s="1138"/>
      <c r="AN36" s="1139"/>
      <c r="AO36" s="303" t="s">
        <v>500</v>
      </c>
      <c r="AP36" s="303" t="s">
        <v>500</v>
      </c>
      <c r="AQ36" s="304">
        <v>58</v>
      </c>
      <c r="AR36" s="305" t="s">
        <v>500</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7" t="s">
        <v>518</v>
      </c>
      <c r="AL37" s="1138"/>
      <c r="AM37" s="1138"/>
      <c r="AN37" s="1139"/>
      <c r="AO37" s="303">
        <v>723136</v>
      </c>
      <c r="AP37" s="303">
        <v>409</v>
      </c>
      <c r="AQ37" s="304">
        <v>792</v>
      </c>
      <c r="AR37" s="305">
        <v>-48.4</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4" t="s">
        <v>519</v>
      </c>
      <c r="AL38" s="1135"/>
      <c r="AM38" s="1135"/>
      <c r="AN38" s="1136"/>
      <c r="AO38" s="333">
        <v>1116</v>
      </c>
      <c r="AP38" s="333">
        <v>1</v>
      </c>
      <c r="AQ38" s="334">
        <v>1</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4" t="s">
        <v>520</v>
      </c>
      <c r="AL39" s="1135"/>
      <c r="AM39" s="1135"/>
      <c r="AN39" s="1136"/>
      <c r="AO39" s="303">
        <v>-5827356</v>
      </c>
      <c r="AP39" s="303">
        <v>-3293</v>
      </c>
      <c r="AQ39" s="304">
        <v>-2215</v>
      </c>
      <c r="AR39" s="305">
        <v>48.7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7" t="s">
        <v>521</v>
      </c>
      <c r="AL40" s="1138"/>
      <c r="AM40" s="1138"/>
      <c r="AN40" s="1139"/>
      <c r="AO40" s="303">
        <v>-71844899</v>
      </c>
      <c r="AP40" s="303">
        <v>-40593</v>
      </c>
      <c r="AQ40" s="304">
        <v>-46518</v>
      </c>
      <c r="AR40" s="305">
        <v>-12.7</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0" t="s">
        <v>522</v>
      </c>
      <c r="AL41" s="1141"/>
      <c r="AM41" s="1141"/>
      <c r="AN41" s="1142"/>
      <c r="AO41" s="303">
        <v>26687848</v>
      </c>
      <c r="AP41" s="303">
        <v>15079</v>
      </c>
      <c r="AQ41" s="304">
        <v>29401</v>
      </c>
      <c r="AR41" s="305">
        <v>-48.7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3" t="s">
        <v>491</v>
      </c>
      <c r="AN49" s="1145" t="s">
        <v>525</v>
      </c>
      <c r="AO49" s="1146"/>
      <c r="AP49" s="1146"/>
      <c r="AQ49" s="1146"/>
      <c r="AR49" s="1147"/>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4"/>
      <c r="AN50" s="345" t="s">
        <v>526</v>
      </c>
      <c r="AO50" s="346" t="s">
        <v>527</v>
      </c>
      <c r="AP50" s="347" t="s">
        <v>528</v>
      </c>
      <c r="AQ50" s="348" t="s">
        <v>529</v>
      </c>
      <c r="AR50" s="349" t="s">
        <v>530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531</v>
      </c>
      <c r="AL51" s="342"/>
      <c r="AM51" s="350">
        <v>123846818</v>
      </c>
      <c r="AN51" s="351">
        <v>68411</v>
      </c>
      <c r="AO51" s="352">
        <v>-21</v>
      </c>
      <c r="AP51" s="353">
        <v>97161</v>
      </c>
      <c r="AQ51" s="354">
        <v>2.6</v>
      </c>
      <c r="AR51" s="355">
        <v>-23.6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532</v>
      </c>
      <c r="AM52" s="358">
        <v>30297985</v>
      </c>
      <c r="AN52" s="359">
        <v>16736</v>
      </c>
      <c r="AO52" s="360">
        <v>-24</v>
      </c>
      <c r="AP52" s="361">
        <v>26543</v>
      </c>
      <c r="AQ52" s="362">
        <v>6.6</v>
      </c>
      <c r="AR52" s="363">
        <v>-30.6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533</v>
      </c>
      <c r="AL53" s="342"/>
      <c r="AM53" s="350">
        <v>124813115</v>
      </c>
      <c r="AN53" s="351">
        <v>69412</v>
      </c>
      <c r="AO53" s="352">
        <v>1.5</v>
      </c>
      <c r="AP53" s="353">
        <v>101731</v>
      </c>
      <c r="AQ53" s="354">
        <v>4.7</v>
      </c>
      <c r="AR53" s="355">
        <v>-3.2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532</v>
      </c>
      <c r="AM54" s="358">
        <v>27843153</v>
      </c>
      <c r="AN54" s="359">
        <v>15484</v>
      </c>
      <c r="AO54" s="360">
        <v>-7.5</v>
      </c>
      <c r="AP54" s="361">
        <v>26906</v>
      </c>
      <c r="AQ54" s="362">
        <v>1.4</v>
      </c>
      <c r="AR54" s="363">
        <v>-8.9</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534</v>
      </c>
      <c r="AL55" s="342"/>
      <c r="AM55" s="350">
        <v>143727147</v>
      </c>
      <c r="AN55" s="351">
        <v>80331</v>
      </c>
      <c r="AO55" s="352">
        <v>15.7</v>
      </c>
      <c r="AP55" s="353">
        <v>77936</v>
      </c>
      <c r="AQ55" s="354">
        <v>-23.4</v>
      </c>
      <c r="AR55" s="355">
        <v>39.1</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532</v>
      </c>
      <c r="AM56" s="358">
        <v>30026211</v>
      </c>
      <c r="AN56" s="359">
        <v>16782</v>
      </c>
      <c r="AO56" s="360">
        <v>8.4</v>
      </c>
      <c r="AP56" s="361">
        <v>19401</v>
      </c>
      <c r="AQ56" s="362">
        <v>-27.9</v>
      </c>
      <c r="AR56" s="363">
        <v>36.299999999999997</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535</v>
      </c>
      <c r="AL57" s="342"/>
      <c r="AM57" s="350">
        <v>172687327</v>
      </c>
      <c r="AN57" s="351">
        <v>97011</v>
      </c>
      <c r="AO57" s="352">
        <v>20.8</v>
      </c>
      <c r="AP57" s="353">
        <v>82531</v>
      </c>
      <c r="AQ57" s="354">
        <v>5.9</v>
      </c>
      <c r="AR57" s="355">
        <v>14.9</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532</v>
      </c>
      <c r="AM58" s="358">
        <v>34464134</v>
      </c>
      <c r="AN58" s="359">
        <v>19361</v>
      </c>
      <c r="AO58" s="360">
        <v>15.4</v>
      </c>
      <c r="AP58" s="361">
        <v>19102</v>
      </c>
      <c r="AQ58" s="362">
        <v>-1.5</v>
      </c>
      <c r="AR58" s="363">
        <v>16.899999999999999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536</v>
      </c>
      <c r="AL59" s="342"/>
      <c r="AM59" s="350">
        <v>158496341</v>
      </c>
      <c r="AN59" s="351">
        <v>89552</v>
      </c>
      <c r="AO59" s="352">
        <v>-7.7</v>
      </c>
      <c r="AP59" s="353">
        <v>91743</v>
      </c>
      <c r="AQ59" s="354">
        <v>11.2</v>
      </c>
      <c r="AR59" s="355">
        <v>-18.899999999999999</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532</v>
      </c>
      <c r="AM60" s="358">
        <v>34418903</v>
      </c>
      <c r="AN60" s="359">
        <v>19447</v>
      </c>
      <c r="AO60" s="360">
        <v>0.4</v>
      </c>
      <c r="AP60" s="361">
        <v>21872</v>
      </c>
      <c r="AQ60" s="362">
        <v>14.5</v>
      </c>
      <c r="AR60" s="363">
        <v>-14.1</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537</v>
      </c>
      <c r="AL61" s="364"/>
      <c r="AM61" s="365">
        <v>144714150</v>
      </c>
      <c r="AN61" s="366">
        <v>80943</v>
      </c>
      <c r="AO61" s="367">
        <v>1.9</v>
      </c>
      <c r="AP61" s="368">
        <v>90220</v>
      </c>
      <c r="AQ61" s="369">
        <v>0.2</v>
      </c>
      <c r="AR61" s="355">
        <v>1.7</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532</v>
      </c>
      <c r="AM62" s="358">
        <v>31410077</v>
      </c>
      <c r="AN62" s="359">
        <v>17562</v>
      </c>
      <c r="AO62" s="360">
        <v>-1.5</v>
      </c>
      <c r="AP62" s="361">
        <v>22765</v>
      </c>
      <c r="AQ62" s="362">
        <v>-1.4</v>
      </c>
      <c r="AR62" s="363">
        <v>-0.1</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kS6IPsnlko5SQFKiQ5ixPVby8NIU0N5kM/oEI/Q0uN9URSwydFelDTh6tpZo24/6wkaWstQaJrOY/PhU2/Yy5Q==" saltValue="xZhoZV9urDmBNuQSp+lOzg==" spinCount="100000" sheet="1" objects="1" scenarios="1"/>
  <customSheetViews>
    <customSheetView guid="{C24CFAAF-F663-4B3E-BF66-C39DBBA3445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538</v>
      </c>
    </row>
    <row r="121" spans="125:125" ht="13.5" hidden="1" customHeight="1" x14ac:dyDescent="0.2">
      <c r="DU121" s="279"/>
    </row>
  </sheetData>
  <sheetProtection algorithmName="SHA-512" hashValue="wZXycrxdFZKifEoC15HB6ik9/bMDRe8g11+76JP9t+DZ2V+31dDVoiOAuWHMZJrpyT74gpXKwBBUiPfFXNBfpA==" saltValue="0c1qIJgFf/TfOw3Hlxwgyg==" spinCount="100000" sheet="1" objects="1" scenarios="1"/>
  <dataConsolidate/>
  <customSheetViews>
    <customSheetView guid="{C24CFAAF-F663-4B3E-BF66-C39DBBA3445A}"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539</v>
      </c>
    </row>
  </sheetData>
  <sheetProtection algorithmName="SHA-512" hashValue="fRTR2psKHFjOFVXu99pj76bLYHZfE5o/M6E2YsfP9ZS0KFkOZsvlK88aTrj4fL2CkDgxqT38oEjY6DM/U9gtBQ==" saltValue="3qBwJ1oCoq7EMvDbhF8d3A==" spinCount="100000" sheet="1" objects="1" scenarios="1"/>
  <dataConsolidate/>
  <customSheetViews>
    <customSheetView guid="{C24CFAAF-F663-4B3E-BF66-C39DBBA3445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540</v>
      </c>
      <c r="G46" s="373" t="s">
        <v>541</v>
      </c>
      <c r="H46" s="373" t="s">
        <v>542</v>
      </c>
      <c r="I46" s="373" t="s">
        <v>543</v>
      </c>
      <c r="J46" s="374" t="s">
        <v>544</v>
      </c>
    </row>
    <row r="47" spans="2:10" ht="57.75" customHeight="1" x14ac:dyDescent="0.2">
      <c r="B47" s="7"/>
      <c r="C47" s="1156" t="s">
        <v>3</v>
      </c>
      <c r="D47" s="1156"/>
      <c r="E47" s="1157"/>
      <c r="F47" s="375">
        <v>0.39</v>
      </c>
      <c r="G47" s="376">
        <v>0.39</v>
      </c>
      <c r="H47" s="376">
        <v>0.42</v>
      </c>
      <c r="I47" s="376">
        <v>0.42</v>
      </c>
      <c r="J47" s="377">
        <v>0.42</v>
      </c>
    </row>
    <row r="48" spans="2:10" ht="57.75" customHeight="1" x14ac:dyDescent="0.2">
      <c r="B48" s="8"/>
      <c r="C48" s="1158" t="s">
        <v>4</v>
      </c>
      <c r="D48" s="1158"/>
      <c r="E48" s="1159"/>
      <c r="F48" s="378">
        <v>2.94</v>
      </c>
      <c r="G48" s="379">
        <v>3.68</v>
      </c>
      <c r="H48" s="379">
        <v>4.66</v>
      </c>
      <c r="I48" s="379">
        <v>3.49</v>
      </c>
      <c r="J48" s="380">
        <v>3.03</v>
      </c>
    </row>
    <row r="49" spans="2:10" ht="57.75" customHeight="1" thickBot="1" x14ac:dyDescent="0.25">
      <c r="B49" s="9"/>
      <c r="C49" s="1160" t="s">
        <v>5</v>
      </c>
      <c r="D49" s="1160"/>
      <c r="E49" s="1161"/>
      <c r="F49" s="381" t="s">
        <v>545</v>
      </c>
      <c r="G49" s="382">
        <v>0.71</v>
      </c>
      <c r="H49" s="382">
        <v>0.78</v>
      </c>
      <c r="I49" s="382" t="s">
        <v>546</v>
      </c>
      <c r="J49" s="383" t="s">
        <v>547</v>
      </c>
    </row>
    <row r="50" spans="2:10" ht="13.5" customHeight="1" x14ac:dyDescent="0.2"/>
  </sheetData>
  <sheetProtection algorithmName="SHA-512" hashValue="cmXz//qknk12bnpFMVh4vqly5+VKGznwww+N9IeRPIj7JElHEpLh+/3uz+hyI0gUaDqiBcn8HpIsx3Ok3rQlFw==" saltValue="aF0o74DUiDkYNyu91dgi1w==" spinCount="100000" sheet="1" objects="1" scenarios="1"/>
  <customSheetViews>
    <customSheetView guid="{C24CFAAF-F663-4B3E-BF66-C39DBBA3445A}"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2021-03-15T23:55:12Z</cp:lastPrinted>
  <dcterms:created xsi:type="dcterms:W3CDTF">2021-02-02T04:20:33Z</dcterms:created>
  <dcterms:modified xsi:type="dcterms:W3CDTF">2021-10-29T02:31:14Z</dcterms:modified>
  <cp:category/>
</cp:coreProperties>
</file>