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CC713E2B-967C-411A-8ED0-8877B328BA36}"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l="1"/>
  <c r="U31" i="10" l="1"/>
  <c r="AM31" i="10" l="1"/>
  <c r="AM32" i="10" s="1"/>
  <c r="AM33" i="10" s="1"/>
  <c r="AM34" i="10" s="1"/>
  <c r="AM35" i="10" s="1"/>
  <c r="AM36" i="10" s="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<sst xmlns="http://schemas.openxmlformats.org/spreadsheetml/2006/main" count="1039" uniqueCount="646">
  <si>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</si>
  <si>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</si>
  <si>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</si>
  <si>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</si>
  <si>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</si>
  <si>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</si>
  <si>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</si>
  <si>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</si>
  <si>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</si>
  <si>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</si>
  <si>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</si>
  <si>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</si>
  <si>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</si>
  <si>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</si>
  <si>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</si>
  <si>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</si>
  <si>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</si>
  <si>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</si>
  <si>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</si>
  <si>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</si>
  <si>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</si>
  <si>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</si>
  <si>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</si>
  <si>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</si>
  <si>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</si>
  <si>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</si>
  <si>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</si>
  <si>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</si>
  <si>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</si>
  <si>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</si>
  <si>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</si>
  <si>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</si>
  <si>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</si>
  <si>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</si>
  <si>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</si>
  <si>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</si>
  <si>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</si>
  <si>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</si>
  <si>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</si>
  <si>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</si>
  <si>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</si>
  <si>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</si>
  <si>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</si>
  <si>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</si>
  <si>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</si>
  <si>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</si>
  <si>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</si>
  <si>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</si>
  <si>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</si>
  <si>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</si>
  <si>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</si>
  <si>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</si>
  <si>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</si>
  <si>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</si>
  <si>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</si>
  <si>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</si>
  <si>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</si>
  <si>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</si>
  <si>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</si>
  <si>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</si>
  <si>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</si>
  <si>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</si>
  <si>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</si>
  <si>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</si>
  <si>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</si>
  <si>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</si>
  <si>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</si>
  <si>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</si>
  <si>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</si>
  <si>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</si>
  <si>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</si>
  <si>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</si>
  <si>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</si>
  <si>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</si>
  <si>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</si>
  <si>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</si>
  <si>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</si>
  <si>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</si>
  <si>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</si>
  <si>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</si>
  <si>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</si>
  <si>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新潟県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</si>
  <si>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</si>
  <si>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</si>
  <si>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</si>
  <si>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</si>
  <si>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</si>
  <si>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</si>
  <si>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</si>
  <si>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</si>
  <si>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</si>
  <si>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</si>
  <si>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</si>
  <si>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</si>
  <si>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</si>
  <si>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</si>
  <si>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</si>
  <si>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</si>
  <si>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</si>
  <si>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</si>
  <si>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</si>
  <si>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</si>
  <si>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</si>
  <si>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</si>
  <si>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</si>
  <si>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</si>
  <si>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</si>
  <si>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</si>
  <si>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</si>
  <si>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</si>
  <si>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</si>
  <si>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</si>
  <si>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</si>
  <si>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</si>
  <si>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</si>
  <si>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</si>
  <si>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</si>
  <si>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</si>
  <si>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</si>
  <si>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</si>
  <si>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</si>
  <si>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</si>
  <si>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</si>
  <si>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</si>
  <si>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</si>
  <si>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</si>
  <si>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</si>
  <si>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</si>
  <si>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</si>
  <si>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</si>
  <si>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</si>
  <si>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</si>
  <si>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</si>
  <si>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</si>
  <si>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</si>
  <si>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</si>
  <si>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</si>
  <si>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</si>
  <si>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</si>
  <si>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</si>
  <si>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</si>
  <si>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</si>
  <si>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</si>
  <si>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</si>
  <si>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3"/>
  </si>
  <si>
    <t>工業用地造成事業会計</t>
    <phoneticPr fontId="5"/>
  </si>
  <si>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</si>
  <si>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</si>
  <si>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</si>
  <si>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</si>
  <si>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</si>
  <si>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</si>
  <si>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</si>
  <si>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病院事業会計</t>
    <phoneticPr fontId="5"/>
  </si>
  <si>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</si>
  <si>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</si>
  <si>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</si>
  <si>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</si>
  <si>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</si>
  <si>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</si>
  <si>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</si>
  <si>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</si>
  <si>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</si>
  <si>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</si>
  <si>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</si>
  <si>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</si>
  <si>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</si>
  <si>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</si>
  <si>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</si>
  <si>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</si>
  <si>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</si>
  <si>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</si>
  <si>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</si>
  <si>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</si>
  <si>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</si>
  <si>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</si>
  <si>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</si>
  <si>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</si>
  <si>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</si>
  <si>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</si>
  <si>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</si>
  <si>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</si>
  <si>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</si>
  <si>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</si>
  <si>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</si>
  <si>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</si>
  <si>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新潟県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</si>
  <si>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</si>
  <si>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</si>
  <si>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</si>
  <si>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</si>
  <si>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</si>
  <si>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</si>
  <si>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</si>
  <si>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</si>
  <si>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</si>
  <si>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</si>
  <si>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</si>
  <si>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</si>
  <si>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</si>
  <si>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</si>
  <si>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</si>
  <si>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</si>
  <si>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</si>
  <si>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</si>
  <si>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</si>
  <si>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</si>
  <si>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</si>
  <si>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</si>
  <si>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</si>
  <si>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</si>
  <si>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</si>
  <si>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</si>
  <si>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</si>
  <si>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</si>
  <si>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</si>
  <si>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</si>
  <si>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</si>
  <si>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</si>
  <si>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</si>
  <si>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</si>
  <si>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</si>
  <si>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</si>
  <si>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</si>
  <si>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</si>
  <si>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</si>
  <si>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</si>
  <si>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</si>
  <si>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</si>
  <si>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</si>
  <si>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</si>
  <si>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</si>
  <si>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</si>
  <si>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</si>
  <si>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</si>
  <si>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</si>
  <si>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</si>
  <si>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</si>
  <si>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</si>
  <si>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</si>
  <si>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</si>
  <si>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</si>
  <si>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</si>
  <si>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</si>
  <si>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</si>
  <si>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</si>
  <si>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</si>
  <si>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</si>
  <si>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</si>
  <si>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</si>
  <si>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</si>
  <si>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</si>
  <si>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</si>
  <si>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</si>
  <si>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</si>
  <si>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</si>
  <si>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</si>
  <si>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</si>
  <si>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</si>
  <si>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</si>
  <si>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</si>
  <si>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</si>
  <si>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</si>
  <si>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</si>
  <si>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</si>
  <si>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</si>
  <si>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</si>
  <si>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</si>
  <si>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</si>
  <si>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</si>
  <si>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</si>
  <si>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</si>
  <si>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</si>
  <si>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</si>
  <si>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</si>
  <si>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</si>
  <si>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</si>
  <si>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</si>
  <si>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</si>
  <si>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</si>
  <si>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</si>
  <si>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</si>
  <si>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</si>
  <si>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</si>
  <si>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</si>
  <si>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</si>
  <si>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</si>
  <si>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</si>
  <si>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</si>
  <si>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</si>
  <si>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</si>
  <si>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</si>
  <si>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</si>
  <si>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</si>
  <si>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</si>
  <si>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</si>
  <si>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</si>
  <si>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</si>
  <si>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</si>
  <si>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</si>
  <si>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</si>
  <si>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</si>
  <si>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</si>
  <si>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</si>
  <si>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</si>
  <si>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</si>
  <si>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</si>
  <si>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</si>
  <si>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</si>
  <si>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</si>
  <si>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</si>
  <si>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</si>
  <si>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</si>
  <si>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</si>
  <si>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</si>
  <si>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</si>
  <si>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</si>
  <si>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</si>
  <si>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</si>
  <si>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</si>
  <si>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</si>
  <si>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</si>
  <si>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</si>
  <si>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</si>
  <si>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</si>
  <si>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</si>
  <si>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</si>
  <si>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</si>
  <si>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</si>
  <si>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</si>
  <si>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</si>
  <si>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</si>
  <si>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</si>
  <si>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</si>
  <si>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</si>
  <si>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</si>
  <si>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</si>
  <si>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</si>
  <si>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</si>
  <si>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</si>
  <si>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</si>
  <si>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</si>
  <si>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新潟県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</si>
  <si>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</si>
  <si>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</si>
  <si>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</si>
  <si>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</si>
  <si>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</si>
  <si>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</si>
  <si>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</si>
  <si>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</si>
  <si>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</si>
  <si>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</si>
  <si>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</si>
  <si>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</si>
  <si>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</si>
  <si>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</si>
  <si>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</si>
  <si>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</si>
  <si>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</si>
  <si>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</si>
  <si>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</si>
  <si>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</si>
  <si>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</si>
  <si>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t>
    <phoneticPr fontId="5"/>
  </si>
  <si>
    <t>地域づくり資金貸付事業特別会計</t>
    <phoneticPr fontId="5"/>
  </si>
  <si>
    <t>災害救助事業特別会計</t>
    <phoneticPr fontId="5"/>
  </si>
  <si>
    <t>母子父子寡婦福祉資金貸付事業特別会計</t>
    <phoneticPr fontId="5"/>
  </si>
  <si>
    <t>心身障害児・者総合施設事業特別会計</t>
    <phoneticPr fontId="5"/>
  </si>
  <si>
    <t>-</t>
    <phoneticPr fontId="5"/>
  </si>
  <si>
    <t>中小企業支援資金貸付事業特別会計</t>
    <phoneticPr fontId="5"/>
  </si>
  <si>
    <t>林業振興資金貸付事業特別会計</t>
    <phoneticPr fontId="5"/>
  </si>
  <si>
    <t>沿岸漁業改善資金貸付事業特別会計</t>
    <phoneticPr fontId="5"/>
  </si>
  <si>
    <t>県有林事業特別会計</t>
    <phoneticPr fontId="5"/>
  </si>
  <si>
    <t>用地先行取得事業特別会計</t>
    <phoneticPr fontId="5"/>
  </si>
  <si>
    <t>都市開発資金事業特別会計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</si>
  <si>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</si>
  <si>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</si>
  <si>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</si>
  <si>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</si>
  <si>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</si>
  <si>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</si>
  <si>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</si>
  <si>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</si>
  <si>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</si>
  <si>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</si>
  <si>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</si>
  <si>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</si>
  <si>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</si>
  <si>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</si>
  <si>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</si>
  <si>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新潟県国民健康保険事業特別会計</t>
    <phoneticPr fontId="5"/>
  </si>
  <si>
    <t>電気事業会計</t>
    <phoneticPr fontId="5"/>
  </si>
  <si>
    <t>法適用企業</t>
    <phoneticPr fontId="5"/>
  </si>
  <si>
    <t>工業用水道事業会計</t>
    <phoneticPr fontId="5"/>
  </si>
  <si>
    <t>法適用企業</t>
    <phoneticPr fontId="5"/>
  </si>
  <si>
    <t>病院事業会計</t>
    <phoneticPr fontId="5"/>
  </si>
  <si>
    <t>法適用企業</t>
    <phoneticPr fontId="5"/>
  </si>
  <si>
    <t>基幹病院事業会計</t>
    <phoneticPr fontId="5"/>
  </si>
  <si>
    <t>法適用企業</t>
    <phoneticPr fontId="5"/>
  </si>
  <si>
    <t>工業用地造成事業会計</t>
    <phoneticPr fontId="5"/>
  </si>
  <si>
    <t>新潟東港臨海用地造成事業会計</t>
    <phoneticPr fontId="5"/>
  </si>
  <si>
    <t>法適用企業</t>
    <phoneticPr fontId="5"/>
  </si>
  <si>
    <t>流域下水道事業特別会計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</si>
  <si>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</si>
  <si>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</si>
  <si>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</si>
  <si>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</si>
  <si>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</si>
  <si>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</si>
  <si>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</si>
  <si>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</si>
  <si>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</si>
  <si>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</si>
  <si>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</si>
  <si>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</si>
  <si>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</si>
  <si>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</si>
  <si>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</si>
  <si>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</si>
  <si>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</si>
  <si>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</si>
  <si>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</si>
  <si>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</si>
  <si>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</si>
  <si>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</si>
  <si>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</si>
  <si>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</si>
  <si>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</si>
  <si>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</si>
  <si>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</si>
  <si>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</si>
  <si>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</si>
  <si>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</si>
  <si>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</si>
  <si>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</si>
  <si>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</si>
  <si>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</si>
  <si>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t>
    <phoneticPr fontId="5"/>
  </si>
  <si>
    <t>-</t>
    <phoneticPr fontId="5"/>
  </si>
  <si>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</si>
  <si>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</si>
  <si>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</si>
  <si>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</si>
  <si>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</si>
  <si>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</si>
  <si>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</si>
  <si>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</si>
  <si>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</si>
  <si>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</si>
  <si>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</si>
  <si>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</si>
  <si>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</si>
  <si>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</si>
  <si>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</si>
  <si>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</si>
  <si>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</si>
  <si>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</si>
  <si>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</si>
  <si>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</si>
  <si>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</si>
  <si>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</si>
  <si>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</si>
  <si>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</si>
  <si>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</si>
  <si>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</si>
  <si>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</si>
  <si>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</si>
  <si>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</si>
  <si>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</si>
  <si>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</si>
  <si>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</si>
  <si>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</si>
  <si>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</si>
  <si>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基幹病院事業会計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</si>
  <si>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</si>
  <si>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</si>
  <si>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</si>
  <si>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</si>
  <si>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</si>
  <si>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</si>
  <si>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</si>
  <si>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</si>
  <si>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</si>
  <si>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</si>
  <si>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</si>
  <si>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</si>
  <si>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</si>
  <si>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</si>
  <si>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</si>
  <si>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</si>
  <si>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</si>
  <si>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</si>
  <si>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</si>
  <si>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</si>
  <si>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</si>
  <si>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</si>
  <si>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</si>
  <si>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</si>
  <si>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</si>
  <si>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</si>
  <si>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</si>
  <si>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</si>
  <si>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</si>
  <si>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</si>
  <si>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</si>
  <si>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</si>
  <si>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</si>
  <si>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</si>
  <si>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</si>
  <si>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</si>
  <si>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</si>
  <si>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</si>
  <si>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</si>
  <si>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</si>
  <si>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</si>
  <si>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</si>
  <si>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</si>
  <si>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</si>
  <si>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</si>
  <si>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</si>
  <si>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</si>
  <si>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</si>
  <si>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</si>
  <si>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</si>
  <si>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</si>
  <si>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</si>
  <si>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</si>
  <si>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</si>
  <si>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</si>
  <si>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</si>
  <si>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</si>
  <si>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</si>
  <si>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</si>
  <si>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</si>
  <si>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</si>
  <si>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</si>
  <si>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</si>
  <si>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</si>
  <si>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</si>
  <si>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</si>
  <si>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</si>
  <si>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</si>
  <si>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</si>
  <si>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</si>
  <si>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</si>
  <si>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</si>
  <si>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</si>
  <si>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</si>
  <si>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</si>
  <si>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</si>
  <si>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</si>
  <si>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</si>
  <si>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</si>
  <si>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</si>
  <si>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</si>
  <si>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</si>
  <si>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</si>
  <si>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</si>
  <si>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</si>
  <si>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0.16</t>
  </si>
  <si>
    <t>工業用地造成事業会計</t>
  </si>
  <si>
    <t>▲ 0.41</t>
  </si>
  <si>
    <t>▲ 0.40</t>
  </si>
  <si>
    <t>▲ 0.36</t>
  </si>
  <si>
    <t>▲ 0.35</t>
  </si>
  <si>
    <t>▲ 0.32</t>
  </si>
  <si>
    <t>病院事業会計</t>
  </si>
  <si>
    <t>▲ 0.30</t>
  </si>
  <si>
    <t>▲ 0.23</t>
  </si>
  <si>
    <t>電気事業会計</t>
  </si>
  <si>
    <t>工業用水道事業会計</t>
  </si>
  <si>
    <t>一般会計</t>
  </si>
  <si>
    <t>基幹病院事業会計</t>
  </si>
  <si>
    <t>新潟東港臨海用地造成事業会計</t>
  </si>
  <si>
    <t>地域づくり資金貸付事業特別会計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</si>
  <si>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</si>
  <si>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</si>
  <si>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</si>
  <si>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</si>
  <si>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</si>
  <si>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</si>
  <si>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</si>
  <si>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</si>
  <si>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地域医療介護総合確保基金</t>
    <rPh sb="0" eb="2">
      <t>チイキ</t>
    </rPh>
    <rPh sb="2" eb="4">
      <t>イリョウ</t>
    </rPh>
    <rPh sb="4" eb="6">
      <t>カイゴ</t>
    </rPh>
    <rPh sb="6" eb="8">
      <t>ソウゴウ</t>
    </rPh>
    <rPh sb="8" eb="10">
      <t>カクホ</t>
    </rPh>
    <rPh sb="10" eb="12">
      <t>キキン</t>
    </rPh>
    <phoneticPr fontId="5"/>
  </si>
  <si>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</si>
  <si>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</si>
  <si>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産業振興基金</t>
    <rPh sb="0" eb="2">
      <t>サンギョウ</t>
    </rPh>
    <rPh sb="2" eb="4">
      <t>シンコウ</t>
    </rPh>
    <rPh sb="4" eb="6">
      <t>キキン</t>
    </rPh>
    <phoneticPr fontId="2"/>
  </si>
  <si>
    <t>ふるさと保全基金</t>
    <rPh sb="4" eb="6">
      <t>ホゼン</t>
    </rPh>
    <rPh sb="6" eb="8">
      <t>キキン</t>
    </rPh>
    <phoneticPr fontId="2"/>
  </si>
  <si>
    <t>(公財)新潟県文化振興財団</t>
    <rPh sb="1" eb="2">
      <t>オオヤケ</t>
    </rPh>
    <phoneticPr fontId="5"/>
  </si>
  <si>
    <t>(公財)にいがた産業創造機構</t>
    <rPh sb="1" eb="2">
      <t>オオヤケ</t>
    </rPh>
    <phoneticPr fontId="5"/>
  </si>
  <si>
    <t>(一財)新潟県建設技術センター</t>
    <rPh sb="1" eb="2">
      <t>イチ</t>
    </rPh>
    <phoneticPr fontId="5"/>
  </si>
  <si>
    <t>(公財)新潟県埋蔵文化財調査事業団</t>
    <rPh sb="1" eb="2">
      <t>コウ</t>
    </rPh>
    <phoneticPr fontId="5"/>
  </si>
  <si>
    <t>(公財)新潟県暴力追放運動推進センター</t>
    <rPh sb="1" eb="2">
      <t>コウ</t>
    </rPh>
    <phoneticPr fontId="5"/>
  </si>
  <si>
    <t>(公社)新潟県農林公社</t>
    <rPh sb="1" eb="2">
      <t>コウ</t>
    </rPh>
    <phoneticPr fontId="5"/>
  </si>
  <si>
    <t>(公財)新潟県女性財団</t>
    <rPh sb="1" eb="2">
      <t>オオヤケ</t>
    </rPh>
    <phoneticPr fontId="5"/>
  </si>
  <si>
    <t>(公財)新潟県国際交流協会</t>
    <rPh sb="1" eb="2">
      <t>オオヤケ</t>
    </rPh>
    <phoneticPr fontId="5"/>
  </si>
  <si>
    <t>(公財)環日本海経済研究所</t>
    <rPh sb="1" eb="2">
      <t>コウ</t>
    </rPh>
    <phoneticPr fontId="5"/>
  </si>
  <si>
    <t>(公財)柏崎原子力広報センター</t>
    <rPh sb="1" eb="2">
      <t>コウ</t>
    </rPh>
    <phoneticPr fontId="5"/>
  </si>
  <si>
    <t>(公財)新潟県都市緑花センター</t>
    <rPh sb="1" eb="2">
      <t>オオヤケ</t>
    </rPh>
    <phoneticPr fontId="5"/>
  </si>
  <si>
    <t>(公社)新潟県農作物価格安定協会</t>
    <rPh sb="1" eb="2">
      <t>コウ</t>
    </rPh>
    <phoneticPr fontId="5"/>
  </si>
  <si>
    <t>(公財)新潟県下水道公社</t>
    <rPh sb="1" eb="2">
      <t>コウ</t>
    </rPh>
    <phoneticPr fontId="5"/>
  </si>
  <si>
    <t>(公財)新潟県生活衛生営業指導センター</t>
    <rPh sb="1" eb="2">
      <t>オオヤケ</t>
    </rPh>
    <phoneticPr fontId="5"/>
  </si>
  <si>
    <t>(公財)新潟県雇用環境整備財団</t>
    <rPh sb="1" eb="2">
      <t>コウ</t>
    </rPh>
    <phoneticPr fontId="5"/>
  </si>
  <si>
    <t>(公社)新潟県私学振興会</t>
    <rPh sb="1" eb="2">
      <t>オオヤケ</t>
    </rPh>
    <rPh sb="2" eb="3">
      <t>シャ</t>
    </rPh>
    <phoneticPr fontId="5"/>
  </si>
  <si>
    <t>(公財)新潟県環境保全事業団</t>
    <rPh sb="1" eb="2">
      <t>オオヤケ</t>
    </rPh>
    <phoneticPr fontId="5"/>
  </si>
  <si>
    <t>(公社)新潟県畜産協会</t>
    <rPh sb="1" eb="2">
      <t>コウ</t>
    </rPh>
    <phoneticPr fontId="5"/>
  </si>
  <si>
    <t>(公財)新潟県交通遺児基金</t>
    <rPh sb="1" eb="2">
      <t>コウ</t>
    </rPh>
    <phoneticPr fontId="5"/>
  </si>
  <si>
    <t>(公財)新潟県臓器移植推進財団</t>
    <rPh sb="1" eb="2">
      <t>コウ</t>
    </rPh>
    <phoneticPr fontId="5"/>
  </si>
  <si>
    <t>(公財)新潟県歯科保健協会</t>
    <rPh sb="1" eb="2">
      <t>コウ</t>
    </rPh>
    <phoneticPr fontId="5"/>
  </si>
  <si>
    <t>(公財)新潟県健康づくり財団</t>
    <rPh sb="1" eb="2">
      <t>コウ</t>
    </rPh>
    <phoneticPr fontId="5"/>
  </si>
  <si>
    <t>北越急行(株)</t>
  </si>
  <si>
    <t>佐渡汽船(株)</t>
  </si>
  <si>
    <t>新潟木材倉庫(株)</t>
  </si>
  <si>
    <t>新潟万代島総合企画(株)</t>
  </si>
  <si>
    <t>(株)新潟国際貿易ターミナル</t>
  </si>
  <si>
    <t>新潟空港ビルディング(株)</t>
  </si>
  <si>
    <t>(株)新潟ふるさと村</t>
  </si>
  <si>
    <t>新潟県住宅供給公社</t>
  </si>
  <si>
    <t>(公財)新潟医学振興会</t>
    <rPh sb="1" eb="2">
      <t>コウ</t>
    </rPh>
    <phoneticPr fontId="5"/>
  </si>
  <si>
    <t>(公財)新潟県中越大震災復興基金</t>
    <rPh sb="1" eb="2">
      <t>オオヤケ</t>
    </rPh>
    <phoneticPr fontId="5"/>
  </si>
  <si>
    <t>公立大学法人新潟県立大学</t>
  </si>
  <si>
    <t>えちごトキめき鉄道(株)</t>
    <rPh sb="7" eb="9">
      <t>テツドウ</t>
    </rPh>
    <phoneticPr fontId="5"/>
  </si>
  <si>
    <t>(公社)新潟県水産振興協会</t>
    <rPh sb="1" eb="2">
      <t>コウ</t>
    </rPh>
    <phoneticPr fontId="5"/>
  </si>
  <si>
    <t>(一財)十日町地域地場産業振興センター</t>
    <rPh sb="1" eb="2">
      <t>イチ</t>
    </rPh>
    <phoneticPr fontId="5"/>
  </si>
  <si>
    <t>(公財)燕三条地場産業振興センター</t>
    <rPh sb="1" eb="2">
      <t>コウ</t>
    </rPh>
    <phoneticPr fontId="5"/>
  </si>
  <si>
    <t>粟島汽船(株)</t>
  </si>
  <si>
    <t>（一財）新潟県地域医療推進機構</t>
    <rPh sb="1" eb="2">
      <t>イチ</t>
    </rPh>
    <rPh sb="2" eb="3">
      <t>ザイ</t>
    </rPh>
    <rPh sb="4" eb="7">
      <t>ニイガタケン</t>
    </rPh>
    <rPh sb="7" eb="9">
      <t>チイキ</t>
    </rPh>
    <rPh sb="9" eb="11">
      <t>イリョウ</t>
    </rPh>
    <rPh sb="11" eb="13">
      <t>スイシン</t>
    </rPh>
    <rPh sb="13" eb="15">
      <t>キコウ</t>
    </rPh>
    <phoneticPr fontId="5"/>
  </si>
  <si>
    <t>公立大学法人　新潟県立看護大学</t>
    <rPh sb="0" eb="2">
      <t>コウリツ</t>
    </rPh>
    <rPh sb="2" eb="4">
      <t>ダイガク</t>
    </rPh>
    <rPh sb="4" eb="6">
      <t>ホウジン</t>
    </rPh>
    <rPh sb="7" eb="9">
      <t>ニイガタ</t>
    </rPh>
    <rPh sb="9" eb="11">
      <t>ケンリツ</t>
    </rPh>
    <rPh sb="11" eb="13">
      <t>カンゴ</t>
    </rPh>
    <rPh sb="13" eb="15">
      <t>ダイガク</t>
    </rPh>
    <phoneticPr fontId="5"/>
  </si>
  <si>
    <t>－</t>
    <phoneticPr fontId="2"/>
  </si>
  <si>
    <t>○</t>
  </si>
  <si>
    <t>(公財)新潟県スポーツ協会</t>
    <rPh sb="1" eb="2">
      <t>コウ</t>
    </rPh>
    <phoneticPr fontId="5"/>
  </si>
  <si>
    <t xml:space="preserve">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</si>
  <si>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</si>
  <si>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</si>
  <si>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</si>
  <si>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</si>
  <si>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他県に比べて広い県土と長大な河川や海岸線などの地理的な特徴を有しており、投資事業の必要性が高いことや相次ぐ大規模災害により防災・減災対策に取り組む必要があったことに加え、公債費に対する地方交付税措置率の見直しの影響等により、類似団体と比較して高い水準にあります。
　また、有形固定資産減価償却率も、県有施設の老朽化が進んでいることから、類似団体と比較して高い水準にあります。平成26年10月に策定した公共施設等総合管理計画に基づき、施設の状況を的確に把握しながら、適切な維持管理、補修及び更新を計画的に実施することにより、施設の長寿命化を進めていきます。
</t>
    <rPh sb="91" eb="92">
      <t>クワ</t>
    </rPh>
    <rPh sb="94" eb="97">
      <t>コウサイヒ</t>
    </rPh>
    <rPh sb="196" eb="198">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</si>
  <si>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</si>
  <si>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</si>
  <si>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</si>
  <si>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</si>
  <si>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</si>
  <si>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</si>
  <si>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25年度をピークに平成26年度以降改善を続けてきましたが、平成29年度から再度増加。令和元年度は、公債費のうち交付税で措置される額が減少した一方で、地方債の元利償還金等も減少した結果、前年度に比べ単年度で0.3ポイント減少したものの、３か年平均では0.7ポイント増加しました。
　また、将来負担比率は、平成28年度以降増加。令和元年度は、地方債残高の減等により将来負担額が減少した一方で、公債費に係る交付税措置の縮小や県債管理基金の取崩等により充当可能財源が将来負担額以上に大きく減少したため、前年度比5.3ポイント増加し、326.7％となっています。
　今後とも、公債費負担適正化計画に基づき、公債費負担の抑制に取り組んでいきます。</t>
    <rPh sb="1" eb="8">
      <t>ジッシツコウサイヒヒリツ</t>
    </rPh>
    <rPh sb="10" eb="12">
      <t>ヘイセイ</t>
    </rPh>
    <rPh sb="14" eb="16">
      <t>ネンド</t>
    </rPh>
    <rPh sb="41" eb="43">
      <t>ヘイセイ</t>
    </rPh>
    <rPh sb="45" eb="47">
      <t>ネンド</t>
    </rPh>
    <rPh sb="49" eb="51">
      <t>サイド</t>
    </rPh>
    <rPh sb="51" eb="53">
      <t>ゾウカ</t>
    </rPh>
    <rPh sb="155" eb="161">
      <t>ショウライフタンヒリツ</t>
    </rPh>
    <rPh sb="163" eb="165">
      <t>ヘイセイ</t>
    </rPh>
    <rPh sb="167" eb="169">
      <t>ネンド</t>
    </rPh>
    <rPh sb="169" eb="171">
      <t>イコウ</t>
    </rPh>
    <rPh sb="171" eb="173">
      <t>ゾウカ</t>
    </rPh>
    <rPh sb="181" eb="184">
      <t>チホウサイ</t>
    </rPh>
    <rPh sb="184" eb="186">
      <t>ザンダカ</t>
    </rPh>
    <rPh sb="187" eb="189">
      <t>ゲントウ</t>
    </rPh>
    <rPh sb="192" eb="194">
      <t>ショウライ</t>
    </rPh>
    <rPh sb="194" eb="197">
      <t>フタンガク</t>
    </rPh>
    <rPh sb="198" eb="200">
      <t>ゲンショウ</t>
    </rPh>
    <rPh sb="202" eb="204">
      <t>イッポウ</t>
    </rPh>
    <rPh sb="290" eb="292">
      <t>コンゴ</t>
    </rPh>
    <rPh sb="295" eb="298">
      <t>コウサイヒ</t>
    </rPh>
    <rPh sb="298" eb="300">
      <t>フタン</t>
    </rPh>
    <rPh sb="300" eb="303">
      <t>テキセイカ</t>
    </rPh>
    <rPh sb="303" eb="305">
      <t>ケイカク</t>
    </rPh>
    <rPh sb="306" eb="307">
      <t>モト</t>
    </rPh>
    <rPh sb="310" eb="313">
      <t>コウサイヒ</t>
    </rPh>
    <rPh sb="313" eb="315">
      <t>フタン</t>
    </rPh>
    <rPh sb="316" eb="318">
      <t>ヨクセイ</t>
    </rPh>
    <rPh sb="319" eb="320">
      <t>ト</t>
    </rPh>
    <rPh sb="321" eb="322">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</si>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</sst>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4"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Fill="1" applyBorder="1" applyAlignment="1" applyProtection="1">
      <alignment horizontal="left" vertical="center" shrinkToFit="1"/>
      <protection locked="0"/>
    </xf>
    <xf numFmtId="0" fontId="30" fillId="0" borderId="94" xfId="15" applyNumberFormat="1" applyFont="1" applyFill="1" applyBorder="1" applyAlignment="1" applyProtection="1">
      <alignment horizontal="left" vertical="center" shrinkToFit="1"/>
      <protection locked="0"/>
    </xf>
    <xf numFmtId="0" fontId="30" fillId="0" borderId="105" xfId="15" applyNumberFormat="1" applyFont="1" applyFill="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07" xfId="15" applyNumberFormat="1" applyFont="1" applyFill="1" applyBorder="1" applyAlignment="1" applyProtection="1">
      <alignment horizontal="left" vertical="center" shrinkToFit="1"/>
      <protection locked="0"/>
    </xf>
    <xf numFmtId="0" fontId="30" fillId="0" borderId="108" xfId="15" applyNumberFormat="1" applyFont="1" applyFill="1" applyBorder="1" applyAlignment="1" applyProtection="1">
      <alignment horizontal="left" vertical="center" shrinkToFit="1"/>
      <protection locked="0"/>
    </xf>
    <xf numFmtId="0" fontId="30" fillId="0" borderId="114" xfId="15" applyNumberFormat="1" applyFont="1" applyFill="1" applyBorder="1" applyAlignment="1" applyProtection="1">
      <alignment horizontal="lef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3" fillId="0" borderId="109" xfId="15" applyFont="1" applyFill="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27707A7-1605-401C-A300-38659FFF381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67951</c:v>
                </c:pt>
                <c:pt idx="1">
                  <c:v>72635</c:v>
                </c:pt>
                <c:pt idx="2">
                  <c:v>77936</c:v>
                </c:pt>
                <c:pt idx="3">
                  <c:v>82531</c:v>
                </c:pt>
                <c:pt idx="4">
                  <c:v>91743</c:v>
                </c:pt>
              </c:numCache>
            </c:numRef>
          </c:val>
          <c:smooth val="0"/>
          <c:extLst>
            <c:ext xmlns:c16="http://schemas.microsoft.com/office/drawing/2014/chart" uri="{C3380CC4-5D6E-409C-BE32-E72D297353CC}">
              <c16:uniqueId val="{00000000-F2B0-4283-8E2C-9FA2F0C6E0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76805</c:v>
                </c:pt>
                <c:pt idx="1">
                  <c:v>79842</c:v>
                </c:pt>
                <c:pt idx="2">
                  <c:v>81017</c:v>
                </c:pt>
                <c:pt idx="3">
                  <c:v>88284</c:v>
                </c:pt>
                <c:pt idx="4">
                  <c:v>103697</c:v>
                </c:pt>
              </c:numCache>
            </c:numRef>
          </c:val>
          <c:smooth val="0"/>
          <c:extLst>
            <c:ext xmlns:c16="http://schemas.microsoft.com/office/drawing/2014/chart" uri="{C3380CC4-5D6E-409C-BE32-E72D297353CC}">
              <c16:uniqueId val="{00000001-F2B0-4283-8E2C-9FA2F0C6E0A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1.1200000000000001</c:v>
                </c:pt>
                <c:pt idx="1">
                  <c:v>0.97</c:v>
                </c:pt>
                <c:pt idx="2">
                  <c:v>1.01</c:v>
                </c:pt>
                <c:pt idx="3">
                  <c:v>1.1399999999999999</c:v>
                </c:pt>
                <c:pt idx="4">
                  <c:v>0.9</c:v>
                </c:pt>
              </c:numCache>
            </c:numRef>
          </c:val>
          <c:extLst>
            <c:ext xmlns:c16="http://schemas.microsoft.com/office/drawing/2014/chart" uri="{C3380CC4-5D6E-409C-BE32-E72D297353CC}">
              <c16:uniqueId val="{00000000-0A29-4A6C-96F1-2222D56DB3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c:v>
                </c:pt>
                <c:pt idx="1">
                  <c:v>1.07</c:v>
                </c:pt>
                <c:pt idx="2">
                  <c:v>1.23</c:v>
                </c:pt>
                <c:pt idx="3">
                  <c:v>1.1399999999999999</c:v>
                </c:pt>
                <c:pt idx="4">
                  <c:v>6.92</c:v>
                </c:pt>
              </c:numCache>
            </c:numRef>
          </c:val>
          <c:extLst>
            <c:ext xmlns:c16="http://schemas.microsoft.com/office/drawing/2014/chart" uri="{C3380CC4-5D6E-409C-BE32-E72D297353CC}">
              <c16:uniqueId val="{00000001-0A29-4A6C-96F1-2222D56DB3D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0.16</c:v>
                </c:pt>
                <c:pt idx="1">
                  <c:v>-0.16</c:v>
                </c:pt>
                <c:pt idx="2">
                  <c:v>0.06</c:v>
                </c:pt>
                <c:pt idx="3">
                  <c:v>0.01</c:v>
                </c:pt>
                <c:pt idx="4">
                  <c:v>5.53</c:v>
                </c:pt>
              </c:numCache>
            </c:numRef>
          </c:val>
          <c:smooth val="0"/>
          <c:extLst>
            <c:ext xmlns:c16="http://schemas.microsoft.com/office/drawing/2014/chart" uri="{C3380CC4-5D6E-409C-BE32-E72D297353CC}">
              <c16:uniqueId val="{00000002-0A29-4A6C-96F1-2222D56DB3D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0.16</c:v>
                </c:pt>
                <c:pt idx="4">
                  <c:v>#N/A</c:v>
                </c:pt>
                <c:pt idx="5">
                  <c:v>0.19</c:v>
                </c:pt>
                <c:pt idx="6">
                  <c:v>#N/A</c:v>
                </c:pt>
                <c:pt idx="7">
                  <c:v>0.56999999999999995</c:v>
                </c:pt>
                <c:pt idx="8">
                  <c:v>#N/A</c:v>
                </c:pt>
                <c:pt idx="9">
                  <c:v>0.42</c:v>
                </c:pt>
              </c:numCache>
            </c:numRef>
          </c:val>
          <c:extLst>
            <c:ext xmlns:c16="http://schemas.microsoft.com/office/drawing/2014/chart" uri="{C3380CC4-5D6E-409C-BE32-E72D297353CC}">
              <c16:uniqueId val="{00000000-FEFA-42FC-A36D-52FDFB5567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FA-42FC-A36D-52FDFB556771}"/>
            </c:ext>
          </c:extLst>
        </c:ser>
        <c:ser>
          <c:idx val="2"/>
          <c:order val="2"/>
          <c:tx>
            <c:strRef>
              <c:f>データシート!$A$29</c:f>
              <c:strCache>
                <c:ptCount val="1"/>
                <c:pt idx="0">
                  <c:v>地域づくり資金貸付事業特別会計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c:v>
                </c:pt>
                <c:pt idx="2">
                  <c:v>#N/A</c:v>
                </c:pt>
                <c:pt idx="3">
                  <c:v>0.21</c:v>
                </c:pt>
                <c:pt idx="4">
                  <c:v>#N/A</c:v>
                </c:pt>
                <c:pt idx="5">
                  <c:v>0.22</c:v>
                </c:pt>
                <c:pt idx="6">
                  <c:v>#N/A</c:v>
                </c:pt>
                <c:pt idx="7">
                  <c:v>0.43</c:v>
                </c:pt>
                <c:pt idx="8">
                  <c:v>#N/A</c:v>
                </c:pt>
                <c:pt idx="9">
                  <c:v>0.31</c:v>
                </c:pt>
              </c:numCache>
            </c:numRef>
          </c:val>
          <c:extLst>
            <c:ext xmlns:c16="http://schemas.microsoft.com/office/drawing/2014/chart" uri="{C3380CC4-5D6E-409C-BE32-E72D297353CC}">
              <c16:uniqueId val="{00000002-FEFA-42FC-A36D-52FDFB556771}"/>
            </c:ext>
          </c:extLst>
        </c:ser>
        <c:ser>
          <c:idx val="3"/>
          <c:order val="3"/>
          <c:tx>
            <c:strRef>
              <c:f>データシート!$A$30</c:f>
              <c:strCache>
                <c:ptCount val="1"/>
                <c:pt idx="0">
                  <c:v>新潟東港臨海用地造成事業会計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0.26</c:v>
                </c:pt>
                <c:pt idx="2">
                  <c:v>#N/A</c:v>
                </c:pt>
                <c:pt idx="3">
                  <c:v>0.27</c:v>
                </c:pt>
                <c:pt idx="4">
                  <c:v>#N/A</c:v>
                </c:pt>
                <c:pt idx="5">
                  <c:v>0.3</c:v>
                </c:pt>
                <c:pt idx="6">
                  <c:v>#N/A</c:v>
                </c:pt>
                <c:pt idx="7">
                  <c:v>0.31</c:v>
                </c:pt>
                <c:pt idx="8">
                  <c:v>#N/A</c:v>
                </c:pt>
                <c:pt idx="9">
                  <c:v>0.31</c:v>
                </c:pt>
              </c:numCache>
            </c:numRef>
          </c:val>
          <c:extLst>
            <c:ext xmlns:c16="http://schemas.microsoft.com/office/drawing/2014/chart" uri="{C3380CC4-5D6E-409C-BE32-E72D297353CC}">
              <c16:uniqueId val="{00000003-FEFA-42FC-A36D-52FDFB556771}"/>
            </c:ext>
          </c:extLst>
        </c:ser>
        <c:ser>
          <c:idx val="4"/>
          <c:order val="4"/>
          <c:tx>
            <c:strRef>
              <c:f>データシート!$A$31</c:f>
              <c:strCache>
                <c:ptCount val="1"/>
                <c:pt idx="0">
                  <c:v>基幹病院事業会計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0.34</c:v>
                </c:pt>
                <c:pt idx="8">
                  <c:v>#N/A</c:v>
                </c:pt>
                <c:pt idx="9">
                  <c:v>0.32</c:v>
                </c:pt>
              </c:numCache>
            </c:numRef>
          </c:val>
          <c:extLst>
            <c:ext xmlns:c16="http://schemas.microsoft.com/office/drawing/2014/chart" uri="{C3380CC4-5D6E-409C-BE32-E72D297353CC}">
              <c16:uniqueId val="{00000004-FEFA-42FC-A36D-52FDFB55677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0.65</c:v>
                </c:pt>
                <c:pt idx="2">
                  <c:v>#N/A</c:v>
                </c:pt>
                <c:pt idx="3">
                  <c:v>0.64</c:v>
                </c:pt>
                <c:pt idx="4">
                  <c:v>#N/A</c:v>
                </c:pt>
                <c:pt idx="5">
                  <c:v>0.65</c:v>
                </c:pt>
                <c:pt idx="6">
                  <c:v>#N/A</c:v>
                </c:pt>
                <c:pt idx="7">
                  <c:v>0.56999999999999995</c:v>
                </c:pt>
                <c:pt idx="8">
                  <c:v>#N/A</c:v>
                </c:pt>
                <c:pt idx="9">
                  <c:v>0.46</c:v>
                </c:pt>
              </c:numCache>
            </c:numRef>
          </c:val>
          <c:extLst>
            <c:ext xmlns:c16="http://schemas.microsoft.com/office/drawing/2014/chart" uri="{C3380CC4-5D6E-409C-BE32-E72D297353CC}">
              <c16:uniqueId val="{00000005-FEFA-42FC-A36D-52FDFB556771}"/>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0.59</c:v>
                </c:pt>
                <c:pt idx="4">
                  <c:v>#N/A</c:v>
                </c:pt>
                <c:pt idx="5">
                  <c:v>0.63</c:v>
                </c:pt>
                <c:pt idx="6">
                  <c:v>#N/A</c:v>
                </c:pt>
                <c:pt idx="7">
                  <c:v>0.72</c:v>
                </c:pt>
                <c:pt idx="8">
                  <c:v>#N/A</c:v>
                </c:pt>
                <c:pt idx="9">
                  <c:v>0.73</c:v>
                </c:pt>
              </c:numCache>
            </c:numRef>
          </c:val>
          <c:extLst>
            <c:ext xmlns:c16="http://schemas.microsoft.com/office/drawing/2014/chart" uri="{C3380CC4-5D6E-409C-BE32-E72D297353CC}">
              <c16:uniqueId val="{00000006-FEFA-42FC-A36D-52FDFB556771}"/>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1.54</c:v>
                </c:pt>
                <c:pt idx="2">
                  <c:v>#N/A</c:v>
                </c:pt>
                <c:pt idx="3">
                  <c:v>2.2999999999999998</c:v>
                </c:pt>
                <c:pt idx="4">
                  <c:v>#N/A</c:v>
                </c:pt>
                <c:pt idx="5">
                  <c:v>2.85</c:v>
                </c:pt>
                <c:pt idx="6">
                  <c:v>#N/A</c:v>
                </c:pt>
                <c:pt idx="7">
                  <c:v>3.07</c:v>
                </c:pt>
                <c:pt idx="8">
                  <c:v>#N/A</c:v>
                </c:pt>
                <c:pt idx="9">
                  <c:v>3.26</c:v>
                </c:pt>
              </c:numCache>
            </c:numRef>
          </c:val>
          <c:extLst>
            <c:ext xmlns:c16="http://schemas.microsoft.com/office/drawing/2014/chart" uri="{C3380CC4-5D6E-409C-BE32-E72D297353CC}">
              <c16:uniqueId val="{00000007-FEFA-42FC-A36D-52FDFB55677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0.36</c:v>
                </c:pt>
                <c:pt idx="2">
                  <c:v>#N/A</c:v>
                </c:pt>
                <c:pt idx="3">
                  <c:v>0.7</c:v>
                </c:pt>
                <c:pt idx="4">
                  <c:v>#N/A</c:v>
                </c:pt>
                <c:pt idx="5">
                  <c:v>0.04</c:v>
                </c:pt>
                <c:pt idx="6">
                  <c:v>0.3</c:v>
                </c:pt>
                <c:pt idx="7">
                  <c:v>#N/A</c:v>
                </c:pt>
                <c:pt idx="8">
                  <c:v>0.23</c:v>
                </c:pt>
                <c:pt idx="9">
                  <c:v>#N/A</c:v>
                </c:pt>
              </c:numCache>
            </c:numRef>
          </c:val>
          <c:extLst>
            <c:ext xmlns:c16="http://schemas.microsoft.com/office/drawing/2014/chart" uri="{C3380CC4-5D6E-409C-BE32-E72D297353CC}">
              <c16:uniqueId val="{00000008-FEFA-42FC-A36D-52FDFB556771}"/>
            </c:ext>
          </c:extLst>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0.41</c:v>
                </c:pt>
                <c:pt idx="1">
                  <c:v>#N/A</c:v>
                </c:pt>
                <c:pt idx="2">
                  <c:v>0.4</c:v>
                </c:pt>
                <c:pt idx="3">
                  <c:v>#N/A</c:v>
                </c:pt>
                <c:pt idx="4">
                  <c:v>0.36</c:v>
                </c:pt>
                <c:pt idx="5">
                  <c:v>#N/A</c:v>
                </c:pt>
                <c:pt idx="6">
                  <c:v>0.35</c:v>
                </c:pt>
                <c:pt idx="7">
                  <c:v>#N/A</c:v>
                </c:pt>
                <c:pt idx="8">
                  <c:v>0.32</c:v>
                </c:pt>
                <c:pt idx="9">
                  <c:v>#N/A</c:v>
                </c:pt>
              </c:numCache>
            </c:numRef>
          </c:val>
          <c:extLst>
            <c:ext xmlns:c16="http://schemas.microsoft.com/office/drawing/2014/chart" uri="{C3380CC4-5D6E-409C-BE32-E72D297353CC}">
              <c16:uniqueId val="{00000009-FEFA-42FC-A36D-52FDFB556771}"/>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138084</c:v>
                </c:pt>
                <c:pt idx="5">
                  <c:v>131830</c:v>
                </c:pt>
                <c:pt idx="8">
                  <c:v>134824</c:v>
                </c:pt>
                <c:pt idx="11">
                  <c:v>124348</c:v>
                </c:pt>
                <c:pt idx="14">
                  <c:v>121368</c:v>
                </c:pt>
              </c:numCache>
            </c:numRef>
          </c:val>
          <c:extLst>
            <c:ext xmlns:c16="http://schemas.microsoft.com/office/drawing/2014/chart" uri="{C3380CC4-5D6E-409C-BE32-E72D297353CC}">
              <c16:uniqueId val="{00000000-BE14-45A3-B752-3D43146CF7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3</c:v>
                </c:pt>
              </c:numCache>
            </c:numRef>
          </c:val>
          <c:extLst>
            <c:ext xmlns:c16="http://schemas.microsoft.com/office/drawing/2014/chart" uri="{C3380CC4-5D6E-409C-BE32-E72D297353CC}">
              <c16:uniqueId val="{00000001-BE14-45A3-B752-3D43146CF7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3476</c:v>
                </c:pt>
                <c:pt idx="3">
                  <c:v>3380</c:v>
                </c:pt>
                <c:pt idx="6">
                  <c:v>2450</c:v>
                </c:pt>
                <c:pt idx="9">
                  <c:v>2191</c:v>
                </c:pt>
                <c:pt idx="12">
                  <c:v>1367</c:v>
                </c:pt>
              </c:numCache>
            </c:numRef>
          </c:val>
          <c:extLst>
            <c:ext xmlns:c16="http://schemas.microsoft.com/office/drawing/2014/chart" uri="{C3380CC4-5D6E-409C-BE32-E72D297353CC}">
              <c16:uniqueId val="{00000002-BE14-45A3-B752-3D43146CF7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14-45A3-B752-3D43146CF7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6889</c:v>
                </c:pt>
                <c:pt idx="3">
                  <c:v>7382</c:v>
                </c:pt>
                <c:pt idx="6">
                  <c:v>6924</c:v>
                </c:pt>
                <c:pt idx="9">
                  <c:v>6918</c:v>
                </c:pt>
                <c:pt idx="12">
                  <c:v>6350</c:v>
                </c:pt>
              </c:numCache>
            </c:numRef>
          </c:val>
          <c:extLst>
            <c:ext xmlns:c16="http://schemas.microsoft.com/office/drawing/2014/chart" uri="{C3380CC4-5D6E-409C-BE32-E72D297353CC}">
              <c16:uniqueId val="{00000004-BE14-45A3-B752-3D43146CF7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54256</c:v>
                </c:pt>
                <c:pt idx="3">
                  <c:v>56912</c:v>
                </c:pt>
                <c:pt idx="6">
                  <c:v>60380</c:v>
                </c:pt>
                <c:pt idx="9">
                  <c:v>62731</c:v>
                </c:pt>
                <c:pt idx="12">
                  <c:v>63546</c:v>
                </c:pt>
              </c:numCache>
            </c:numRef>
          </c:val>
          <c:extLst>
            <c:ext xmlns:c16="http://schemas.microsoft.com/office/drawing/2014/chart" uri="{C3380CC4-5D6E-409C-BE32-E72D297353CC}">
              <c16:uniqueId val="{00000005-BE14-45A3-B752-3D43146CF7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6706</c:v>
                </c:pt>
                <c:pt idx="3">
                  <c:v>6824</c:v>
                </c:pt>
                <c:pt idx="6">
                  <c:v>7345</c:v>
                </c:pt>
                <c:pt idx="9">
                  <c:v>9481</c:v>
                </c:pt>
                <c:pt idx="12">
                  <c:v>11222</c:v>
                </c:pt>
              </c:numCache>
            </c:numRef>
          </c:val>
          <c:extLst>
            <c:ext xmlns:c16="http://schemas.microsoft.com/office/drawing/2014/chart" uri="{C3380CC4-5D6E-409C-BE32-E72D297353CC}">
              <c16:uniqueId val="{00000006-BE14-45A3-B752-3D43146CF7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134202</c:v>
                </c:pt>
                <c:pt idx="3">
                  <c:v>126170</c:v>
                </c:pt>
                <c:pt idx="6">
                  <c:v>128527</c:v>
                </c:pt>
                <c:pt idx="9">
                  <c:v>117898</c:v>
                </c:pt>
                <c:pt idx="12">
                  <c:v>112551</c:v>
                </c:pt>
              </c:numCache>
            </c:numRef>
          </c:val>
          <c:extLst>
            <c:ext xmlns:c16="http://schemas.microsoft.com/office/drawing/2014/chart" uri="{C3380CC4-5D6E-409C-BE32-E72D297353CC}">
              <c16:uniqueId val="{00000007-BE14-45A3-B752-3D43146CF79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67446</c:v>
                </c:pt>
                <c:pt idx="2">
                  <c:v>#N/A</c:v>
                </c:pt>
                <c:pt idx="3">
                  <c:v>#N/A</c:v>
                </c:pt>
                <c:pt idx="4">
                  <c:v>68839</c:v>
                </c:pt>
                <c:pt idx="5">
                  <c:v>#N/A</c:v>
                </c:pt>
                <c:pt idx="6">
                  <c:v>#N/A</c:v>
                </c:pt>
                <c:pt idx="7">
                  <c:v>70803</c:v>
                </c:pt>
                <c:pt idx="8">
                  <c:v>#N/A</c:v>
                </c:pt>
                <c:pt idx="9">
                  <c:v>#N/A</c:v>
                </c:pt>
                <c:pt idx="10">
                  <c:v>74872</c:v>
                </c:pt>
                <c:pt idx="11">
                  <c:v>#N/A</c:v>
                </c:pt>
                <c:pt idx="12">
                  <c:v>#N/A</c:v>
                </c:pt>
                <c:pt idx="13">
                  <c:v>73671</c:v>
                </c:pt>
                <c:pt idx="14">
                  <c:v>#N/A</c:v>
                </c:pt>
              </c:numCache>
            </c:numRef>
          </c:val>
          <c:smooth val="0"/>
          <c:extLst>
            <c:ext xmlns:c16="http://schemas.microsoft.com/office/drawing/2014/chart" uri="{C3380CC4-5D6E-409C-BE32-E72D297353CC}">
              <c16:uniqueId val="{00000008-BE14-45A3-B752-3D43146CF79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1319496</c:v>
                </c:pt>
                <c:pt idx="5">
                  <c:v>1293440</c:v>
                </c:pt>
                <c:pt idx="8">
                  <c:v>1270996</c:v>
                </c:pt>
                <c:pt idx="11">
                  <c:v>1248425</c:v>
                </c:pt>
                <c:pt idx="14">
                  <c:v>1229764</c:v>
                </c:pt>
              </c:numCache>
            </c:numRef>
          </c:val>
          <c:extLst>
            <c:ext xmlns:c16="http://schemas.microsoft.com/office/drawing/2014/chart" uri="{C3380CC4-5D6E-409C-BE32-E72D297353CC}">
              <c16:uniqueId val="{00000000-0550-446B-8C4E-BFCB995990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43804</c:v>
                </c:pt>
                <c:pt idx="5">
                  <c:v>42216</c:v>
                </c:pt>
                <c:pt idx="8">
                  <c:v>32677</c:v>
                </c:pt>
                <c:pt idx="11">
                  <c:v>32070</c:v>
                </c:pt>
                <c:pt idx="14">
                  <c:v>32724</c:v>
                </c:pt>
              </c:numCache>
            </c:numRef>
          </c:val>
          <c:extLst>
            <c:ext xmlns:c16="http://schemas.microsoft.com/office/drawing/2014/chart" uri="{C3380CC4-5D6E-409C-BE32-E72D297353CC}">
              <c16:uniqueId val="{00000001-0550-446B-8C4E-BFCB995990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288902</c:v>
                </c:pt>
                <c:pt idx="5">
                  <c:v>284919</c:v>
                </c:pt>
                <c:pt idx="8">
                  <c:v>274828</c:v>
                </c:pt>
                <c:pt idx="11">
                  <c:v>268218</c:v>
                </c:pt>
                <c:pt idx="14">
                  <c:v>246046</c:v>
                </c:pt>
              </c:numCache>
            </c:numRef>
          </c:val>
          <c:extLst>
            <c:ext xmlns:c16="http://schemas.microsoft.com/office/drawing/2014/chart" uri="{C3380CC4-5D6E-409C-BE32-E72D297353CC}">
              <c16:uniqueId val="{00000002-0550-446B-8C4E-BFCB995990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50-446B-8C4E-BFCB995990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50-446B-8C4E-BFCB995990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9682</c:v>
                </c:pt>
                <c:pt idx="3">
                  <c:v>9824</c:v>
                </c:pt>
                <c:pt idx="6">
                  <c:v>10179</c:v>
                </c:pt>
                <c:pt idx="9">
                  <c:v>9923</c:v>
                </c:pt>
                <c:pt idx="12">
                  <c:v>9334</c:v>
                </c:pt>
              </c:numCache>
            </c:numRef>
          </c:val>
          <c:extLst>
            <c:ext xmlns:c16="http://schemas.microsoft.com/office/drawing/2014/chart" uri="{C3380CC4-5D6E-409C-BE32-E72D297353CC}">
              <c16:uniqueId val="{00000005-0550-446B-8C4E-BFCB995990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263201</c:v>
                </c:pt>
                <c:pt idx="3">
                  <c:v>265852</c:v>
                </c:pt>
                <c:pt idx="6">
                  <c:v>216635</c:v>
                </c:pt>
                <c:pt idx="9">
                  <c:v>211622</c:v>
                </c:pt>
                <c:pt idx="12">
                  <c:v>206624</c:v>
                </c:pt>
              </c:numCache>
            </c:numRef>
          </c:val>
          <c:extLst>
            <c:ext xmlns:c16="http://schemas.microsoft.com/office/drawing/2014/chart" uri="{C3380CC4-5D6E-409C-BE32-E72D297353CC}">
              <c16:uniqueId val="{00000006-0550-446B-8C4E-BFCB995990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50-446B-8C4E-BFCB995990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81764</c:v>
                </c:pt>
                <c:pt idx="3">
                  <c:v>79928</c:v>
                </c:pt>
                <c:pt idx="6">
                  <c:v>75699</c:v>
                </c:pt>
                <c:pt idx="9">
                  <c:v>72952</c:v>
                </c:pt>
                <c:pt idx="12">
                  <c:v>73943</c:v>
                </c:pt>
              </c:numCache>
            </c:numRef>
          </c:val>
          <c:extLst>
            <c:ext xmlns:c16="http://schemas.microsoft.com/office/drawing/2014/chart" uri="{C3380CC4-5D6E-409C-BE32-E72D297353CC}">
              <c16:uniqueId val="{00000008-0550-446B-8C4E-BFCB995990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16460</c:v>
                </c:pt>
                <c:pt idx="3">
                  <c:v>19820</c:v>
                </c:pt>
                <c:pt idx="6">
                  <c:v>17569</c:v>
                </c:pt>
                <c:pt idx="9">
                  <c:v>15903</c:v>
                </c:pt>
                <c:pt idx="12">
                  <c:v>15188</c:v>
                </c:pt>
              </c:numCache>
            </c:numRef>
          </c:val>
          <c:extLst>
            <c:ext xmlns:c16="http://schemas.microsoft.com/office/drawing/2014/chart" uri="{C3380CC4-5D6E-409C-BE32-E72D297353CC}">
              <c16:uniqueId val="{00000009-0550-446B-8C4E-BFCB995990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2642464</c:v>
                </c:pt>
                <c:pt idx="3">
                  <c:v>2646947</c:v>
                </c:pt>
                <c:pt idx="6">
                  <c:v>2644211</c:v>
                </c:pt>
                <c:pt idx="9">
                  <c:v>2644861</c:v>
                </c:pt>
                <c:pt idx="12">
                  <c:v>2634964</c:v>
                </c:pt>
              </c:numCache>
            </c:numRef>
          </c:val>
          <c:extLst>
            <c:ext xmlns:c16="http://schemas.microsoft.com/office/drawing/2014/chart" uri="{C3380CC4-5D6E-409C-BE32-E72D297353CC}">
              <c16:uniqueId val="{0000000A-0550-446B-8C4E-BFCB9959901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1361369</c:v>
                </c:pt>
                <c:pt idx="2">
                  <c:v>#N/A</c:v>
                </c:pt>
                <c:pt idx="3">
                  <c:v>#N/A</c:v>
                </c:pt>
                <c:pt idx="4">
                  <c:v>1401794</c:v>
                </c:pt>
                <c:pt idx="5">
                  <c:v>#N/A</c:v>
                </c:pt>
                <c:pt idx="6">
                  <c:v>#N/A</c:v>
                </c:pt>
                <c:pt idx="7">
                  <c:v>1385793</c:v>
                </c:pt>
                <c:pt idx="8">
                  <c:v>#N/A</c:v>
                </c:pt>
                <c:pt idx="9">
                  <c:v>#N/A</c:v>
                </c:pt>
                <c:pt idx="10">
                  <c:v>1406548</c:v>
                </c:pt>
                <c:pt idx="11">
                  <c:v>#N/A</c:v>
                </c:pt>
                <c:pt idx="12">
                  <c:v>#N/A</c:v>
                </c:pt>
                <c:pt idx="13">
                  <c:v>1431519</c:v>
                </c:pt>
                <c:pt idx="14">
                  <c:v>#N/A</c:v>
                </c:pt>
              </c:numCache>
            </c:numRef>
          </c:val>
          <c:smooth val="0"/>
          <c:extLst>
            <c:ext xmlns:c16="http://schemas.microsoft.com/office/drawing/2014/chart" uri="{C3380CC4-5D6E-409C-BE32-E72D297353CC}">
              <c16:uniqueId val="{0000000B-0550-446B-8C4E-BFCB9959901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6880</c:v>
                </c:pt>
                <c:pt idx="1">
                  <c:v>6311</c:v>
                </c:pt>
                <c:pt idx="2">
                  <c:v>38074</c:v>
                </c:pt>
              </c:numCache>
            </c:numRef>
          </c:val>
          <c:extLst>
            <c:ext xmlns:c16="http://schemas.microsoft.com/office/drawing/2014/chart" uri="{C3380CC4-5D6E-409C-BE32-E72D297353CC}">
              <c16:uniqueId val="{00000000-8D4A-4202-A043-A89EBC625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43581</c:v>
                </c:pt>
                <c:pt idx="1">
                  <c:v>31812</c:v>
                </c:pt>
                <c:pt idx="2">
                  <c:v>14875</c:v>
                </c:pt>
              </c:numCache>
            </c:numRef>
          </c:val>
          <c:extLst>
            <c:ext xmlns:c16="http://schemas.microsoft.com/office/drawing/2014/chart" uri="{C3380CC4-5D6E-409C-BE32-E72D297353CC}">
              <c16:uniqueId val="{00000001-8D4A-4202-A043-A89EBC625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50272</c:v>
                </c:pt>
                <c:pt idx="1">
                  <c:v>52754</c:v>
                </c:pt>
                <c:pt idx="2">
                  <c:v>30972</c:v>
                </c:pt>
              </c:numCache>
            </c:numRef>
          </c:val>
          <c:extLst>
            <c:ext xmlns:c16="http://schemas.microsoft.com/office/drawing/2014/chart" uri="{C3380CC4-5D6E-409C-BE32-E72D297353CC}">
              <c16:uniqueId val="{00000002-8D4A-4202-A043-A89EBC625E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{159D475E-C1FE-4F94-A572-4FAC619CA1B6}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A50-4B20-AEEE-F76BCB8A4C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{63910F24-A45F-46F3-92F3-8CDEEA0596FE}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50-4B20-AEEE-F76BCB8A4C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{00BD401B-80A1-4A63-948C-C9DCD094B10D}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50-4B20-AEEE-F76BCB8A4C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{5C5AA954-C1EB-46CB-BDD3-5943242A8507}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50-4B20-AEEE-F76BCB8A4C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{2F5218B5-D2CE-4DB4-9A26-C6D8EB53A11E}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50-4B20-AEEE-F76BCB8A4C8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{9D87BF96-C6F2-4AA6-8CC2-00D05D977322}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A50-4B20-AEEE-F76BCB8A4C8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{5A37FD5C-052D-4F6F-A602-86B5EDF76377}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A50-4B20-AEEE-F76BCB8A4C8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{30E0C53A-CF4D-4315-B555-7EB30E9217B5}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A50-4B20-AEEE-F76BCB8A4C8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{70BEC848-7F26-4714-A47A-A88612ADD5A5}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A50-4B20-AEEE-F76BCB8A4C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57.8</c:v>
                </c:pt>
                <c:pt idx="32">
                  <c:v>59.1</c:v>
                </c:pt>
              </c:numCache>
            </c:numRef>
          </c:xVal>
          <c:yVal>
            <c:numRef>
              <c:f>公会計指標分析・財政指標組合せ分析表!$BP$51:$DC$51</c:f>
              <c:numCache>
                <c:formatCode>#,##0.0;"▲ "#,##0.0</c:formatCode>
                <c:ptCount val="40"/>
                <c:pt idx="16">
                  <c:v>315</c:v>
                </c:pt>
                <c:pt idx="24">
                  <c:v>321.39999999999998</c:v>
                </c:pt>
                <c:pt idx="32">
                  <c:v>326.7</c:v>
                </c:pt>
              </c:numCache>
            </c:numRef>
          </c:yVal>
          <c:smooth val="0"/>
          <c:extLst>
            <c:ext xmlns:c16="http://schemas.microsoft.com/office/drawing/2014/chart" uri="{C3380CC4-5D6E-409C-BE32-E72D297353CC}">
              <c16:uniqueId val="{00000009-7A50-4B20-AEEE-F76BCB8A4C8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{7F2E92D1-9C51-415A-AE09-AB8FD05781BC}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A50-4B20-AEEE-F76BCB8A4C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{76CCD1DE-AE9A-4979-92B4-9609A65466EC}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50-4B20-AEEE-F76BCB8A4C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{E96A16B3-8803-4C14-8778-0B7969B1A4EC}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50-4B20-AEEE-F76BCB8A4C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{EB40AD32-5808-4FC5-BEA9-EF3B0645A1B0}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50-4B20-AEEE-F76BCB8A4C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{25EEA79A-33CD-4ECB-8146-0EAA39C60952}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50-4B20-AEEE-F76BCB8A4C8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{D6CFD25A-CF0F-4085-95DF-A2232BDFFCF9}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A50-4B20-AEEE-F76BCB8A4C8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{040C4891-ED3B-47BD-8232-0F146A7D614A}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A50-4B20-AEEE-F76BCB8A4C8F}"/>
                </c:ext>
              </c:extLst>
            </c:dLbl>
            <c:dLbl>
              <c:idx val="24"/>
              <c:layout>
                <c:manualLayout>
                  <c:x val="-3.923465306137901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{16FF4D26-9CB8-442C-A392-B10AA2FE1D6B}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A50-4B20-AEEE-F76BCB8A4C8F}"/>
                </c:ext>
              </c:extLst>
            </c:dLbl>
            <c:dLbl>
              <c:idx val="32"/>
              <c:layout>
                <c:manualLayout>
                  <c:x val="-2.492629805842744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{F34E402F-71BC-475C-9874-28A0D4806649}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A50-4B20-AEEE-F76BCB8A4C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54.8</c:v>
                </c:pt>
                <c:pt idx="32">
                  <c:v>54.9</c:v>
                </c:pt>
              </c:numCache>
            </c:numRef>
          </c:xVal>
          <c:yVal>
            <c:numRef>
              <c:f>公会計指標分析・財政指標組合せ分析表!$BP$55:$DC$55</c:f>
              <c:numCache>
                <c:formatCode>#,##0.0;"▲ "#,##0.0</c:formatCode>
                <c:ptCount val="40"/>
                <c:pt idx="16">
                  <c:v>245.1</c:v>
                </c:pt>
                <c:pt idx="24">
                  <c:v>246.9</c:v>
                </c:pt>
                <c:pt idx="32">
                  <c:v>250.4</c:v>
                </c:pt>
              </c:numCache>
            </c:numRef>
          </c:yVal>
          <c:smooth val="0"/>
          <c:extLst>
            <c:ext xmlns:c16="http://schemas.microsoft.com/office/drawing/2014/chart" uri="{C3380CC4-5D6E-409C-BE32-E72D297353CC}">
              <c16:uniqueId val="{00000013-7A50-4B20-AEEE-F76BCB8A4C8F}"/>
            </c:ext>
          </c:extLst>
        </c:ser>
        <c:dLbls>
          <c:showLegendKey val="0"/>
          <c:showVal val="1"/>
          <c:showCatName val="0"/>
          <c:showSerName val="0"/>
          <c:showPercent val="0"/>
          <c:showBubbleSize val="0"/>
        </c:dLbls>
        <c:axId val="46179840"/>
        <c:axId val="46181760"/>
      </c:scatterChart>
      <c:valAx>
        <c:axId val="46179840"/>
        <c:scaling>
          <c:orientation val="minMax"/>
          <c:max val="59.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1"/>
          <c:min val="2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{F84848DD-B75F-4156-80B4-CF56D891385D}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5C1-40C4-A979-792AB78BB4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{2475A361-51D3-4E63-B3BA-1F6910D635A4}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C1-40C4-A979-792AB78BB4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{9E870540-4A3A-4FCB-8BDE-50864A749B08}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C1-40C4-A979-792AB78BB4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{EE5BE03F-A2BF-4725-A4E1-2A3339976519}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C1-40C4-A979-792AB78BB4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{507A16DD-0BFD-4F19-B496-70E3EFA0CB79}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C1-40C4-A979-792AB78BB4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{DF031B19-1789-40AE-B7AF-A849EF505B33}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5C1-40C4-A979-792AB78BB4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{ADC2E3A8-A613-4ECE-A3F0-6F39082C023E}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5C1-40C4-A979-792AB78BB4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{EE6CD9EA-EA12-49A7-94D5-AF71B680E567}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5C1-40C4-A979-792AB78BB4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{B34630E4-6E08-403A-AE25-CFFF07CC4082}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5C1-40C4-A979-792AB78BB4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14.6</c:v>
                </c:pt>
                <c:pt idx="16">
                  <c:v>14.9</c:v>
                </c:pt>
                <c:pt idx="24">
                  <c:v>15.9</c:v>
                </c:pt>
                <c:pt idx="32">
                  <c:v>16.600000000000001</c:v>
                </c:pt>
              </c:numCache>
            </c:numRef>
          </c:xVal>
          <c:yVal>
            <c:numRef>
              <c:f>公会計指標分析・財政指標組合せ分析表!$BP$73:$DC$73</c:f>
              <c:numCache>
                <c:formatCode>#,##0.0;"▲ "#,##0.0</c:formatCode>
                <c:ptCount val="40"/>
                <c:pt idx="0">
                  <c:v>286.5</c:v>
                </c:pt>
                <c:pt idx="8">
                  <c:v>298.10000000000002</c:v>
                </c:pt>
                <c:pt idx="16">
                  <c:v>315</c:v>
                </c:pt>
                <c:pt idx="24">
                  <c:v>321.39999999999998</c:v>
                </c:pt>
                <c:pt idx="32">
                  <c:v>326.7</c:v>
                </c:pt>
              </c:numCache>
            </c:numRef>
          </c:yVal>
          <c:smooth val="0"/>
          <c:extLst>
            <c:ext xmlns:c16="http://schemas.microsoft.com/office/drawing/2014/chart" uri="{C3380CC4-5D6E-409C-BE32-E72D297353CC}">
              <c16:uniqueId val="{00000009-35C1-40C4-A979-792AB78BB49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{464E396A-D546-45F7-8BB8-B6AA414EA6B2}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5C1-40C4-A979-792AB78BB4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{16E1CBF9-2D21-449B-9265-4664C013D989}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C1-40C4-A979-792AB78BB4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{FA84EB08-7474-4385-9D94-00AAF2871EF8}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C1-40C4-A979-792AB78BB4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{4F477E88-DD51-45FB-8859-A40E0494B330}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C1-40C4-A979-792AB78BB4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{365DFA99-42C2-40CB-8791-563BDBB393AB}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C1-40C4-A979-792AB78BB49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{DDCACC84-945E-4459-8DA1-E385FF4F4719}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5C1-40C4-A979-792AB78BB4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{EC9D9400-E884-465A-875D-25B4D057124A}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5C1-40C4-A979-792AB78BB49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{F37DC97A-7391-486F-89C7-02B9F28ED37A}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5C1-40C4-A979-792AB78BB4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{2E2C0E5A-B3EF-44CB-B7C8-136954135222}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5C1-40C4-A979-792AB78BB4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15.9</c:v>
                </c:pt>
                <c:pt idx="8">
                  <c:v>15.4</c:v>
                </c:pt>
                <c:pt idx="16">
                  <c:v>15.2</c:v>
                </c:pt>
                <c:pt idx="24">
                  <c:v>14.9</c:v>
                </c:pt>
                <c:pt idx="32">
                  <c:v>14.4</c:v>
                </c:pt>
              </c:numCache>
            </c:numRef>
          </c:xVal>
          <c:yVal>
            <c:numRef>
              <c:f>公会計指標分析・財政指標組合せ分析表!$BP$77:$DC$77</c:f>
              <c:numCache>
                <c:formatCode>#,##0.0;"▲ "#,##0.0</c:formatCode>
                <c:ptCount val="40"/>
                <c:pt idx="0">
                  <c:v>239.1</c:v>
                </c:pt>
                <c:pt idx="8">
                  <c:v>244</c:v>
                </c:pt>
                <c:pt idx="16">
                  <c:v>245.1</c:v>
                </c:pt>
                <c:pt idx="24">
                  <c:v>246.9</c:v>
                </c:pt>
                <c:pt idx="32">
                  <c:v>250.4</c:v>
                </c:pt>
              </c:numCache>
            </c:numRef>
          </c:yVal>
          <c:smooth val="0"/>
          <c:extLst>
            <c:ext xmlns:c16="http://schemas.microsoft.com/office/drawing/2014/chart" uri="{C3380CC4-5D6E-409C-BE32-E72D297353CC}">
              <c16:uniqueId val="{00000013-35C1-40C4-A979-792AB78BB499}"/>
            </c:ext>
          </c:extLst>
        </c:ser>
        <c:dLbls>
          <c:showLegendKey val="0"/>
          <c:showVal val="1"/>
          <c:showCatName val="0"/>
          <c:showSerName val="0"/>
          <c:showPercent val="0"/>
          <c:showBubbleSize val="0"/>
        </c:dLbls>
        <c:axId val="84219776"/>
        <c:axId val="84234240"/>
      </c:scatterChart>
      <c:valAx>
        <c:axId val="84219776"/>
        <c:scaling>
          <c:orientation val="minMax"/>
          <c:max val="16.8"/>
          <c:min val="1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42"/>
          <c:min val="2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令和元年度は、公債費のうち交付税で措置される額が減少した一方で、地方債の元利償還金等も減少した結果、単年度指標は、前年度比▲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ポイントとなりましたが、３か年平均値は、平成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年度の単年度比率</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％が令和元年度の</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％に置き換わったことから、前年度比</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ポイントの増加となっております。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今後とも公債費負担適正化計画を着実に実行し、公債費負担の抑制に取り組んでいきます。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満期一括償還方式の積立において、健全化判断比率の算定ルールと本県の積立ルールが異なるため、積立不足額が生じている。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将来負担比率は、地方債残高の減等により、将来負担額は減少した一方で、公債費に係る交付税措置の縮小や県債管理基金取崩等により、充当可能財源は将来負担額以上に大きく減少したため、前年度比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326.7</a:t>
          </a:r>
          <a:r>
            <a:rPr kumimoji="1" lang="ja-JP" altLang="en-US" sz="1400">
              <a:latin typeface="ＭＳ ゴシック" pitchFamily="49" charset="-128"/>
              <a:ea typeface="ＭＳ ゴシック" pitchFamily="49" charset="-128"/>
            </a:rPr>
            <a:t>％となっております。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今後とも、公債費負担適正化計画を着実に実行し、公債費負担の抑制に取り組んでいきます。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本県における基金全体の残高は、平成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100,734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83,922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この減少の主な理由は、減債基金において、公債費負担の平準化や、収支不足に対応するための財源対策として取崩を行ったことによるものである。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基金については、条例等の法令に基づき、それぞれの目的に応じて積立・取崩を行っていることから、今後も、適切に管理を行っていく。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月に策定した新潟県行財政改革行動計画に基づき、徹底して行財政改革に取り組み、将来の災害等の不足の事態や公債費の実負担増加に備えた残高を確保していく。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本県では、令和元年度末において、財政調整基金及び減債管理基金のほか、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の特定目的基金を設置している。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基金の使途としては、地域医療介護総合確保基金や介護保険財政安定化基金などの国の施策による基金や地域振興基金や小児医療機能強化基金などの県の独自の施策のために設置した基金がある。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本県におけるその他特定目的基金の残高は、平成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百万円）と増加した後、令和元年度末に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前年度から増加した理由は、定額運用基金である産業振興貸付基金の一部を産業振興基金に積立を行ったことによるものであり、令和元年度に前年度から減少した理由は、社会文化施設等整備基金ほか４基金を財政調整基金に整理・統合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特定目的基金については、条例等の法令に基づき、それぞれの目的に応じて積立・取崩を行っていることから、今後も、適切に管理を行っていく。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本県における財政調整基金の残高は、平成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百万円）と減少した後、令和元年度末に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年度末に前年度から減少した理由は、平成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年５月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付け一般会計補正予算の専決（県知事選挙及び県議会議員補欠選挙経費の計上）に際して取崩を行ったことによるものであり、令和元年度末に前年度から増加した理由は、これまで財源対策的基金として管理してきた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）を財政調整基金に整理・統合したことによるものである。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県債管理基金、地域振興基金、社会文化施設等整備基金、美術品取得基金、土地改良負担総合償還対策基金及び地域福祉基金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月に策定した新潟県行財政改革行動計画に基づき、徹底して行財政改革に取り組み、将来の災害等の不足の事態に備えた残高を確保していく。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本県における減債基金の残高は、平成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百万円）、令和元年度末に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これは、公債費負担の平準化として取崩を行ったことによるものである。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また、令和元年度末に減少した理由は、県債管理基金の一部を財源対策的基金の１つとして位置づけてきたが、財政調整基金に整理したことによるものである。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月に策定した新潟県行財政改革行動計画に基づき、徹底して行財政改革に取り組み、将来の災害等の不足の事態に備えた残高を確保していく。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86A1D4F-138A-4A25-BEFD-0A4C6DD87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8D1302-4DF2-4040-8F38-C1E820020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463530A-6DC4-4AE1-AA57-CC4F78D027E5}"/>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EF528F71-DB73-4105-8D70-7EA6928B2B67}"/>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B7B370A-BE29-493D-864A-021B67C8EA9D}"/>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9C507876-9854-40FF-B528-2B394673D8D9}"/>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7C3011F3-0A75-463C-9ADF-575AF0999673}"/>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9F31727F-9BCC-466D-AA17-42C60B449012}"/>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4A100617-ABCD-4FF1-A8B2-8EA0F16C52DB}"/>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85277D9-1239-4948-8313-944BB1D55446}"/>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EA1325A-0A80-4385-B0A7-3EEB23EFC1EC}"/>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DB34C8C-1A21-417C-AEC9-7540E7F6C893}"/>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CFD1BD-AD01-461D-88B0-389A157DC9D7}"/>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1FF298A-D1F1-4B85-926D-10B3EDD04739}"/>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FF7355-7738-4D41-AA98-5F73E16ECC57}"/>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F8E049B-7234-4F6A-BBE0-B73798C5A4C9}"/>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9D98490-8504-4F07-BF06-26E0C44D5C8A}"/>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A66B734D-CB22-4595-8054-F075E5156E30}"/>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71E6695-7F0C-4CE6-8824-544592043DAC}"/>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59E162E-6497-44A8-8464-A84C773919E4}"/>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4002A0A-41E4-445D-B973-A4EB19EDBE40}"/>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8226E13-3FB6-4E8C-BF73-9F4C93737348}"/>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3816C4D-8E01-4D51-A523-C347001B591B}"/>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CEFA4AE-6D1A-49A1-8A6D-BC10B2CB59A6}"/>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157191B-C8B9-4F39-A528-44E4F9D47E87}"/>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07DC31E-F410-4762-BE13-95649E46E1BC}"/>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4A1CDD4-DBD1-49A4-8914-AC387F2B597F}"/>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5EF1BB4-1561-4749-A259-67037CE91241}"/>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A8AD0A-2AE9-4B16-8834-6CC7504BFE2C}"/>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0AB95D14-D5C3-4414-940D-20685D4DE479}"/>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FCBC0C3A-A19D-4E58-A948-7948386EC19B}"/>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BCE8CA8B-4619-4EFF-AD67-2E73BFC399BC}"/>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2A8113F3-08BC-43DC-93A5-6CFCC12B0ACE}"/>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9BCA8911-C962-4BDA-A2AD-5109EE8B0B47}"/>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7C8D6B2D-D883-4FC1-BC1E-40C5A7F0B0CE}"/>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9959CE6A-DBF4-4D80-BBF6-CE562CC9A193}"/>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89624D8E-F674-4AD2-A2A2-7A0B7D091812}"/>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50BE5BFD-C272-4EC1-B82D-0764BA8A2CF8}"/>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3BC49C4D-16E7-47D0-AA61-DB1988F1F8E9}"/>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E7E5D0B-1145-42A0-940B-FAA9532B6F22}"/>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8C83C942-9F1A-439E-B67F-4B364C22A4D7}"/>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18EFC660-1A84-4BEB-BA76-05CC31DBC336}"/>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3EB6CFC-98A2-48A4-86DB-6251CFAC4B05}"/>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2AC66CC-C68B-4D5E-AC82-3FD9BC6EC635}"/>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74AAACA8-4F56-43D2-BC52-324B78AABCB0}"/>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47854A98-E7B2-4949-9DE8-BC024E82E0B7}"/>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有形固定資産減価償却率は、本県が保有する公共施設等が高度経済成長期を中心に多数整備されたことなどから老朽化が進んでおり、類似団体と比較して高い水準にあります。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本県では、平成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月に策定した公共施設等総合管理計画に基づき、施設の状況を的確に把握しながら、適切な維持管理、補修及び更新を計画的に実施することにより、施設の長寿命化を進めていきます。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62AE04C-F82C-42F7-A823-EB2B6D4F7FD2}"/>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159A178-AFED-48B5-80C0-37816AD442FC}"/>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F26FF29-E169-40F5-AF0B-CA34D6B06F9D}"/>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FFF4C5D1-09E2-4E11-83BC-F61157B6A20C}"/>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81B55081-A3C6-4298-92D8-92756D9F02CE}"/>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F55977AC-B646-4FEC-92D6-2EB114EC6EA1}"/>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C588C711-72AB-4C08-8749-1D7D11DA70FE}"/>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DE33173-7BBF-403D-AB8D-924077D24A4E}"/>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E42F606F-3697-4CF1-92A1-CC942067B43F}"/>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266E5C7D-5864-4178-A816-4008AD597EC4}"/>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C94703CC-5147-4D3A-8E45-213AEA19FB7A}"/>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E7D57DC-88B2-48D9-BDB3-99DF623D096C}"/>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FA4A2BB4-B2F6-43E8-BC41-A27157E1B63E}"/>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C3ED719A-1318-404C-BF36-9580926E3E9F}"/>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77851</xdr:rowOff>
    </xdr:from>
    <xdr:to>
      <xdr:col>23</xdr:col>
      <xdr:colOff>85090</xdr:colOff>
      <xdr:row>35</xdr:row>
      <xdr:rowOff>11557</xdr:rowOff>
    </xdr:to>
    <xdr:cxnSp macro="">
      <xdr:nvCxnSpPr>
        <xdr:cNvPr id="62" name="直線コネクタ 61">
          <a:extLst>
            <a:ext uri="{FF2B5EF4-FFF2-40B4-BE49-F238E27FC236}">
              <a16:creationId xmlns:a16="http://schemas.microsoft.com/office/drawing/2014/main" id="{1691C891-C931-4636-A449-22A5970A1B2F}"/>
            </a:ext>
          </a:extLst>
        </xdr:cNvPr>
        <xdr:cNvCxnSpPr/>
      </xdr:nvCxnSpPr>
      <xdr:spPr>
        <a:xfrm flipV="1">
          <a:off x="4306570" y="5088001"/>
          <a:ext cx="1270" cy="1387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3" name="有形固定資産減価償却率最小値テキスト">
          <a:extLst>
            <a:ext uri="{FF2B5EF4-FFF2-40B4-BE49-F238E27FC236}">
              <a16:creationId xmlns:a16="http://schemas.microsoft.com/office/drawing/2014/main" id="{0DEF9ED9-0E27-4F44-B55B-9F1C2EC5300A}"/>
            </a:ext>
          </a:extLst>
        </xdr:cNvPr>
        <xdr:cNvSpPr txBox="1"/>
      </xdr:nvSpPr>
      <xdr:spPr>
        <a:xfrm>
          <a:off x="4359275" y="647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4" name="直線コネクタ 63">
          <a:extLst>
            <a:ext uri="{FF2B5EF4-FFF2-40B4-BE49-F238E27FC236}">
              <a16:creationId xmlns:a16="http://schemas.microsoft.com/office/drawing/2014/main" id="{91349C62-3C36-4E22-80AE-84FF88EA9EB5}"/>
            </a:ext>
          </a:extLst>
        </xdr:cNvPr>
        <xdr:cNvCxnSpPr/>
      </xdr:nvCxnSpPr>
      <xdr:spPr>
        <a:xfrm>
          <a:off x="4216400" y="64758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24528</xdr:rowOff>
    </xdr:from>
    <xdr:ext cx="405111" cy="259045"/>
    <xdr:sp macro="" textlink="">
      <xdr:nvSpPr>
        <xdr:cNvPr id="65" name="有形固定資産減価償却率最大値テキスト">
          <a:extLst>
            <a:ext uri="{FF2B5EF4-FFF2-40B4-BE49-F238E27FC236}">
              <a16:creationId xmlns:a16="http://schemas.microsoft.com/office/drawing/2014/main" id="{B581CC30-E4C7-4AB4-8C3A-D947A56F4504}"/>
            </a:ext>
          </a:extLst>
        </xdr:cNvPr>
        <xdr:cNvSpPr txBox="1"/>
      </xdr:nvSpPr>
      <xdr:spPr>
        <a:xfrm>
          <a:off x="4359275" y="4875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77851</xdr:rowOff>
    </xdr:from>
    <xdr:to>
      <xdr:col>23</xdr:col>
      <xdr:colOff>174625</xdr:colOff>
      <xdr:row>26</xdr:row>
      <xdr:rowOff>77851</xdr:rowOff>
    </xdr:to>
    <xdr:cxnSp macro="">
      <xdr:nvCxnSpPr>
        <xdr:cNvPr id="66" name="直線コネクタ 65">
          <a:extLst>
            <a:ext uri="{FF2B5EF4-FFF2-40B4-BE49-F238E27FC236}">
              <a16:creationId xmlns:a16="http://schemas.microsoft.com/office/drawing/2014/main" id="{9330EEB9-DAC8-49E7-B10D-40B6BD921369}"/>
            </a:ext>
          </a:extLst>
        </xdr:cNvPr>
        <xdr:cNvCxnSpPr/>
      </xdr:nvCxnSpPr>
      <xdr:spPr>
        <a:xfrm>
          <a:off x="4216400" y="508800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125366</xdr:rowOff>
    </xdr:from>
    <xdr:ext cx="405111" cy="259045"/>
    <xdr:sp macro="" textlink="">
      <xdr:nvSpPr>
        <xdr:cNvPr id="67" name="有形固定資産減価償却率平均値テキスト">
          <a:extLst>
            <a:ext uri="{FF2B5EF4-FFF2-40B4-BE49-F238E27FC236}">
              <a16:creationId xmlns:a16="http://schemas.microsoft.com/office/drawing/2014/main" id="{4496ADEC-AB6F-4BD0-94C3-E08D786FC01D}"/>
            </a:ext>
          </a:extLst>
        </xdr:cNvPr>
        <xdr:cNvSpPr txBox="1"/>
      </xdr:nvSpPr>
      <xdr:spPr>
        <a:xfrm>
          <a:off x="4359275" y="5780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102489</xdr:rowOff>
    </xdr:from>
    <xdr:to>
      <xdr:col>23</xdr:col>
      <xdr:colOff>136525</xdr:colOff>
      <xdr:row>32</xdr:row>
      <xdr:rowOff>32639</xdr:rowOff>
    </xdr:to>
    <xdr:sp macro="" textlink="">
      <xdr:nvSpPr>
        <xdr:cNvPr id="68" name="フローチャート: 判断 67">
          <a:extLst>
            <a:ext uri="{FF2B5EF4-FFF2-40B4-BE49-F238E27FC236}">
              <a16:creationId xmlns:a16="http://schemas.microsoft.com/office/drawing/2014/main" id="{2297BFD2-6EE9-4C3A-A3A4-7E810B37AF84}"/>
            </a:ext>
          </a:extLst>
        </xdr:cNvPr>
        <xdr:cNvSpPr/>
      </xdr:nvSpPr>
      <xdr:spPr>
        <a:xfrm>
          <a:off x="4254500" y="592543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93853</xdr:rowOff>
    </xdr:from>
    <xdr:to>
      <xdr:col>19</xdr:col>
      <xdr:colOff>187325</xdr:colOff>
      <xdr:row>32</xdr:row>
      <xdr:rowOff>24003</xdr:rowOff>
    </xdr:to>
    <xdr:sp macro="" textlink="">
      <xdr:nvSpPr>
        <xdr:cNvPr id="69" name="フローチャート: 判断 68">
          <a:extLst>
            <a:ext uri="{FF2B5EF4-FFF2-40B4-BE49-F238E27FC236}">
              <a16:creationId xmlns:a16="http://schemas.microsoft.com/office/drawing/2014/main" id="{5027566C-AAE9-4899-B8BA-5D2FED313CD9}"/>
            </a:ext>
          </a:extLst>
        </xdr:cNvPr>
        <xdr:cNvSpPr/>
      </xdr:nvSpPr>
      <xdr:spPr>
        <a:xfrm>
          <a:off x="3616325" y="59136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144399</xdr:rowOff>
    </xdr:from>
    <xdr:to>
      <xdr:col>15</xdr:col>
      <xdr:colOff>187325</xdr:colOff>
      <xdr:row>31</xdr:row>
      <xdr:rowOff>74549</xdr:rowOff>
    </xdr:to>
    <xdr:sp macro="" textlink="">
      <xdr:nvSpPr>
        <xdr:cNvPr id="70" name="フローチャート: 判断 69">
          <a:extLst>
            <a:ext uri="{FF2B5EF4-FFF2-40B4-BE49-F238E27FC236}">
              <a16:creationId xmlns:a16="http://schemas.microsoft.com/office/drawing/2014/main" id="{B67C87C7-2EB8-45F3-9BE0-B0F83EF2BC26}"/>
            </a:ext>
          </a:extLst>
        </xdr:cNvPr>
        <xdr:cNvSpPr/>
      </xdr:nvSpPr>
      <xdr:spPr>
        <a:xfrm>
          <a:off x="2930525" y="5799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1" name="フローチャート: 判断 70">
          <a:extLst>
            <a:ext uri="{FF2B5EF4-FFF2-40B4-BE49-F238E27FC236}">
              <a16:creationId xmlns:a16="http://schemas.microsoft.com/office/drawing/2014/main" id="{AADAE485-70F1-48FF-871C-C993AA85C592}"/>
            </a:ext>
          </a:extLst>
        </xdr:cNvPr>
        <xdr:cNvSpPr/>
      </xdr:nvSpPr>
      <xdr:spPr>
        <a:xfrm>
          <a:off x="2244725" y="5930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E77BCD0D-6AC5-471A-B722-785364604421}"/>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E1EDA999-F923-42A9-928F-372398069A52}"/>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44E0F0B-A69C-4FF3-AC41-DF2EEE319F69}"/>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C1D7915-B54B-485D-8ACD-17ED31EF4240}"/>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E2FEBC1-4927-4E66-980B-2F420AE89A5B}"/>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122301</xdr:rowOff>
    </xdr:from>
    <xdr:to>
      <xdr:col>23</xdr:col>
      <xdr:colOff>136525</xdr:colOff>
      <xdr:row>34</xdr:row>
      <xdr:rowOff>52451</xdr:rowOff>
    </xdr:to>
    <xdr:sp macro="" textlink="">
      <xdr:nvSpPr>
        <xdr:cNvPr id="77" name="楕円 76">
          <a:extLst>
            <a:ext uri="{FF2B5EF4-FFF2-40B4-BE49-F238E27FC236}">
              <a16:creationId xmlns:a16="http://schemas.microsoft.com/office/drawing/2014/main" id="{413EC2D1-EAA1-4743-9C9B-2A08EE16996B}"/>
            </a:ext>
          </a:extLst>
        </xdr:cNvPr>
        <xdr:cNvSpPr/>
      </xdr:nvSpPr>
      <xdr:spPr>
        <a:xfrm>
          <a:off x="4254500" y="62691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100728</xdr:rowOff>
    </xdr:from>
    <xdr:ext cx="405111" cy="259045"/>
    <xdr:sp macro="" textlink="">
      <xdr:nvSpPr>
        <xdr:cNvPr id="78" name="有形固定資産減価償却率該当値テキスト">
          <a:extLst>
            <a:ext uri="{FF2B5EF4-FFF2-40B4-BE49-F238E27FC236}">
              <a16:creationId xmlns:a16="http://schemas.microsoft.com/office/drawing/2014/main" id="{055A0F2B-38D5-4721-AAB7-D7609C4C4618}"/>
            </a:ext>
          </a:extLst>
        </xdr:cNvPr>
        <xdr:cNvSpPr txBox="1"/>
      </xdr:nvSpPr>
      <xdr:spPr>
        <a:xfrm>
          <a:off x="4359275" y="6247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79" name="楕円 78">
          <a:extLst>
            <a:ext uri="{FF2B5EF4-FFF2-40B4-BE49-F238E27FC236}">
              <a16:creationId xmlns:a16="http://schemas.microsoft.com/office/drawing/2014/main" id="{52187EA6-542A-4DFE-9A5F-6FCB00EDC2CF}"/>
            </a:ext>
          </a:extLst>
        </xdr:cNvPr>
        <xdr:cNvSpPr/>
      </xdr:nvSpPr>
      <xdr:spPr>
        <a:xfrm>
          <a:off x="3616325" y="61504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34</xdr:row>
      <xdr:rowOff>1651</xdr:rowOff>
    </xdr:to>
    <xdr:cxnSp macro="">
      <xdr:nvCxnSpPr>
        <xdr:cNvPr id="80" name="直線コネクタ 79">
          <a:extLst>
            <a:ext uri="{FF2B5EF4-FFF2-40B4-BE49-F238E27FC236}">
              <a16:creationId xmlns:a16="http://schemas.microsoft.com/office/drawing/2014/main" id="{2F27BC15-99FC-4A43-A6BD-A06DBCAE7DCD}"/>
            </a:ext>
          </a:extLst>
        </xdr:cNvPr>
        <xdr:cNvCxnSpPr/>
      </xdr:nvCxnSpPr>
      <xdr:spPr>
        <a:xfrm>
          <a:off x="3673475" y="6207633"/>
          <a:ext cx="62865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69215</xdr:rowOff>
    </xdr:from>
    <xdr:to>
      <xdr:col>15</xdr:col>
      <xdr:colOff>187325</xdr:colOff>
      <xdr:row>32</xdr:row>
      <xdr:rowOff>170815</xdr:rowOff>
    </xdr:to>
    <xdr:sp macro="" textlink="">
      <xdr:nvSpPr>
        <xdr:cNvPr id="81" name="楕円 80">
          <a:extLst>
            <a:ext uri="{FF2B5EF4-FFF2-40B4-BE49-F238E27FC236}">
              <a16:creationId xmlns:a16="http://schemas.microsoft.com/office/drawing/2014/main" id="{DF461F6E-3EF4-4FA7-A13B-B006B48FB05A}"/>
            </a:ext>
          </a:extLst>
        </xdr:cNvPr>
        <xdr:cNvSpPr/>
      </xdr:nvSpPr>
      <xdr:spPr>
        <a:xfrm>
          <a:off x="2930525" y="6047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120015</xdr:rowOff>
    </xdr:from>
    <xdr:to>
      <xdr:col>19</xdr:col>
      <xdr:colOff>136525</xdr:colOff>
      <xdr:row>33</xdr:row>
      <xdr:rowOff>60833</xdr:rowOff>
    </xdr:to>
    <xdr:cxnSp macro="">
      <xdr:nvCxnSpPr>
        <xdr:cNvPr id="82" name="直線コネクタ 81">
          <a:extLst>
            <a:ext uri="{FF2B5EF4-FFF2-40B4-BE49-F238E27FC236}">
              <a16:creationId xmlns:a16="http://schemas.microsoft.com/office/drawing/2014/main" id="{45091286-B53A-4174-8C96-8FF3EE80E53C}"/>
            </a:ext>
          </a:extLst>
        </xdr:cNvPr>
        <xdr:cNvCxnSpPr/>
      </xdr:nvCxnSpPr>
      <xdr:spPr>
        <a:xfrm>
          <a:off x="2987675" y="6104890"/>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40530</xdr:rowOff>
    </xdr:from>
    <xdr:ext cx="405111" cy="259045"/>
    <xdr:sp macro="" textlink="">
      <xdr:nvSpPr>
        <xdr:cNvPr id="83" name="n_1aveValue有形固定資産減価償却率">
          <a:extLst>
            <a:ext uri="{FF2B5EF4-FFF2-40B4-BE49-F238E27FC236}">
              <a16:creationId xmlns:a16="http://schemas.microsoft.com/office/drawing/2014/main" id="{9A372F6E-7E39-4AD6-BED4-7DEBBEAA7A54}"/>
            </a:ext>
          </a:extLst>
        </xdr:cNvPr>
        <xdr:cNvSpPr txBox="1"/>
      </xdr:nvSpPr>
      <xdr:spPr>
        <a:xfrm>
          <a:off x="3474094" y="5698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91076</xdr:rowOff>
    </xdr:from>
    <xdr:ext cx="405111" cy="259045"/>
    <xdr:sp macro="" textlink="">
      <xdr:nvSpPr>
        <xdr:cNvPr id="84" name="n_2aveValue有形固定資産減価償却率">
          <a:extLst>
            <a:ext uri="{FF2B5EF4-FFF2-40B4-BE49-F238E27FC236}">
              <a16:creationId xmlns:a16="http://schemas.microsoft.com/office/drawing/2014/main" id="{08521E15-AB93-40CE-AA18-EB8A7EC6D984}"/>
            </a:ext>
          </a:extLst>
        </xdr:cNvPr>
        <xdr:cNvSpPr txBox="1"/>
      </xdr:nvSpPr>
      <xdr:spPr>
        <a:xfrm>
          <a:off x="2797819" y="558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85" name="n_3aveValue有形固定資産減価償却率">
          <a:extLst>
            <a:ext uri="{FF2B5EF4-FFF2-40B4-BE49-F238E27FC236}">
              <a16:creationId xmlns:a16="http://schemas.microsoft.com/office/drawing/2014/main" id="{8E80C30B-706E-4F3A-BCFA-BF5DA6667349}"/>
            </a:ext>
          </a:extLst>
        </xdr:cNvPr>
        <xdr:cNvSpPr txBox="1"/>
      </xdr:nvSpPr>
      <xdr:spPr>
        <a:xfrm>
          <a:off x="211201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86" name="n_1mainValue有形固定資産減価償却率">
          <a:extLst>
            <a:ext uri="{FF2B5EF4-FFF2-40B4-BE49-F238E27FC236}">
              <a16:creationId xmlns:a16="http://schemas.microsoft.com/office/drawing/2014/main" id="{F9135E33-751A-4C39-9449-1040D1CD85C5}"/>
            </a:ext>
          </a:extLst>
        </xdr:cNvPr>
        <xdr:cNvSpPr txBox="1"/>
      </xdr:nvSpPr>
      <xdr:spPr>
        <a:xfrm>
          <a:off x="3474094" y="624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161942</xdr:rowOff>
    </xdr:from>
    <xdr:ext cx="405111" cy="259045"/>
    <xdr:sp macro="" textlink="">
      <xdr:nvSpPr>
        <xdr:cNvPr id="87" name="n_2mainValue有形固定資産減価償却率">
          <a:extLst>
            <a:ext uri="{FF2B5EF4-FFF2-40B4-BE49-F238E27FC236}">
              <a16:creationId xmlns:a16="http://schemas.microsoft.com/office/drawing/2014/main" id="{2FC83ED0-034D-436A-AEDB-7CE7EB137893}"/>
            </a:ext>
          </a:extLst>
        </xdr:cNvPr>
        <xdr:cNvSpPr txBox="1"/>
      </xdr:nvSpPr>
      <xdr:spPr>
        <a:xfrm>
          <a:off x="279781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169DFC5C-0014-43F1-A3BE-DCFBA44AE15F}"/>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FE4CDD45-9A5F-4E64-975E-BC0C8C2DD311}"/>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7CA4C7C2-2EE8-4F57-B344-68B7AEE63D90}"/>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FC4FFE82-2BB5-41AB-8359-A91414F6C9F1}"/>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B5A5FDB1-1E37-493C-92D1-8CC328269139}"/>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3" name="正方形/長方形 92">
          <a:extLst>
            <a:ext uri="{FF2B5EF4-FFF2-40B4-BE49-F238E27FC236}">
              <a16:creationId xmlns:a16="http://schemas.microsoft.com/office/drawing/2014/main" id="{5309D83D-4ECA-42A2-BA61-2B82C32DDA80}"/>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4" name="正方形/長方形 93">
          <a:extLst>
            <a:ext uri="{FF2B5EF4-FFF2-40B4-BE49-F238E27FC236}">
              <a16:creationId xmlns:a16="http://schemas.microsoft.com/office/drawing/2014/main" id="{4B870615-6646-4F31-93C0-A813034AD772}"/>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id="{35BD125A-A2C5-4FD5-9195-D3517D1FBE73}"/>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id="{652741F0-39E1-4FFA-83DE-F061C7E2D46B}"/>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id="{D9C836CA-D5F6-4D34-9DDF-643540C8032F}"/>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8" name="テキスト ボックス 97">
          <a:extLst>
            <a:ext uri="{FF2B5EF4-FFF2-40B4-BE49-F238E27FC236}">
              <a16:creationId xmlns:a16="http://schemas.microsoft.com/office/drawing/2014/main" id="{6E08755D-34E8-4366-8D1C-155FC4ECE85E}"/>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を構成する将来負担額が高い値となっているとともに、分母を構成する経常一般財源等（歳入）等について、自主財源の要である県税収入の伸び悩みや、県税と並んで一般財源歳入の柱である地方交付税等の減少などにより、他県に比べて伸び悩んでいること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現在の状況の要因と考えられます。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今後とも、公債費負担適正化計画に基づき、公債費負担の抑制に取り組んでいきます。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id="{3157C5F1-A475-4570-89C1-A82940420CB0}"/>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id="{07E9B1DF-DC75-4707-A739-2BEF99C272ED}"/>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1" name="テキスト ボックス 100">
          <a:extLst>
            <a:ext uri="{FF2B5EF4-FFF2-40B4-BE49-F238E27FC236}">
              <a16:creationId xmlns:a16="http://schemas.microsoft.com/office/drawing/2014/main" id="{FB79776A-3765-47B0-ACF5-5B0AB3AF716B}"/>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C38C576B-DC87-4C71-A67A-FCEAB83D455B}"/>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3" name="テキスト ボックス 102">
          <a:extLst>
            <a:ext uri="{FF2B5EF4-FFF2-40B4-BE49-F238E27FC236}">
              <a16:creationId xmlns:a16="http://schemas.microsoft.com/office/drawing/2014/main" id="{C73239E9-B84D-431F-B665-1DBE0AB324E7}"/>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14307D00-2AFF-420E-9148-A966F50D2663}"/>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5" name="テキスト ボックス 104">
          <a:extLst>
            <a:ext uri="{FF2B5EF4-FFF2-40B4-BE49-F238E27FC236}">
              <a16:creationId xmlns:a16="http://schemas.microsoft.com/office/drawing/2014/main" id="{F472813B-38FE-4A2D-AA21-ECF9F33ADD87}"/>
            </a:ext>
          </a:extLst>
        </xdr:cNvPr>
        <xdr:cNvSpPr txBox="1"/>
      </xdr:nvSpPr>
      <xdr:spPr>
        <a:xfrm>
          <a:off x="9708926" y="60223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F5FD04D5-49A5-4478-A590-5ABF2A725684}"/>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7" name="テキスト ボックス 106">
          <a:extLst>
            <a:ext uri="{FF2B5EF4-FFF2-40B4-BE49-F238E27FC236}">
              <a16:creationId xmlns:a16="http://schemas.microsoft.com/office/drawing/2014/main" id="{AE6B4C1B-51BE-4974-8E61-6273087C7EB7}"/>
            </a:ext>
          </a:extLst>
        </xdr:cNvPr>
        <xdr:cNvSpPr txBox="1"/>
      </xdr:nvSpPr>
      <xdr:spPr>
        <a:xfrm>
          <a:off x="9708926" y="5684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48FD317F-5E53-4985-B6F4-204226355F26}"/>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09" name="テキスト ボックス 108">
          <a:extLst>
            <a:ext uri="{FF2B5EF4-FFF2-40B4-BE49-F238E27FC236}">
              <a16:creationId xmlns:a16="http://schemas.microsoft.com/office/drawing/2014/main" id="{13888830-EA51-4FFA-8C23-0E38BD93D9CE}"/>
            </a:ext>
          </a:extLst>
        </xdr:cNvPr>
        <xdr:cNvSpPr txBox="1"/>
      </xdr:nvSpPr>
      <xdr:spPr>
        <a:xfrm>
          <a:off x="9708926" y="53439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D6CD9A6A-11A5-4D5B-9604-FA45A2D450E3}"/>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4E90B2FB-7461-46D4-95E3-58C06275A9F2}"/>
            </a:ext>
          </a:extLst>
        </xdr:cNvPr>
        <xdr:cNvSpPr txBox="1"/>
      </xdr:nvSpPr>
      <xdr:spPr>
        <a:xfrm>
          <a:off x="9708926" y="50126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4125BC4B-80A1-444D-ADFA-B6FF6BF6FC9C}"/>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3" name="テキスト ボックス 112">
          <a:extLst>
            <a:ext uri="{FF2B5EF4-FFF2-40B4-BE49-F238E27FC236}">
              <a16:creationId xmlns:a16="http://schemas.microsoft.com/office/drawing/2014/main" id="{18F90AF4-60EE-4F87-9635-3A9FD86C21A1}"/>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C7067155-72D6-43E3-8BA8-38B038EF5369}"/>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10562</xdr:rowOff>
    </xdr:from>
    <xdr:to>
      <xdr:col>76</xdr:col>
      <xdr:colOff>21589</xdr:colOff>
      <xdr:row>34</xdr:row>
      <xdr:rowOff>65701</xdr:rowOff>
    </xdr:to>
    <xdr:cxnSp macro="">
      <xdr:nvCxnSpPr>
        <xdr:cNvPr id="115" name="直線コネクタ 114">
          <a:extLst>
            <a:ext uri="{FF2B5EF4-FFF2-40B4-BE49-F238E27FC236}">
              <a16:creationId xmlns:a16="http://schemas.microsoft.com/office/drawing/2014/main" id="{6BD5FC77-555B-473E-B438-4C4B6733AA5B}"/>
            </a:ext>
          </a:extLst>
        </xdr:cNvPr>
        <xdr:cNvCxnSpPr/>
      </xdr:nvCxnSpPr>
      <xdr:spPr>
        <a:xfrm flipV="1">
          <a:off x="13326745" y="5017537"/>
          <a:ext cx="1269" cy="135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69528</xdr:rowOff>
    </xdr:from>
    <xdr:ext cx="560923" cy="259045"/>
    <xdr:sp macro="" textlink="">
      <xdr:nvSpPr>
        <xdr:cNvPr id="116" name="債務償還比率最小値テキスト">
          <a:extLst>
            <a:ext uri="{FF2B5EF4-FFF2-40B4-BE49-F238E27FC236}">
              <a16:creationId xmlns:a16="http://schemas.microsoft.com/office/drawing/2014/main" id="{0117607A-6166-4AFC-90C7-EA07F94420AC}"/>
            </a:ext>
          </a:extLst>
        </xdr:cNvPr>
        <xdr:cNvSpPr txBox="1"/>
      </xdr:nvSpPr>
      <xdr:spPr>
        <a:xfrm>
          <a:off x="13379450" y="63719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65701</xdr:rowOff>
    </xdr:from>
    <xdr:to>
      <xdr:col>76</xdr:col>
      <xdr:colOff>111125</xdr:colOff>
      <xdr:row>34</xdr:row>
      <xdr:rowOff>65701</xdr:rowOff>
    </xdr:to>
    <xdr:cxnSp macro="">
      <xdr:nvCxnSpPr>
        <xdr:cNvPr id="117" name="直線コネクタ 116">
          <a:extLst>
            <a:ext uri="{FF2B5EF4-FFF2-40B4-BE49-F238E27FC236}">
              <a16:creationId xmlns:a16="http://schemas.microsoft.com/office/drawing/2014/main" id="{2797887C-ECC6-4BA5-BF80-284597E0365E}"/>
            </a:ext>
          </a:extLst>
        </xdr:cNvPr>
        <xdr:cNvCxnSpPr/>
      </xdr:nvCxnSpPr>
      <xdr:spPr>
        <a:xfrm>
          <a:off x="13255625" y="63744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128689</xdr:rowOff>
    </xdr:from>
    <xdr:ext cx="469744" cy="259045"/>
    <xdr:sp macro="" textlink="">
      <xdr:nvSpPr>
        <xdr:cNvPr id="118" name="債務償還比率最大値テキスト">
          <a:extLst>
            <a:ext uri="{FF2B5EF4-FFF2-40B4-BE49-F238E27FC236}">
              <a16:creationId xmlns:a16="http://schemas.microsoft.com/office/drawing/2014/main" id="{E2655A16-4780-4ACF-93E0-E47191CEE52A}"/>
            </a:ext>
          </a:extLst>
        </xdr:cNvPr>
        <xdr:cNvSpPr txBox="1"/>
      </xdr:nvSpPr>
      <xdr:spPr>
        <a:xfrm>
          <a:off x="13379450" y="481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10562</xdr:rowOff>
    </xdr:from>
    <xdr:to>
      <xdr:col>76</xdr:col>
      <xdr:colOff>111125</xdr:colOff>
      <xdr:row>26</xdr:row>
      <xdr:rowOff>10562</xdr:rowOff>
    </xdr:to>
    <xdr:cxnSp macro="">
      <xdr:nvCxnSpPr>
        <xdr:cNvPr id="119" name="直線コネクタ 118">
          <a:extLst>
            <a:ext uri="{FF2B5EF4-FFF2-40B4-BE49-F238E27FC236}">
              <a16:creationId xmlns:a16="http://schemas.microsoft.com/office/drawing/2014/main" id="{DE0D6726-F247-4456-B0EF-CC0677088660}"/>
            </a:ext>
          </a:extLst>
        </xdr:cNvPr>
        <xdr:cNvCxnSpPr/>
      </xdr:nvCxnSpPr>
      <xdr:spPr>
        <a:xfrm>
          <a:off x="13255625" y="50175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108983</xdr:rowOff>
    </xdr:from>
    <xdr:ext cx="560923" cy="259045"/>
    <xdr:sp macro="" textlink="">
      <xdr:nvSpPr>
        <xdr:cNvPr id="120" name="債務償還比率平均値テキスト">
          <a:extLst>
            <a:ext uri="{FF2B5EF4-FFF2-40B4-BE49-F238E27FC236}">
              <a16:creationId xmlns:a16="http://schemas.microsoft.com/office/drawing/2014/main" id="{090605F1-0BDF-48CF-8A2A-C0C71ECE5CD0}"/>
            </a:ext>
          </a:extLst>
        </xdr:cNvPr>
        <xdr:cNvSpPr txBox="1"/>
      </xdr:nvSpPr>
      <xdr:spPr>
        <a:xfrm>
          <a:off x="13379450" y="560173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86106</xdr:rowOff>
    </xdr:from>
    <xdr:to>
      <xdr:col>76</xdr:col>
      <xdr:colOff>73025</xdr:colOff>
      <xdr:row>31</xdr:row>
      <xdr:rowOff>16256</xdr:rowOff>
    </xdr:to>
    <xdr:sp macro="" textlink="">
      <xdr:nvSpPr>
        <xdr:cNvPr id="121" name="フローチャート: 判断 120">
          <a:extLst>
            <a:ext uri="{FF2B5EF4-FFF2-40B4-BE49-F238E27FC236}">
              <a16:creationId xmlns:a16="http://schemas.microsoft.com/office/drawing/2014/main" id="{25E12B5B-3DFC-4996-8A40-FA07A5DE7F3D}"/>
            </a:ext>
          </a:extLst>
        </xdr:cNvPr>
        <xdr:cNvSpPr/>
      </xdr:nvSpPr>
      <xdr:spPr>
        <a:xfrm>
          <a:off x="13293725" y="57407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12160</xdr:rowOff>
    </xdr:from>
    <xdr:to>
      <xdr:col>72</xdr:col>
      <xdr:colOff>123825</xdr:colOff>
      <xdr:row>30</xdr:row>
      <xdr:rowOff>113760</xdr:rowOff>
    </xdr:to>
    <xdr:sp macro="" textlink="">
      <xdr:nvSpPr>
        <xdr:cNvPr id="122" name="フローチャート: 判断 121">
          <a:extLst>
            <a:ext uri="{FF2B5EF4-FFF2-40B4-BE49-F238E27FC236}">
              <a16:creationId xmlns:a16="http://schemas.microsoft.com/office/drawing/2014/main" id="{C034B6E1-8C17-4E28-832F-32B286A313FC}"/>
            </a:ext>
          </a:extLst>
        </xdr:cNvPr>
        <xdr:cNvSpPr/>
      </xdr:nvSpPr>
      <xdr:spPr>
        <a:xfrm>
          <a:off x="12646025" y="56668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10181</xdr:rowOff>
    </xdr:from>
    <xdr:to>
      <xdr:col>68</xdr:col>
      <xdr:colOff>123825</xdr:colOff>
      <xdr:row>30</xdr:row>
      <xdr:rowOff>111781</xdr:rowOff>
    </xdr:to>
    <xdr:sp macro="" textlink="">
      <xdr:nvSpPr>
        <xdr:cNvPr id="123" name="フローチャート: 判断 122">
          <a:extLst>
            <a:ext uri="{FF2B5EF4-FFF2-40B4-BE49-F238E27FC236}">
              <a16:creationId xmlns:a16="http://schemas.microsoft.com/office/drawing/2014/main" id="{6AD3BC9B-F697-4393-91B1-D598F9AD1DC9}"/>
            </a:ext>
          </a:extLst>
        </xdr:cNvPr>
        <xdr:cNvSpPr/>
      </xdr:nvSpPr>
      <xdr:spPr>
        <a:xfrm>
          <a:off x="11960225" y="56648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27273</xdr:rowOff>
    </xdr:from>
    <xdr:to>
      <xdr:col>64</xdr:col>
      <xdr:colOff>123825</xdr:colOff>
      <xdr:row>30</xdr:row>
      <xdr:rowOff>128873</xdr:rowOff>
    </xdr:to>
    <xdr:sp macro="" textlink="">
      <xdr:nvSpPr>
        <xdr:cNvPr id="124" name="フローチャート: 判断 123">
          <a:extLst>
            <a:ext uri="{FF2B5EF4-FFF2-40B4-BE49-F238E27FC236}">
              <a16:creationId xmlns:a16="http://schemas.microsoft.com/office/drawing/2014/main" id="{9F1F8C75-303E-4856-A982-29D2DED84D43}"/>
            </a:ext>
          </a:extLst>
        </xdr:cNvPr>
        <xdr:cNvSpPr/>
      </xdr:nvSpPr>
      <xdr:spPr>
        <a:xfrm>
          <a:off x="11274425" y="5688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33560</xdr:rowOff>
    </xdr:from>
    <xdr:to>
      <xdr:col>60</xdr:col>
      <xdr:colOff>123825</xdr:colOff>
      <xdr:row>29</xdr:row>
      <xdr:rowOff>135160</xdr:rowOff>
    </xdr:to>
    <xdr:sp macro="" textlink="">
      <xdr:nvSpPr>
        <xdr:cNvPr id="125" name="フローチャート: 判断 124">
          <a:extLst>
            <a:ext uri="{FF2B5EF4-FFF2-40B4-BE49-F238E27FC236}">
              <a16:creationId xmlns:a16="http://schemas.microsoft.com/office/drawing/2014/main" id="{FC132E71-F8CE-47BE-9C41-E194DAE84F6D}"/>
            </a:ext>
          </a:extLst>
        </xdr:cNvPr>
        <xdr:cNvSpPr/>
      </xdr:nvSpPr>
      <xdr:spPr>
        <a:xfrm>
          <a:off x="10588625" y="552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D1940F68-307B-428B-8AD3-89F7816FDC2C}"/>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6F541B18-93ED-40D3-B82C-679120A89E46}"/>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735B3EB-967B-4E73-B0F7-402F6C6DB6C9}"/>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03C9641-14F3-488E-BE95-308720CAA73E}"/>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C792D80-FF5A-4CB3-B629-628E6A8483E6}"/>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19367</xdr:rowOff>
    </xdr:from>
    <xdr:to>
      <xdr:col>76</xdr:col>
      <xdr:colOff>73025</xdr:colOff>
      <xdr:row>31</xdr:row>
      <xdr:rowOff>120967</xdr:rowOff>
    </xdr:to>
    <xdr:sp macro="" textlink="">
      <xdr:nvSpPr>
        <xdr:cNvPr id="131" name="楕円 130">
          <a:extLst>
            <a:ext uri="{FF2B5EF4-FFF2-40B4-BE49-F238E27FC236}">
              <a16:creationId xmlns:a16="http://schemas.microsoft.com/office/drawing/2014/main" id="{206FD4A8-A89F-48FE-B14C-1744D88246DD}"/>
            </a:ext>
          </a:extLst>
        </xdr:cNvPr>
        <xdr:cNvSpPr/>
      </xdr:nvSpPr>
      <xdr:spPr>
        <a:xfrm>
          <a:off x="13293725" y="58391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169244</xdr:rowOff>
    </xdr:from>
    <xdr:ext cx="560923" cy="259045"/>
    <xdr:sp macro="" textlink="">
      <xdr:nvSpPr>
        <xdr:cNvPr id="132" name="債務償還比率該当値テキスト">
          <a:extLst>
            <a:ext uri="{FF2B5EF4-FFF2-40B4-BE49-F238E27FC236}">
              <a16:creationId xmlns:a16="http://schemas.microsoft.com/office/drawing/2014/main" id="{B29BBFF0-A45B-458C-90BC-662EFB52AFE9}"/>
            </a:ext>
          </a:extLst>
        </xdr:cNvPr>
        <xdr:cNvSpPr txBox="1"/>
      </xdr:nvSpPr>
      <xdr:spPr>
        <a:xfrm>
          <a:off x="13379450" y="58175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75502</xdr:rowOff>
    </xdr:from>
    <xdr:to>
      <xdr:col>72</xdr:col>
      <xdr:colOff>123825</xdr:colOff>
      <xdr:row>32</xdr:row>
      <xdr:rowOff>5652</xdr:rowOff>
    </xdr:to>
    <xdr:sp macro="" textlink="">
      <xdr:nvSpPr>
        <xdr:cNvPr id="133" name="楕円 132">
          <a:extLst>
            <a:ext uri="{FF2B5EF4-FFF2-40B4-BE49-F238E27FC236}">
              <a16:creationId xmlns:a16="http://schemas.microsoft.com/office/drawing/2014/main" id="{B33ACB5B-85C0-4622-86A0-74E2FD8BFC06}"/>
            </a:ext>
          </a:extLst>
        </xdr:cNvPr>
        <xdr:cNvSpPr/>
      </xdr:nvSpPr>
      <xdr:spPr>
        <a:xfrm>
          <a:off x="12646025" y="58952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70167</xdr:rowOff>
    </xdr:from>
    <xdr:to>
      <xdr:col>76</xdr:col>
      <xdr:colOff>22225</xdr:colOff>
      <xdr:row>31</xdr:row>
      <xdr:rowOff>126302</xdr:rowOff>
    </xdr:to>
    <xdr:cxnSp macro="">
      <xdr:nvCxnSpPr>
        <xdr:cNvPr id="134" name="直線コネクタ 133">
          <a:extLst>
            <a:ext uri="{FF2B5EF4-FFF2-40B4-BE49-F238E27FC236}">
              <a16:creationId xmlns:a16="http://schemas.microsoft.com/office/drawing/2014/main" id="{F54E2C2B-E70C-4326-8727-473CD8A749C0}"/>
            </a:ext>
          </a:extLst>
        </xdr:cNvPr>
        <xdr:cNvCxnSpPr/>
      </xdr:nvCxnSpPr>
      <xdr:spPr>
        <a:xfrm flipV="1">
          <a:off x="12693650" y="5886767"/>
          <a:ext cx="638175" cy="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33041</xdr:rowOff>
    </xdr:from>
    <xdr:to>
      <xdr:col>68</xdr:col>
      <xdr:colOff>123825</xdr:colOff>
      <xdr:row>31</xdr:row>
      <xdr:rowOff>134641</xdr:rowOff>
    </xdr:to>
    <xdr:sp macro="" textlink="">
      <xdr:nvSpPr>
        <xdr:cNvPr id="135" name="楕円 134">
          <a:extLst>
            <a:ext uri="{FF2B5EF4-FFF2-40B4-BE49-F238E27FC236}">
              <a16:creationId xmlns:a16="http://schemas.microsoft.com/office/drawing/2014/main" id="{F65B1E81-86F2-47B8-B285-ECDB1FBA0A5E}"/>
            </a:ext>
          </a:extLst>
        </xdr:cNvPr>
        <xdr:cNvSpPr/>
      </xdr:nvSpPr>
      <xdr:spPr>
        <a:xfrm>
          <a:off x="11960225" y="58496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83841</xdr:rowOff>
    </xdr:from>
    <xdr:to>
      <xdr:col>72</xdr:col>
      <xdr:colOff>73025</xdr:colOff>
      <xdr:row>31</xdr:row>
      <xdr:rowOff>126302</xdr:rowOff>
    </xdr:to>
    <xdr:cxnSp macro="">
      <xdr:nvCxnSpPr>
        <xdr:cNvPr id="136" name="直線コネクタ 135">
          <a:extLst>
            <a:ext uri="{FF2B5EF4-FFF2-40B4-BE49-F238E27FC236}">
              <a16:creationId xmlns:a16="http://schemas.microsoft.com/office/drawing/2014/main" id="{B3144C36-F78B-4E93-989C-5FE967CD4346}"/>
            </a:ext>
          </a:extLst>
        </xdr:cNvPr>
        <xdr:cNvCxnSpPr/>
      </xdr:nvCxnSpPr>
      <xdr:spPr>
        <a:xfrm>
          <a:off x="12007850" y="5906791"/>
          <a:ext cx="6858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33391</xdr:rowOff>
    </xdr:from>
    <xdr:to>
      <xdr:col>64</xdr:col>
      <xdr:colOff>123825</xdr:colOff>
      <xdr:row>30</xdr:row>
      <xdr:rowOff>134991</xdr:rowOff>
    </xdr:to>
    <xdr:sp macro="" textlink="">
      <xdr:nvSpPr>
        <xdr:cNvPr id="137" name="楕円 136">
          <a:extLst>
            <a:ext uri="{FF2B5EF4-FFF2-40B4-BE49-F238E27FC236}">
              <a16:creationId xmlns:a16="http://schemas.microsoft.com/office/drawing/2014/main" id="{8AFF3F13-F981-4A07-AEAB-080F71E16CE5}"/>
            </a:ext>
          </a:extLst>
        </xdr:cNvPr>
        <xdr:cNvSpPr/>
      </xdr:nvSpPr>
      <xdr:spPr>
        <a:xfrm>
          <a:off x="11274425" y="56880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84191</xdr:rowOff>
    </xdr:from>
    <xdr:to>
      <xdr:col>68</xdr:col>
      <xdr:colOff>73025</xdr:colOff>
      <xdr:row>31</xdr:row>
      <xdr:rowOff>83841</xdr:rowOff>
    </xdr:to>
    <xdr:cxnSp macro="">
      <xdr:nvCxnSpPr>
        <xdr:cNvPr id="138" name="直線コネクタ 137">
          <a:extLst>
            <a:ext uri="{FF2B5EF4-FFF2-40B4-BE49-F238E27FC236}">
              <a16:creationId xmlns:a16="http://schemas.microsoft.com/office/drawing/2014/main" id="{68724660-F7F2-4D97-8BB2-0D40B3396CAE}"/>
            </a:ext>
          </a:extLst>
        </xdr:cNvPr>
        <xdr:cNvCxnSpPr/>
      </xdr:nvCxnSpPr>
      <xdr:spPr>
        <a:xfrm>
          <a:off x="11322050" y="5745216"/>
          <a:ext cx="685800" cy="16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2794</xdr:rowOff>
    </xdr:from>
    <xdr:to>
      <xdr:col>60</xdr:col>
      <xdr:colOff>123825</xdr:colOff>
      <xdr:row>29</xdr:row>
      <xdr:rowOff>104394</xdr:rowOff>
    </xdr:to>
    <xdr:sp macro="" textlink="">
      <xdr:nvSpPr>
        <xdr:cNvPr id="139" name="楕円 138">
          <a:extLst>
            <a:ext uri="{FF2B5EF4-FFF2-40B4-BE49-F238E27FC236}">
              <a16:creationId xmlns:a16="http://schemas.microsoft.com/office/drawing/2014/main" id="{80D9867B-27BA-49DA-903B-C8D670EBA5D9}"/>
            </a:ext>
          </a:extLst>
        </xdr:cNvPr>
        <xdr:cNvSpPr/>
      </xdr:nvSpPr>
      <xdr:spPr>
        <a:xfrm>
          <a:off x="10588625" y="54987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53594</xdr:rowOff>
    </xdr:from>
    <xdr:to>
      <xdr:col>64</xdr:col>
      <xdr:colOff>73025</xdr:colOff>
      <xdr:row>30</xdr:row>
      <xdr:rowOff>84191</xdr:rowOff>
    </xdr:to>
    <xdr:cxnSp macro="">
      <xdr:nvCxnSpPr>
        <xdr:cNvPr id="140" name="直線コネクタ 139">
          <a:extLst>
            <a:ext uri="{FF2B5EF4-FFF2-40B4-BE49-F238E27FC236}">
              <a16:creationId xmlns:a16="http://schemas.microsoft.com/office/drawing/2014/main" id="{2DB3C99F-E9A8-48E0-9879-8B3FBE8D5AE3}"/>
            </a:ext>
          </a:extLst>
        </xdr:cNvPr>
        <xdr:cNvCxnSpPr/>
      </xdr:nvCxnSpPr>
      <xdr:spPr>
        <a:xfrm>
          <a:off x="10636250" y="5546344"/>
          <a:ext cx="685800" cy="19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130287</xdr:rowOff>
    </xdr:from>
    <xdr:ext cx="560923" cy="259045"/>
    <xdr:sp macro="" textlink="">
      <xdr:nvSpPr>
        <xdr:cNvPr id="141" name="n_1aveValue債務償還比率">
          <a:extLst>
            <a:ext uri="{FF2B5EF4-FFF2-40B4-BE49-F238E27FC236}">
              <a16:creationId xmlns:a16="http://schemas.microsoft.com/office/drawing/2014/main" id="{D4162DCE-9ED2-4730-A37C-46F691F803A5}"/>
            </a:ext>
          </a:extLst>
        </xdr:cNvPr>
        <xdr:cNvSpPr txBox="1"/>
      </xdr:nvSpPr>
      <xdr:spPr>
        <a:xfrm>
          <a:off x="12441763" y="54642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128308</xdr:rowOff>
    </xdr:from>
    <xdr:ext cx="560923" cy="259045"/>
    <xdr:sp macro="" textlink="">
      <xdr:nvSpPr>
        <xdr:cNvPr id="142" name="n_2aveValue債務償還比率">
          <a:extLst>
            <a:ext uri="{FF2B5EF4-FFF2-40B4-BE49-F238E27FC236}">
              <a16:creationId xmlns:a16="http://schemas.microsoft.com/office/drawing/2014/main" id="{C39C01C4-BAF8-43AF-B3E7-09EE421C8F07}"/>
            </a:ext>
          </a:extLst>
        </xdr:cNvPr>
        <xdr:cNvSpPr txBox="1"/>
      </xdr:nvSpPr>
      <xdr:spPr>
        <a:xfrm>
          <a:off x="11765488" y="5459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145400</xdr:rowOff>
    </xdr:from>
    <xdr:ext cx="560923" cy="259045"/>
    <xdr:sp macro="" textlink="">
      <xdr:nvSpPr>
        <xdr:cNvPr id="143" name="n_3aveValue債務償還比率">
          <a:extLst>
            <a:ext uri="{FF2B5EF4-FFF2-40B4-BE49-F238E27FC236}">
              <a16:creationId xmlns:a16="http://schemas.microsoft.com/office/drawing/2014/main" id="{CD17BC07-B7D4-4B17-B29B-60894A70F892}"/>
            </a:ext>
          </a:extLst>
        </xdr:cNvPr>
        <xdr:cNvSpPr txBox="1"/>
      </xdr:nvSpPr>
      <xdr:spPr>
        <a:xfrm>
          <a:off x="11079688" y="54762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126287</xdr:rowOff>
    </xdr:from>
    <xdr:ext cx="560923" cy="259045"/>
    <xdr:sp macro="" textlink="">
      <xdr:nvSpPr>
        <xdr:cNvPr id="144" name="n_4aveValue債務償還比率">
          <a:extLst>
            <a:ext uri="{FF2B5EF4-FFF2-40B4-BE49-F238E27FC236}">
              <a16:creationId xmlns:a16="http://schemas.microsoft.com/office/drawing/2014/main" id="{5A1312BB-8ECF-49FD-8DD0-E8A364CAD9E2}"/>
            </a:ext>
          </a:extLst>
        </xdr:cNvPr>
        <xdr:cNvSpPr txBox="1"/>
      </xdr:nvSpPr>
      <xdr:spPr>
        <a:xfrm>
          <a:off x="10393888" y="56190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168229</xdr:rowOff>
    </xdr:from>
    <xdr:ext cx="560923" cy="259045"/>
    <xdr:sp macro="" textlink="">
      <xdr:nvSpPr>
        <xdr:cNvPr id="145" name="n_1mainValue債務償還比率">
          <a:extLst>
            <a:ext uri="{FF2B5EF4-FFF2-40B4-BE49-F238E27FC236}">
              <a16:creationId xmlns:a16="http://schemas.microsoft.com/office/drawing/2014/main" id="{B91A1407-AB21-44AB-A33F-100613B18BA2}"/>
            </a:ext>
          </a:extLst>
        </xdr:cNvPr>
        <xdr:cNvSpPr txBox="1"/>
      </xdr:nvSpPr>
      <xdr:spPr>
        <a:xfrm>
          <a:off x="12441763" y="59848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125768</xdr:rowOff>
    </xdr:from>
    <xdr:ext cx="560923" cy="259045"/>
    <xdr:sp macro="" textlink="">
      <xdr:nvSpPr>
        <xdr:cNvPr id="146" name="n_2mainValue債務償還比率">
          <a:extLst>
            <a:ext uri="{FF2B5EF4-FFF2-40B4-BE49-F238E27FC236}">
              <a16:creationId xmlns:a16="http://schemas.microsoft.com/office/drawing/2014/main" id="{761B23C5-C956-4C07-B6C2-B98DC3F00091}"/>
            </a:ext>
          </a:extLst>
        </xdr:cNvPr>
        <xdr:cNvSpPr txBox="1"/>
      </xdr:nvSpPr>
      <xdr:spPr>
        <a:xfrm>
          <a:off x="11765488" y="59423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126118</xdr:rowOff>
    </xdr:from>
    <xdr:ext cx="560923" cy="259045"/>
    <xdr:sp macro="" textlink="">
      <xdr:nvSpPr>
        <xdr:cNvPr id="147" name="n_3mainValue債務償還比率">
          <a:extLst>
            <a:ext uri="{FF2B5EF4-FFF2-40B4-BE49-F238E27FC236}">
              <a16:creationId xmlns:a16="http://schemas.microsoft.com/office/drawing/2014/main" id="{47B42F71-3A3B-4F36-9014-313B0EAC7997}"/>
            </a:ext>
          </a:extLst>
        </xdr:cNvPr>
        <xdr:cNvSpPr txBox="1"/>
      </xdr:nvSpPr>
      <xdr:spPr>
        <a:xfrm>
          <a:off x="11079688" y="57807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120921</xdr:rowOff>
    </xdr:from>
    <xdr:ext cx="560923" cy="259045"/>
    <xdr:sp macro="" textlink="">
      <xdr:nvSpPr>
        <xdr:cNvPr id="148" name="n_4mainValue債務償還比率">
          <a:extLst>
            <a:ext uri="{FF2B5EF4-FFF2-40B4-BE49-F238E27FC236}">
              <a16:creationId xmlns:a16="http://schemas.microsoft.com/office/drawing/2014/main" id="{766C98A2-2F78-4899-82B7-0DDB3EAC42F9}"/>
            </a:ext>
          </a:extLst>
        </xdr:cNvPr>
        <xdr:cNvSpPr txBox="1"/>
      </xdr:nvSpPr>
      <xdr:spPr>
        <a:xfrm>
          <a:off x="10393888" y="52961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1DD79AE3-C6BF-4070-9162-A9DEEC62ECD5}"/>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74350EED-97DE-4B9D-B141-5A354FF8894F}"/>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17B0614A-7689-40F9-9C05-EAAA3A510825}"/>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549BD57B-F694-4B86-99DA-3768A9822979}"/>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BF665754-916C-44DC-9D00-C4CA94F1E541}"/>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81922AC1-A5AA-4FB5-95C3-A797852DFB59}"/>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5E9634-DE94-4D9F-B1AF-3A1D653E46B2}"/>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932BF9-5A8A-481F-9F29-A1F58B7DAB08}"/>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EF5C907-B9D4-486D-98E9-76806C4E7915}"/>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CD9030-5867-41D5-89C4-C509765729C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F9E854-805F-4849-A078-2AF53559677B}"/>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A17607-5370-4A07-8DB4-0440FCD4D75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824805-579F-4A87-B889-8812CFB95A6B}"/>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3B3B37-195D-4CB2-9C0A-13986C081DDF}"/>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1340AD3-02C2-490C-8FC4-25585231D2FF}"/>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BDEB66-F4D5-400A-A7AF-FC1D1844026A}"/>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89118B8-49A3-4F1F-A215-F8066F50523F}"/>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5627C53-8390-4B4F-AC90-8754581766FA}"/>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23F17A-B06C-4AB8-846A-D7F7E5677A5D}"/>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823B93-5E25-4F4D-878B-FDB8D7F10AD8}"/>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EC2B99D-53AD-4AC8-AAE6-1EEE93B8BD54}"/>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F363C4B-8CB3-4F21-809B-05E8E670086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0754D2-D79E-4F49-A51F-4953E2886797}"/>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6A3632-66BC-44C6-A826-3314D717261A}"/>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DC0169-AD4A-4BFC-831D-CAF0BD59C4EC}"/>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B061E3-D617-458E-A8E4-7319371419F5}"/>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57CEB8-B2BF-405B-9156-82DCC6B3DC43}"/>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7C2573B-4D15-4C17-A7BE-7E4154D1C80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B4E9C1-830B-416B-96AF-680092B71DB9}"/>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FBA631-7475-4FE2-B244-4038CA0666F5}"/>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44EF45-D683-4A5F-89B6-4E3334B87DC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BFE919-CF13-4279-8AD8-9EEB55BDDFA3}"/>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B7716C-7506-4F40-A66F-F2AFF7F0DAF7}"/>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16FAC012-33C4-4C56-9514-F74BDD7BE5FC}"/>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ECB2C48-A2EE-47AA-8975-8806B8074573}"/>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7C6080AC-7CF5-48CB-B6C9-425BF43C4A0E}"/>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8F5C07B4-1A67-4517-9746-F413534D780A}"/>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191858DD-FD07-4D52-ADD7-47C50C37EE25}"/>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91F13927-672E-42B1-BB69-CADF09C13EE2}"/>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BDFE3764-CA84-4421-8822-3A4560F2ECE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CB10898E-5F63-4F20-A99B-7FDEC200EB0C}"/>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A0722DE7-B9D7-4C8E-ACB1-144ACAF145D4}"/>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ECC93DE6-6E68-42D6-849D-69F11EC60643}"/>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F3799902-00A1-4C34-8A36-8521C062AF99}"/>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78814DF-ACEC-4B0A-A54C-DD77FBC67ECA}"/>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BB1709-AB6C-401C-99C5-62306FA09A4D}"/>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DC89274-7B28-441C-ADD5-1E64202C6FCB}"/>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2B75534-5006-4311-AC88-DFC0DCC659F2}"/>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E367C8-3653-4F55-910D-36BB9F5CEB3D}"/>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96AF7DB-AA7A-414C-8560-682BEA8C790C}"/>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7B6F0D6-7DF0-42CC-9D5F-5E7DDFE69B58}"/>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2B610DB-662B-45E5-8B81-27B4BE0320F8}"/>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A1715AF-BFBB-4CF3-B71F-170DC6DFD6A7}"/>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4016EB8-14BD-481A-ACBA-F6BFB9DBB803}"/>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5D97288-BEED-4FDC-BEF0-B09A326978C1}"/>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DAD9835-122C-424B-A853-9396A93A94A2}"/>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7FD1BD3-1C4F-41F4-BBA2-07D4F4E4F448}"/>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E9C68D6-B008-4F8B-A137-AD58588E3BD5}"/>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B1CFF7-BCE1-46DB-8292-DEB99FFDDAEF}"/>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0FD4F8EF-4C31-450D-94FA-7F3F393DF087}"/>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3FF9C44-461D-40A7-A2C8-301233F0E000}"/>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72390</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75F6B94C-EA2C-4440-A4C0-65EE4D1FE6FE}"/>
            </a:ext>
          </a:extLst>
        </xdr:cNvPr>
        <xdr:cNvCxnSpPr/>
      </xdr:nvCxnSpPr>
      <xdr:spPr>
        <a:xfrm flipV="1">
          <a:off x="4179570" y="5584190"/>
          <a:ext cx="1270" cy="1159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E5B33622-FA12-45A5-AA9B-3B85FB4C303A}"/>
            </a:ext>
          </a:extLst>
        </xdr:cNvPr>
        <xdr:cNvSpPr txBox="1"/>
      </xdr:nvSpPr>
      <xdr:spPr>
        <a:xfrm>
          <a:off x="4229100" y="675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EA77B324-C24F-4BE9-A67E-C6D31BCAC345}"/>
            </a:ext>
          </a:extLst>
        </xdr:cNvPr>
        <xdr:cNvCxnSpPr/>
      </xdr:nvCxnSpPr>
      <xdr:spPr>
        <a:xfrm>
          <a:off x="4105275" y="6743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F9FDEA4-C80C-49E5-9D0F-127C7C708145}"/>
            </a:ext>
          </a:extLst>
        </xdr:cNvPr>
        <xdr:cNvSpPr txBox="1"/>
      </xdr:nvSpPr>
      <xdr:spPr>
        <a:xfrm>
          <a:off x="4229100" y="537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6C1C4927-2F50-49CF-AD32-6677EB781271}"/>
            </a:ext>
          </a:extLst>
        </xdr:cNvPr>
        <xdr:cNvCxnSpPr/>
      </xdr:nvCxnSpPr>
      <xdr:spPr>
        <a:xfrm>
          <a:off x="4105275" y="55841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59707</xdr:rowOff>
    </xdr:from>
    <xdr:ext cx="405111" cy="259045"/>
    <xdr:sp macro="" textlink="">
      <xdr:nvSpPr>
        <xdr:cNvPr id="62" name="【道路】&#10;有形固定資産減価償却率平均値テキスト">
          <a:extLst>
            <a:ext uri="{FF2B5EF4-FFF2-40B4-BE49-F238E27FC236}">
              <a16:creationId xmlns:a16="http://schemas.microsoft.com/office/drawing/2014/main" id="{0EFB4EBC-8D30-4742-9BD9-A365DFF3A719}"/>
            </a:ext>
          </a:extLst>
        </xdr:cNvPr>
        <xdr:cNvSpPr txBox="1"/>
      </xdr:nvSpPr>
      <xdr:spPr>
        <a:xfrm>
          <a:off x="4229100" y="606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63" name="フローチャート: 判断 62">
          <a:extLst>
            <a:ext uri="{FF2B5EF4-FFF2-40B4-BE49-F238E27FC236}">
              <a16:creationId xmlns:a16="http://schemas.microsoft.com/office/drawing/2014/main" id="{2F6F94EF-896C-485A-BE40-199DD9221311}"/>
            </a:ext>
          </a:extLst>
        </xdr:cNvPr>
        <xdr:cNvSpPr/>
      </xdr:nvSpPr>
      <xdr:spPr>
        <a:xfrm>
          <a:off x="4124325" y="61995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59690</xdr:rowOff>
    </xdr:from>
    <xdr:to>
      <xdr:col>20</xdr:col>
      <xdr:colOff>38100</xdr:colOff>
      <xdr:row>38</xdr:row>
      <xdr:rowOff>161290</xdr:rowOff>
    </xdr:to>
    <xdr:sp macro="" textlink="">
      <xdr:nvSpPr>
        <xdr:cNvPr id="64" name="フローチャート: 判断 63">
          <a:extLst>
            <a:ext uri="{FF2B5EF4-FFF2-40B4-BE49-F238E27FC236}">
              <a16:creationId xmlns:a16="http://schemas.microsoft.com/office/drawing/2014/main" id="{8093DDF8-AA1E-423A-A4D8-7BFB6844A367}"/>
            </a:ext>
          </a:extLst>
        </xdr:cNvPr>
        <xdr:cNvSpPr/>
      </xdr:nvSpPr>
      <xdr:spPr>
        <a:xfrm>
          <a:off x="3381375" y="62223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5" name="フローチャート: 判断 64">
          <a:extLst>
            <a:ext uri="{FF2B5EF4-FFF2-40B4-BE49-F238E27FC236}">
              <a16:creationId xmlns:a16="http://schemas.microsoft.com/office/drawing/2014/main" id="{BA88F949-357E-415F-A610-58AFD45B2B21}"/>
            </a:ext>
          </a:extLst>
        </xdr:cNvPr>
        <xdr:cNvSpPr/>
      </xdr:nvSpPr>
      <xdr:spPr>
        <a:xfrm>
          <a:off x="2571750" y="6188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33020</xdr:rowOff>
    </xdr:from>
    <xdr:to>
      <xdr:col>10</xdr:col>
      <xdr:colOff>165100</xdr:colOff>
      <xdr:row>39</xdr:row>
      <xdr:rowOff>134620</xdr:rowOff>
    </xdr:to>
    <xdr:sp macro="" textlink="">
      <xdr:nvSpPr>
        <xdr:cNvPr id="66" name="フローチャート: 判断 65">
          <a:extLst>
            <a:ext uri="{FF2B5EF4-FFF2-40B4-BE49-F238E27FC236}">
              <a16:creationId xmlns:a16="http://schemas.microsoft.com/office/drawing/2014/main" id="{42985CD0-15B0-4BC9-B7C8-1767D6BF4953}"/>
            </a:ext>
          </a:extLst>
        </xdr:cNvPr>
        <xdr:cNvSpPr/>
      </xdr:nvSpPr>
      <xdr:spPr>
        <a:xfrm>
          <a:off x="1781175" y="63544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0B4040-5B36-47A4-938B-5E1C5E67F18E}"/>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8AD341E-8A01-453D-8F83-561C940D744B}"/>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B7A6FE-5CC8-4BB2-8B2D-426B76AFB486}"/>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7338CBE-F3DF-4AC3-A073-74EF52850D17}"/>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D96FCA-3A54-4CDF-BDBC-BFF2896DC91F}"/>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2" name="楕円 71">
          <a:extLst>
            <a:ext uri="{FF2B5EF4-FFF2-40B4-BE49-F238E27FC236}">
              <a16:creationId xmlns:a16="http://schemas.microsoft.com/office/drawing/2014/main" id="{6D35615D-5A76-4681-84BF-9A452061F3A0}"/>
            </a:ext>
          </a:extLst>
        </xdr:cNvPr>
        <xdr:cNvSpPr/>
      </xdr:nvSpPr>
      <xdr:spPr>
        <a:xfrm>
          <a:off x="4124325" y="63696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26687</xdr:rowOff>
    </xdr:from>
    <xdr:ext cx="405111" cy="259045"/>
    <xdr:sp macro="" textlink="">
      <xdr:nvSpPr>
        <xdr:cNvPr id="73" name="【道路】&#10;有形固定資産減価償却率該当値テキスト">
          <a:extLst>
            <a:ext uri="{FF2B5EF4-FFF2-40B4-BE49-F238E27FC236}">
              <a16:creationId xmlns:a16="http://schemas.microsoft.com/office/drawing/2014/main" id="{3C9633B4-D87A-4BEE-89B9-D270A4D4F083}"/>
            </a:ext>
          </a:extLst>
        </xdr:cNvPr>
        <xdr:cNvSpPr txBox="1"/>
      </xdr:nvSpPr>
      <xdr:spPr>
        <a:xfrm>
          <a:off x="4229100"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166370</xdr:rowOff>
    </xdr:from>
    <xdr:to>
      <xdr:col>20</xdr:col>
      <xdr:colOff>38100</xdr:colOff>
      <xdr:row>39</xdr:row>
      <xdr:rowOff>96520</xdr:rowOff>
    </xdr:to>
    <xdr:sp macro="" textlink="">
      <xdr:nvSpPr>
        <xdr:cNvPr id="74" name="楕円 73">
          <a:extLst>
            <a:ext uri="{FF2B5EF4-FFF2-40B4-BE49-F238E27FC236}">
              <a16:creationId xmlns:a16="http://schemas.microsoft.com/office/drawing/2014/main" id="{09EB6FFF-56A7-4514-849E-EA33E9D82B6F}"/>
            </a:ext>
          </a:extLst>
        </xdr:cNvPr>
        <xdr:cNvSpPr/>
      </xdr:nvSpPr>
      <xdr:spPr>
        <a:xfrm>
          <a:off x="3381375" y="63258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45720</xdr:rowOff>
    </xdr:from>
    <xdr:to>
      <xdr:col>24</xdr:col>
      <xdr:colOff>63500</xdr:colOff>
      <xdr:row>39</xdr:row>
      <xdr:rowOff>99060</xdr:rowOff>
    </xdr:to>
    <xdr:cxnSp macro="">
      <xdr:nvCxnSpPr>
        <xdr:cNvPr id="75" name="直線コネクタ 74">
          <a:extLst>
            <a:ext uri="{FF2B5EF4-FFF2-40B4-BE49-F238E27FC236}">
              <a16:creationId xmlns:a16="http://schemas.microsoft.com/office/drawing/2014/main" id="{BE8AA41C-1360-4A77-A819-4B4FDF3B83E0}"/>
            </a:ext>
          </a:extLst>
        </xdr:cNvPr>
        <xdr:cNvCxnSpPr/>
      </xdr:nvCxnSpPr>
      <xdr:spPr>
        <a:xfrm>
          <a:off x="3429000" y="6373495"/>
          <a:ext cx="7524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109220</xdr:rowOff>
    </xdr:from>
    <xdr:to>
      <xdr:col>15</xdr:col>
      <xdr:colOff>101600</xdr:colOff>
      <xdr:row>39</xdr:row>
      <xdr:rowOff>39370</xdr:rowOff>
    </xdr:to>
    <xdr:sp macro="" textlink="">
      <xdr:nvSpPr>
        <xdr:cNvPr id="76" name="楕円 75">
          <a:extLst>
            <a:ext uri="{FF2B5EF4-FFF2-40B4-BE49-F238E27FC236}">
              <a16:creationId xmlns:a16="http://schemas.microsoft.com/office/drawing/2014/main" id="{BA09BA7E-1B4F-4331-8BE4-9113040C0843}"/>
            </a:ext>
          </a:extLst>
        </xdr:cNvPr>
        <xdr:cNvSpPr/>
      </xdr:nvSpPr>
      <xdr:spPr>
        <a:xfrm>
          <a:off x="2571750" y="62687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45720</xdr:rowOff>
    </xdr:to>
    <xdr:cxnSp macro="">
      <xdr:nvCxnSpPr>
        <xdr:cNvPr id="77" name="直線コネクタ 76">
          <a:extLst>
            <a:ext uri="{FF2B5EF4-FFF2-40B4-BE49-F238E27FC236}">
              <a16:creationId xmlns:a16="http://schemas.microsoft.com/office/drawing/2014/main" id="{54EA9937-974C-4FBF-BA8A-A3CF57050E4E}"/>
            </a:ext>
          </a:extLst>
        </xdr:cNvPr>
        <xdr:cNvCxnSpPr/>
      </xdr:nvCxnSpPr>
      <xdr:spPr>
        <a:xfrm>
          <a:off x="2619375" y="6325870"/>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6367</xdr:rowOff>
    </xdr:from>
    <xdr:ext cx="405111" cy="259045"/>
    <xdr:sp macro="" textlink="">
      <xdr:nvSpPr>
        <xdr:cNvPr id="78" name="n_1aveValue【道路】&#10;有形固定資産減価償却率">
          <a:extLst>
            <a:ext uri="{FF2B5EF4-FFF2-40B4-BE49-F238E27FC236}">
              <a16:creationId xmlns:a16="http://schemas.microsoft.com/office/drawing/2014/main" id="{110B0DCB-078B-4231-A74E-74106533716D}"/>
            </a:ext>
          </a:extLst>
        </xdr:cNvPr>
        <xdr:cNvSpPr txBox="1"/>
      </xdr:nvSpPr>
      <xdr:spPr>
        <a:xfrm>
          <a:off x="3239144" y="601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9" name="n_2aveValue【道路】&#10;有形固定資産減価償却率">
          <a:extLst>
            <a:ext uri="{FF2B5EF4-FFF2-40B4-BE49-F238E27FC236}">
              <a16:creationId xmlns:a16="http://schemas.microsoft.com/office/drawing/2014/main" id="{5CF6AFD5-1936-4CE3-AC2C-9C42DBC76D57}"/>
            </a:ext>
          </a:extLst>
        </xdr:cNvPr>
        <xdr:cNvSpPr txBox="1"/>
      </xdr:nvSpPr>
      <xdr:spPr>
        <a:xfrm>
          <a:off x="2439044" y="5982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151147</xdr:rowOff>
    </xdr:from>
    <xdr:ext cx="405111" cy="259045"/>
    <xdr:sp macro="" textlink="">
      <xdr:nvSpPr>
        <xdr:cNvPr id="80" name="n_3aveValue【道路】&#10;有形固定資産減価償却率">
          <a:extLst>
            <a:ext uri="{FF2B5EF4-FFF2-40B4-BE49-F238E27FC236}">
              <a16:creationId xmlns:a16="http://schemas.microsoft.com/office/drawing/2014/main" id="{864F3355-6510-4D53-BED9-480D7C21AC0D}"/>
            </a:ext>
          </a:extLst>
        </xdr:cNvPr>
        <xdr:cNvSpPr txBox="1"/>
      </xdr:nvSpPr>
      <xdr:spPr>
        <a:xfrm>
          <a:off x="1648469"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87647</xdr:rowOff>
    </xdr:from>
    <xdr:ext cx="405111" cy="259045"/>
    <xdr:sp macro="" textlink="">
      <xdr:nvSpPr>
        <xdr:cNvPr id="81" name="n_1mainValue【道路】&#10;有形固定資産減価償却率">
          <a:extLst>
            <a:ext uri="{FF2B5EF4-FFF2-40B4-BE49-F238E27FC236}">
              <a16:creationId xmlns:a16="http://schemas.microsoft.com/office/drawing/2014/main" id="{8D361B77-A3EB-409A-898B-68220F1F753D}"/>
            </a:ext>
          </a:extLst>
        </xdr:cNvPr>
        <xdr:cNvSpPr txBox="1"/>
      </xdr:nvSpPr>
      <xdr:spPr>
        <a:xfrm>
          <a:off x="32391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30497</xdr:rowOff>
    </xdr:from>
    <xdr:ext cx="405111" cy="259045"/>
    <xdr:sp macro="" textlink="">
      <xdr:nvSpPr>
        <xdr:cNvPr id="82" name="n_2mainValue【道路】&#10;有形固定資産減価償却率">
          <a:extLst>
            <a:ext uri="{FF2B5EF4-FFF2-40B4-BE49-F238E27FC236}">
              <a16:creationId xmlns:a16="http://schemas.microsoft.com/office/drawing/2014/main" id="{7343B6D7-BFF0-48FF-8A5E-B9C366F32683}"/>
            </a:ext>
          </a:extLst>
        </xdr:cNvPr>
        <xdr:cNvSpPr txBox="1"/>
      </xdr:nvSpPr>
      <xdr:spPr>
        <a:xfrm>
          <a:off x="2439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C221E7D7-79B9-45D6-ADA7-B7755C408C2F}"/>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4" name="正方形/長方形 83">
          <a:extLst>
            <a:ext uri="{FF2B5EF4-FFF2-40B4-BE49-F238E27FC236}">
              <a16:creationId xmlns:a16="http://schemas.microsoft.com/office/drawing/2014/main" id="{85983AE6-FB95-4952-85FA-13AA4E72F6B6}"/>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5" name="正方形/長方形 84">
          <a:extLst>
            <a:ext uri="{FF2B5EF4-FFF2-40B4-BE49-F238E27FC236}">
              <a16:creationId xmlns:a16="http://schemas.microsoft.com/office/drawing/2014/main" id="{E0677A46-A7D5-43E8-AD88-211AAAC9C554}"/>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6" name="正方形/長方形 85">
          <a:extLst>
            <a:ext uri="{FF2B5EF4-FFF2-40B4-BE49-F238E27FC236}">
              <a16:creationId xmlns:a16="http://schemas.microsoft.com/office/drawing/2014/main" id="{B967C21F-A1C2-4B8A-9814-C4045C807640}"/>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7" name="正方形/長方形 86">
          <a:extLst>
            <a:ext uri="{FF2B5EF4-FFF2-40B4-BE49-F238E27FC236}">
              <a16:creationId xmlns:a16="http://schemas.microsoft.com/office/drawing/2014/main" id="{D09BD7F4-0842-47CF-88B5-D36FD7E36881}"/>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98A074C0-EE62-471A-977E-0BAC6DC7985C}"/>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9" name="テキスト ボックス 88">
          <a:extLst>
            <a:ext uri="{FF2B5EF4-FFF2-40B4-BE49-F238E27FC236}">
              <a16:creationId xmlns:a16="http://schemas.microsoft.com/office/drawing/2014/main" id="{FD373BB8-D1C4-44BB-9FB8-91AF98D3C8E3}"/>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C42A377C-5963-4F39-A359-096898B1E7BA}"/>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FA57BBEB-7733-4FB6-BEA1-69086FBB6520}"/>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D81BAD38-BE90-4B95-93AC-E92D477C8148}"/>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FBA8B58A-08FE-441D-81BC-AF50F8977E99}"/>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343BE30B-3774-41AF-BA65-4B73D5FD963D}"/>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29700B8D-01FA-4D07-AD42-447568F22860}"/>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1D0417EC-66A4-468E-B452-69DFEB0F6FF9}"/>
            </a:ext>
          </a:extLst>
        </xdr:cNvPr>
        <xdr:cNvSpPr txBox="1"/>
      </xdr:nvSpPr>
      <xdr:spPr>
        <a:xfrm>
          <a:off x="5478976" y="599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17FC6493-6605-4024-83A7-14AE286F7617}"/>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754CB220-1CD5-44E6-A7B7-F0E541D23ACB}"/>
            </a:ext>
          </a:extLst>
        </xdr:cNvPr>
        <xdr:cNvSpPr txBox="1"/>
      </xdr:nvSpPr>
      <xdr:spPr>
        <a:xfrm>
          <a:off x="5478976" y="56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3D8A3815-F6B7-48D5-BE38-A741B79B71B2}"/>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a:extLst>
            <a:ext uri="{FF2B5EF4-FFF2-40B4-BE49-F238E27FC236}">
              <a16:creationId xmlns:a16="http://schemas.microsoft.com/office/drawing/2014/main" id="{B85476DF-2B79-4D61-B4C1-B0BF9B2CBB26}"/>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F0980C61-1D5F-4823-A86C-FFF1776A941B}"/>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a:extLst>
            <a:ext uri="{FF2B5EF4-FFF2-40B4-BE49-F238E27FC236}">
              <a16:creationId xmlns:a16="http://schemas.microsoft.com/office/drawing/2014/main" id="{56B952C5-41D4-4891-8761-DF076F679E63}"/>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417E1ACC-7390-45D8-BFEA-16AF2F7741B5}"/>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110261</xdr:rowOff>
    </xdr:from>
    <xdr:to>
      <xdr:col>54</xdr:col>
      <xdr:colOff>189865</xdr:colOff>
      <xdr:row>41</xdr:row>
      <xdr:rowOff>140360</xdr:rowOff>
    </xdr:to>
    <xdr:cxnSp macro="">
      <xdr:nvCxnSpPr>
        <xdr:cNvPr id="104" name="直線コネクタ 103">
          <a:extLst>
            <a:ext uri="{FF2B5EF4-FFF2-40B4-BE49-F238E27FC236}">
              <a16:creationId xmlns:a16="http://schemas.microsoft.com/office/drawing/2014/main" id="{E834F2BC-EA47-4EA5-A739-1F1D6A6ADF96}"/>
            </a:ext>
          </a:extLst>
        </xdr:cNvPr>
        <xdr:cNvCxnSpPr/>
      </xdr:nvCxnSpPr>
      <xdr:spPr>
        <a:xfrm flipV="1">
          <a:off x="9427845" y="5622061"/>
          <a:ext cx="1270" cy="1169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144187</xdr:rowOff>
    </xdr:from>
    <xdr:ext cx="469744" cy="259045"/>
    <xdr:sp macro="" textlink="">
      <xdr:nvSpPr>
        <xdr:cNvPr id="105" name="【道路】&#10;一人当たり延長最小値テキスト">
          <a:extLst>
            <a:ext uri="{FF2B5EF4-FFF2-40B4-BE49-F238E27FC236}">
              <a16:creationId xmlns:a16="http://schemas.microsoft.com/office/drawing/2014/main" id="{4FE4B01D-16D8-4DA1-8F2E-87A5D6F8398C}"/>
            </a:ext>
          </a:extLst>
        </xdr:cNvPr>
        <xdr:cNvSpPr txBox="1"/>
      </xdr:nvSpPr>
      <xdr:spPr>
        <a:xfrm>
          <a:off x="9477375" y="67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140360</xdr:rowOff>
    </xdr:from>
    <xdr:to>
      <xdr:col>55</xdr:col>
      <xdr:colOff>88900</xdr:colOff>
      <xdr:row>41</xdr:row>
      <xdr:rowOff>140360</xdr:rowOff>
    </xdr:to>
    <xdr:cxnSp macro="">
      <xdr:nvCxnSpPr>
        <xdr:cNvPr id="106" name="直線コネクタ 105">
          <a:extLst>
            <a:ext uri="{FF2B5EF4-FFF2-40B4-BE49-F238E27FC236}">
              <a16:creationId xmlns:a16="http://schemas.microsoft.com/office/drawing/2014/main" id="{9EE5141F-13CB-4D07-82CD-35F7DBC7CB2B}"/>
            </a:ext>
          </a:extLst>
        </xdr:cNvPr>
        <xdr:cNvCxnSpPr/>
      </xdr:nvCxnSpPr>
      <xdr:spPr>
        <a:xfrm>
          <a:off x="9363075" y="679198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56938</xdr:rowOff>
    </xdr:from>
    <xdr:ext cx="534377" cy="259045"/>
    <xdr:sp macro="" textlink="">
      <xdr:nvSpPr>
        <xdr:cNvPr id="107" name="【道路】&#10;一人当たり延長最大値テキスト">
          <a:extLst>
            <a:ext uri="{FF2B5EF4-FFF2-40B4-BE49-F238E27FC236}">
              <a16:creationId xmlns:a16="http://schemas.microsoft.com/office/drawing/2014/main" id="{8D23026E-F291-4705-B1AE-916350D8D0D6}"/>
            </a:ext>
          </a:extLst>
        </xdr:cNvPr>
        <xdr:cNvSpPr txBox="1"/>
      </xdr:nvSpPr>
      <xdr:spPr>
        <a:xfrm>
          <a:off x="9477375" y="540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110261</xdr:rowOff>
    </xdr:from>
    <xdr:to>
      <xdr:col>55</xdr:col>
      <xdr:colOff>88900</xdr:colOff>
      <xdr:row>34</xdr:row>
      <xdr:rowOff>110261</xdr:rowOff>
    </xdr:to>
    <xdr:cxnSp macro="">
      <xdr:nvCxnSpPr>
        <xdr:cNvPr id="108" name="直線コネクタ 107">
          <a:extLst>
            <a:ext uri="{FF2B5EF4-FFF2-40B4-BE49-F238E27FC236}">
              <a16:creationId xmlns:a16="http://schemas.microsoft.com/office/drawing/2014/main" id="{F715DCFC-3CF7-4243-88CE-BCD744FEB19C}"/>
            </a:ext>
          </a:extLst>
        </xdr:cNvPr>
        <xdr:cNvCxnSpPr/>
      </xdr:nvCxnSpPr>
      <xdr:spPr>
        <a:xfrm>
          <a:off x="9363075" y="56220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89196</xdr:rowOff>
    </xdr:from>
    <xdr:ext cx="469744" cy="259045"/>
    <xdr:sp macro="" textlink="">
      <xdr:nvSpPr>
        <xdr:cNvPr id="109" name="【道路】&#10;一人当たり延長平均値テキスト">
          <a:extLst>
            <a:ext uri="{FF2B5EF4-FFF2-40B4-BE49-F238E27FC236}">
              <a16:creationId xmlns:a16="http://schemas.microsoft.com/office/drawing/2014/main" id="{5896621F-C847-4514-B6AD-A96CE2EE84D4}"/>
            </a:ext>
          </a:extLst>
        </xdr:cNvPr>
        <xdr:cNvSpPr txBox="1"/>
      </xdr:nvSpPr>
      <xdr:spPr>
        <a:xfrm>
          <a:off x="9477375" y="64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66319</xdr:rowOff>
    </xdr:from>
    <xdr:to>
      <xdr:col>55</xdr:col>
      <xdr:colOff>50800</xdr:colOff>
      <xdr:row>40</xdr:row>
      <xdr:rowOff>167919</xdr:rowOff>
    </xdr:to>
    <xdr:sp macro="" textlink="">
      <xdr:nvSpPr>
        <xdr:cNvPr id="110" name="フローチャート: 判断 109">
          <a:extLst>
            <a:ext uri="{FF2B5EF4-FFF2-40B4-BE49-F238E27FC236}">
              <a16:creationId xmlns:a16="http://schemas.microsoft.com/office/drawing/2014/main" id="{86B7C3CC-301C-417D-BFBD-DDC5FD2CB751}"/>
            </a:ext>
          </a:extLst>
        </xdr:cNvPr>
        <xdr:cNvSpPr/>
      </xdr:nvSpPr>
      <xdr:spPr>
        <a:xfrm>
          <a:off x="9401175" y="655601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81559</xdr:rowOff>
    </xdr:from>
    <xdr:to>
      <xdr:col>50</xdr:col>
      <xdr:colOff>165100</xdr:colOff>
      <xdr:row>41</xdr:row>
      <xdr:rowOff>11709</xdr:rowOff>
    </xdr:to>
    <xdr:sp macro="" textlink="">
      <xdr:nvSpPr>
        <xdr:cNvPr id="111" name="フローチャート: 判断 110">
          <a:extLst>
            <a:ext uri="{FF2B5EF4-FFF2-40B4-BE49-F238E27FC236}">
              <a16:creationId xmlns:a16="http://schemas.microsoft.com/office/drawing/2014/main" id="{94F7B692-5B98-413E-A687-7F3665126A30}"/>
            </a:ext>
          </a:extLst>
        </xdr:cNvPr>
        <xdr:cNvSpPr/>
      </xdr:nvSpPr>
      <xdr:spPr>
        <a:xfrm>
          <a:off x="8639175" y="657125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63119</xdr:rowOff>
    </xdr:from>
    <xdr:to>
      <xdr:col>46</xdr:col>
      <xdr:colOff>38100</xdr:colOff>
      <xdr:row>40</xdr:row>
      <xdr:rowOff>164719</xdr:rowOff>
    </xdr:to>
    <xdr:sp macro="" textlink="">
      <xdr:nvSpPr>
        <xdr:cNvPr id="112" name="フローチャート: 判断 111">
          <a:extLst>
            <a:ext uri="{FF2B5EF4-FFF2-40B4-BE49-F238E27FC236}">
              <a16:creationId xmlns:a16="http://schemas.microsoft.com/office/drawing/2014/main" id="{C730CB35-81AD-4849-91E6-9F5EE5898609}"/>
            </a:ext>
          </a:extLst>
        </xdr:cNvPr>
        <xdr:cNvSpPr/>
      </xdr:nvSpPr>
      <xdr:spPr>
        <a:xfrm>
          <a:off x="7839075" y="65528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22809</xdr:rowOff>
    </xdr:from>
    <xdr:to>
      <xdr:col>41</xdr:col>
      <xdr:colOff>101600</xdr:colOff>
      <xdr:row>39</xdr:row>
      <xdr:rowOff>124409</xdr:rowOff>
    </xdr:to>
    <xdr:sp macro="" textlink="">
      <xdr:nvSpPr>
        <xdr:cNvPr id="113" name="フローチャート: 判断 112">
          <a:extLst>
            <a:ext uri="{FF2B5EF4-FFF2-40B4-BE49-F238E27FC236}">
              <a16:creationId xmlns:a16="http://schemas.microsoft.com/office/drawing/2014/main" id="{7C47E47C-312B-49EA-A678-F449814BA38A}"/>
            </a:ext>
          </a:extLst>
        </xdr:cNvPr>
        <xdr:cNvSpPr/>
      </xdr:nvSpPr>
      <xdr:spPr>
        <a:xfrm>
          <a:off x="7029450" y="635058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55A9D2A9-71BD-4BBF-901D-490A0E6ADB08}"/>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0882249-9709-4884-BB5F-EB8FD331AD8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2085255-5FFD-4FD2-A623-6385EC57DF5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B0BCD2C-FAC3-4C52-A992-B775C03DB310}"/>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C57CCDF-312B-4983-9B35-F9864C4F9AA0}"/>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142291</xdr:rowOff>
    </xdr:from>
    <xdr:to>
      <xdr:col>55</xdr:col>
      <xdr:colOff>50800</xdr:colOff>
      <xdr:row>41</xdr:row>
      <xdr:rowOff>72441</xdr:rowOff>
    </xdr:to>
    <xdr:sp macro="" textlink="">
      <xdr:nvSpPr>
        <xdr:cNvPr id="119" name="楕円 118">
          <a:extLst>
            <a:ext uri="{FF2B5EF4-FFF2-40B4-BE49-F238E27FC236}">
              <a16:creationId xmlns:a16="http://schemas.microsoft.com/office/drawing/2014/main" id="{C2951590-C75A-4345-94C9-9B2A9ED81683}"/>
            </a:ext>
          </a:extLst>
        </xdr:cNvPr>
        <xdr:cNvSpPr/>
      </xdr:nvSpPr>
      <xdr:spPr>
        <a:xfrm>
          <a:off x="9401175" y="6631991"/>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57218</xdr:rowOff>
    </xdr:from>
    <xdr:ext cx="469744" cy="259045"/>
    <xdr:sp macro="" textlink="">
      <xdr:nvSpPr>
        <xdr:cNvPr id="120" name="【道路】&#10;一人当たり延長該当値テキスト">
          <a:extLst>
            <a:ext uri="{FF2B5EF4-FFF2-40B4-BE49-F238E27FC236}">
              <a16:creationId xmlns:a16="http://schemas.microsoft.com/office/drawing/2014/main" id="{FFA15951-DB0A-4B9D-900F-9884E489C53E}"/>
            </a:ext>
          </a:extLst>
        </xdr:cNvPr>
        <xdr:cNvSpPr txBox="1"/>
      </xdr:nvSpPr>
      <xdr:spPr>
        <a:xfrm>
          <a:off x="9477375" y="65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13665</xdr:rowOff>
    </xdr:from>
    <xdr:to>
      <xdr:col>50</xdr:col>
      <xdr:colOff>165100</xdr:colOff>
      <xdr:row>41</xdr:row>
      <xdr:rowOff>115265</xdr:rowOff>
    </xdr:to>
    <xdr:sp macro="" textlink="">
      <xdr:nvSpPr>
        <xdr:cNvPr id="121" name="楕円 120">
          <a:extLst>
            <a:ext uri="{FF2B5EF4-FFF2-40B4-BE49-F238E27FC236}">
              <a16:creationId xmlns:a16="http://schemas.microsoft.com/office/drawing/2014/main" id="{55CAB1ED-BBA0-4AC2-97ED-BED8A6E30013}"/>
            </a:ext>
          </a:extLst>
        </xdr:cNvPr>
        <xdr:cNvSpPr/>
      </xdr:nvSpPr>
      <xdr:spPr>
        <a:xfrm>
          <a:off x="8639175" y="66589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21641</xdr:rowOff>
    </xdr:from>
    <xdr:to>
      <xdr:col>55</xdr:col>
      <xdr:colOff>0</xdr:colOff>
      <xdr:row>41</xdr:row>
      <xdr:rowOff>64465</xdr:rowOff>
    </xdr:to>
    <xdr:cxnSp macro="">
      <xdr:nvCxnSpPr>
        <xdr:cNvPr id="122" name="直線コネクタ 121">
          <a:extLst>
            <a:ext uri="{FF2B5EF4-FFF2-40B4-BE49-F238E27FC236}">
              <a16:creationId xmlns:a16="http://schemas.microsoft.com/office/drawing/2014/main" id="{EC59989E-9F2A-4313-9B91-7432738B8622}"/>
            </a:ext>
          </a:extLst>
        </xdr:cNvPr>
        <xdr:cNvCxnSpPr/>
      </xdr:nvCxnSpPr>
      <xdr:spPr>
        <a:xfrm flipV="1">
          <a:off x="8686800" y="6670091"/>
          <a:ext cx="74295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17856</xdr:rowOff>
    </xdr:from>
    <xdr:to>
      <xdr:col>46</xdr:col>
      <xdr:colOff>38100</xdr:colOff>
      <xdr:row>41</xdr:row>
      <xdr:rowOff>119456</xdr:rowOff>
    </xdr:to>
    <xdr:sp macro="" textlink="">
      <xdr:nvSpPr>
        <xdr:cNvPr id="123" name="楕円 122">
          <a:extLst>
            <a:ext uri="{FF2B5EF4-FFF2-40B4-BE49-F238E27FC236}">
              <a16:creationId xmlns:a16="http://schemas.microsoft.com/office/drawing/2014/main" id="{D2A5735D-9C1A-4A65-A185-3772E3B23D87}"/>
            </a:ext>
          </a:extLst>
        </xdr:cNvPr>
        <xdr:cNvSpPr/>
      </xdr:nvSpPr>
      <xdr:spPr>
        <a:xfrm>
          <a:off x="7839075" y="66663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64465</xdr:rowOff>
    </xdr:from>
    <xdr:to>
      <xdr:col>50</xdr:col>
      <xdr:colOff>114300</xdr:colOff>
      <xdr:row>41</xdr:row>
      <xdr:rowOff>68656</xdr:rowOff>
    </xdr:to>
    <xdr:cxnSp macro="">
      <xdr:nvCxnSpPr>
        <xdr:cNvPr id="124" name="直線コネクタ 123">
          <a:extLst>
            <a:ext uri="{FF2B5EF4-FFF2-40B4-BE49-F238E27FC236}">
              <a16:creationId xmlns:a16="http://schemas.microsoft.com/office/drawing/2014/main" id="{B322F9A8-DC5F-4AD6-8C2F-C96A3AD44198}"/>
            </a:ext>
          </a:extLst>
        </xdr:cNvPr>
        <xdr:cNvCxnSpPr/>
      </xdr:nvCxnSpPr>
      <xdr:spPr>
        <a:xfrm flipV="1">
          <a:off x="7886700" y="67160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28236</xdr:rowOff>
    </xdr:from>
    <xdr:ext cx="469744" cy="259045"/>
    <xdr:sp macro="" textlink="">
      <xdr:nvSpPr>
        <xdr:cNvPr id="125" name="n_1aveValue【道路】&#10;一人当たり延長">
          <a:extLst>
            <a:ext uri="{FF2B5EF4-FFF2-40B4-BE49-F238E27FC236}">
              <a16:creationId xmlns:a16="http://schemas.microsoft.com/office/drawing/2014/main" id="{A5C924A9-5828-4895-ABCC-9C764A5A4AE6}"/>
            </a:ext>
          </a:extLst>
        </xdr:cNvPr>
        <xdr:cNvSpPr txBox="1"/>
      </xdr:nvSpPr>
      <xdr:spPr>
        <a:xfrm>
          <a:off x="8458277" y="635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9796</xdr:rowOff>
    </xdr:from>
    <xdr:ext cx="469744" cy="259045"/>
    <xdr:sp macro="" textlink="">
      <xdr:nvSpPr>
        <xdr:cNvPr id="126" name="n_2aveValue【道路】&#10;一人当たり延長">
          <a:extLst>
            <a:ext uri="{FF2B5EF4-FFF2-40B4-BE49-F238E27FC236}">
              <a16:creationId xmlns:a16="http://schemas.microsoft.com/office/drawing/2014/main" id="{4AF59D24-C852-4C21-A94B-AD501705E24A}"/>
            </a:ext>
          </a:extLst>
        </xdr:cNvPr>
        <xdr:cNvSpPr txBox="1"/>
      </xdr:nvSpPr>
      <xdr:spPr>
        <a:xfrm>
          <a:off x="7677227" y="633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140936</xdr:rowOff>
    </xdr:from>
    <xdr:ext cx="469744" cy="259045"/>
    <xdr:sp macro="" textlink="">
      <xdr:nvSpPr>
        <xdr:cNvPr id="127" name="n_3aveValue【道路】&#10;一人当たり延長">
          <a:extLst>
            <a:ext uri="{FF2B5EF4-FFF2-40B4-BE49-F238E27FC236}">
              <a16:creationId xmlns:a16="http://schemas.microsoft.com/office/drawing/2014/main" id="{DF98CAAA-9B0D-42DE-80E0-4D55A0A2FEBF}"/>
            </a:ext>
          </a:extLst>
        </xdr:cNvPr>
        <xdr:cNvSpPr txBox="1"/>
      </xdr:nvSpPr>
      <xdr:spPr>
        <a:xfrm>
          <a:off x="6867602" y="61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106392</xdr:rowOff>
    </xdr:from>
    <xdr:ext cx="469744" cy="259045"/>
    <xdr:sp macro="" textlink="">
      <xdr:nvSpPr>
        <xdr:cNvPr id="128" name="n_1mainValue【道路】&#10;一人当たり延長">
          <a:extLst>
            <a:ext uri="{FF2B5EF4-FFF2-40B4-BE49-F238E27FC236}">
              <a16:creationId xmlns:a16="http://schemas.microsoft.com/office/drawing/2014/main" id="{E72EA75A-DC96-4495-A752-E2151C2C05F4}"/>
            </a:ext>
          </a:extLst>
        </xdr:cNvPr>
        <xdr:cNvSpPr txBox="1"/>
      </xdr:nvSpPr>
      <xdr:spPr>
        <a:xfrm>
          <a:off x="8458277" y="67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110583</xdr:rowOff>
    </xdr:from>
    <xdr:ext cx="469744" cy="259045"/>
    <xdr:sp macro="" textlink="">
      <xdr:nvSpPr>
        <xdr:cNvPr id="129" name="n_2mainValue【道路】&#10;一人当たり延長">
          <a:extLst>
            <a:ext uri="{FF2B5EF4-FFF2-40B4-BE49-F238E27FC236}">
              <a16:creationId xmlns:a16="http://schemas.microsoft.com/office/drawing/2014/main" id="{9679EC36-85F9-4A2C-933D-2672F8F05B60}"/>
            </a:ext>
          </a:extLst>
        </xdr:cNvPr>
        <xdr:cNvSpPr txBox="1"/>
      </xdr:nvSpPr>
      <xdr:spPr>
        <a:xfrm>
          <a:off x="7677227" y="67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E5310DD3-D1AD-4735-BA3D-CAD7A2B9B261}"/>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1" name="正方形/長方形 130">
          <a:extLst>
            <a:ext uri="{FF2B5EF4-FFF2-40B4-BE49-F238E27FC236}">
              <a16:creationId xmlns:a16="http://schemas.microsoft.com/office/drawing/2014/main" id="{34C0D958-8A0A-4E48-928E-536224D3746A}"/>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2" name="正方形/長方形 131">
          <a:extLst>
            <a:ext uri="{FF2B5EF4-FFF2-40B4-BE49-F238E27FC236}">
              <a16:creationId xmlns:a16="http://schemas.microsoft.com/office/drawing/2014/main" id="{BD20D6BC-FF6B-4AFC-A229-2BF0AC3214C2}"/>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3" name="正方形/長方形 132">
          <a:extLst>
            <a:ext uri="{FF2B5EF4-FFF2-40B4-BE49-F238E27FC236}">
              <a16:creationId xmlns:a16="http://schemas.microsoft.com/office/drawing/2014/main" id="{C2D82E4C-AE23-47F2-ADC6-F621AC1F1927}"/>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4" name="正方形/長方形 133">
          <a:extLst>
            <a:ext uri="{FF2B5EF4-FFF2-40B4-BE49-F238E27FC236}">
              <a16:creationId xmlns:a16="http://schemas.microsoft.com/office/drawing/2014/main" id="{C6B854B7-2424-49FC-9CA1-5DB06F6C7D24}"/>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739D1279-8721-421E-8C6F-C3082A5E76E9}"/>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751808F-9CA2-4997-BAF0-B68D4E5ECB53}"/>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E5DD31CF-67CF-49F0-A813-45B4886EF8EB}"/>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26749E15-7647-4EB5-AE4E-F3A5C188D36D}"/>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395B2092-F5CE-49C9-A45B-DCC35C36764B}"/>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5271BB15-D785-4548-91EB-529975798064}"/>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F08D5AE2-E5EE-4096-9B09-84E6272A7476}"/>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3051BA25-B032-446D-872A-BD9647F55A66}"/>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942BE47E-F56B-455C-AFEA-D8FF2E6FB08B}"/>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C167E7D8-4740-47F7-A043-FF025AD9ACA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7E673419-7588-461D-98B4-F976C92978FF}"/>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E3659411-F1C0-45F0-8696-5BAD5F2A34EF}"/>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AEDA71E1-D510-43D9-B546-853F01D04824}"/>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9F64F00E-6660-447A-BC9D-421A67D0DCD2}"/>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2C67FA20-4A83-4A9F-BF8B-6C1A793938B5}"/>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a:extLst>
            <a:ext uri="{FF2B5EF4-FFF2-40B4-BE49-F238E27FC236}">
              <a16:creationId xmlns:a16="http://schemas.microsoft.com/office/drawing/2014/main" id="{2E96835C-48B4-45B7-AEEE-D1B1CCE51C06}"/>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14BF9841-2675-4EE7-8BEE-425F616868D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140970</xdr:rowOff>
    </xdr:from>
    <xdr:to>
      <xdr:col>24</xdr:col>
      <xdr:colOff>62865</xdr:colOff>
      <xdr:row>63</xdr:row>
      <xdr:rowOff>34290</xdr:rowOff>
    </xdr:to>
    <xdr:cxnSp macro="">
      <xdr:nvCxnSpPr>
        <xdr:cNvPr id="152" name="直線コネクタ 151">
          <a:extLst>
            <a:ext uri="{FF2B5EF4-FFF2-40B4-BE49-F238E27FC236}">
              <a16:creationId xmlns:a16="http://schemas.microsoft.com/office/drawing/2014/main" id="{A2922C07-1174-41C0-9532-82F9C6CA0E59}"/>
            </a:ext>
          </a:extLst>
        </xdr:cNvPr>
        <xdr:cNvCxnSpPr/>
      </xdr:nvCxnSpPr>
      <xdr:spPr>
        <a:xfrm flipV="1">
          <a:off x="4179570" y="9221470"/>
          <a:ext cx="1270" cy="10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38117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B40BDF32-812D-4DF5-83E5-609B9205FBFD}"/>
            </a:ext>
          </a:extLst>
        </xdr:cNvPr>
        <xdr:cNvSpPr txBox="1"/>
      </xdr:nvSpPr>
      <xdr:spPr>
        <a:xfrm>
          <a:off x="42291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4" name="直線コネクタ 153">
          <a:extLst>
            <a:ext uri="{FF2B5EF4-FFF2-40B4-BE49-F238E27FC236}">
              <a16:creationId xmlns:a16="http://schemas.microsoft.com/office/drawing/2014/main" id="{99CEBD92-85A6-4458-B606-E86CECC10EAB}"/>
            </a:ext>
          </a:extLst>
        </xdr:cNvPr>
        <xdr:cNvCxnSpPr/>
      </xdr:nvCxnSpPr>
      <xdr:spPr>
        <a:xfrm>
          <a:off x="4105275" y="102419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87647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5AA76E4E-8B77-4377-B182-677349EEDC0D}"/>
            </a:ext>
          </a:extLst>
        </xdr:cNvPr>
        <xdr:cNvSpPr txBox="1"/>
      </xdr:nvSpPr>
      <xdr:spPr>
        <a:xfrm>
          <a:off x="422910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56" name="直線コネクタ 155">
          <a:extLst>
            <a:ext uri="{FF2B5EF4-FFF2-40B4-BE49-F238E27FC236}">
              <a16:creationId xmlns:a16="http://schemas.microsoft.com/office/drawing/2014/main" id="{247CAB9E-1BE4-4D67-93AA-82FF1AC482F7}"/>
            </a:ext>
          </a:extLst>
        </xdr:cNvPr>
        <xdr:cNvCxnSpPr/>
      </xdr:nvCxnSpPr>
      <xdr:spPr>
        <a:xfrm>
          <a:off x="4105275" y="92214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113047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4F8134E7-9D59-4942-B88B-03D2F952F7CC}"/>
            </a:ext>
          </a:extLst>
        </xdr:cNvPr>
        <xdr:cNvSpPr txBox="1"/>
      </xdr:nvSpPr>
      <xdr:spPr>
        <a:xfrm>
          <a:off x="4229100" y="967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58" name="フローチャート: 判断 157">
          <a:extLst>
            <a:ext uri="{FF2B5EF4-FFF2-40B4-BE49-F238E27FC236}">
              <a16:creationId xmlns:a16="http://schemas.microsoft.com/office/drawing/2014/main" id="{4A8386FF-00CB-4AAF-945B-1C91FAED7186}"/>
            </a:ext>
          </a:extLst>
        </xdr:cNvPr>
        <xdr:cNvSpPr/>
      </xdr:nvSpPr>
      <xdr:spPr>
        <a:xfrm>
          <a:off x="4124325" y="98120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78740</xdr:rowOff>
    </xdr:from>
    <xdr:to>
      <xdr:col>20</xdr:col>
      <xdr:colOff>38100</xdr:colOff>
      <xdr:row>61</xdr:row>
      <xdr:rowOff>8890</xdr:rowOff>
    </xdr:to>
    <xdr:sp macro="" textlink="">
      <xdr:nvSpPr>
        <xdr:cNvPr id="159" name="フローチャート: 判断 158">
          <a:extLst>
            <a:ext uri="{FF2B5EF4-FFF2-40B4-BE49-F238E27FC236}">
              <a16:creationId xmlns:a16="http://schemas.microsoft.com/office/drawing/2014/main" id="{39BEF759-7150-472A-9F8F-5A5CA6BAF066}"/>
            </a:ext>
          </a:extLst>
        </xdr:cNvPr>
        <xdr:cNvSpPr/>
      </xdr:nvSpPr>
      <xdr:spPr>
        <a:xfrm>
          <a:off x="3381375" y="980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a:extLst>
            <a:ext uri="{FF2B5EF4-FFF2-40B4-BE49-F238E27FC236}">
              <a16:creationId xmlns:a16="http://schemas.microsoft.com/office/drawing/2014/main" id="{2740B4A5-164D-4904-8495-A56D5E9F090E}"/>
            </a:ext>
          </a:extLst>
        </xdr:cNvPr>
        <xdr:cNvSpPr/>
      </xdr:nvSpPr>
      <xdr:spPr>
        <a:xfrm>
          <a:off x="2571750" y="97275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78740</xdr:rowOff>
    </xdr:from>
    <xdr:to>
      <xdr:col>10</xdr:col>
      <xdr:colOff>165100</xdr:colOff>
      <xdr:row>60</xdr:row>
      <xdr:rowOff>8890</xdr:rowOff>
    </xdr:to>
    <xdr:sp macro="" textlink="">
      <xdr:nvSpPr>
        <xdr:cNvPr id="161" name="フローチャート: 判断 160">
          <a:extLst>
            <a:ext uri="{FF2B5EF4-FFF2-40B4-BE49-F238E27FC236}">
              <a16:creationId xmlns:a16="http://schemas.microsoft.com/office/drawing/2014/main" id="{3A9A2B8D-389F-45D5-854C-36A6D7A3D614}"/>
            </a:ext>
          </a:extLst>
        </xdr:cNvPr>
        <xdr:cNvSpPr/>
      </xdr:nvSpPr>
      <xdr:spPr>
        <a:xfrm>
          <a:off x="1781175" y="9641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D3D7B0A1-2EDD-41B7-9B3C-02E17E31CB9E}"/>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87033D4-5789-4B42-80B5-DD46F741BDE8}"/>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4DA5F2A-5179-4586-8A08-CFAD4C0CD4FC}"/>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6CEA1DF-F5DF-4712-8B6F-4BED7AF0370D}"/>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870A2CF8-CBCA-488F-A1D9-24544358BC70}"/>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67" name="楕円 166">
          <a:extLst>
            <a:ext uri="{FF2B5EF4-FFF2-40B4-BE49-F238E27FC236}">
              <a16:creationId xmlns:a16="http://schemas.microsoft.com/office/drawing/2014/main" id="{D4FBCFC7-C351-4DC4-8C62-6044B68D99CE}"/>
            </a:ext>
          </a:extLst>
        </xdr:cNvPr>
        <xdr:cNvSpPr/>
      </xdr:nvSpPr>
      <xdr:spPr>
        <a:xfrm>
          <a:off x="4124325" y="10029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118127</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D2E0CCCB-B1DF-41DF-922F-63F5278A10CA}"/>
            </a:ext>
          </a:extLst>
        </xdr:cNvPr>
        <xdr:cNvSpPr txBox="1"/>
      </xdr:nvSpPr>
      <xdr:spPr>
        <a:xfrm>
          <a:off x="4229100" y="10008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69" name="楕円 168">
          <a:extLst>
            <a:ext uri="{FF2B5EF4-FFF2-40B4-BE49-F238E27FC236}">
              <a16:creationId xmlns:a16="http://schemas.microsoft.com/office/drawing/2014/main" id="{BCBD3600-85E7-4033-8E38-6FE230C0391A}"/>
            </a:ext>
          </a:extLst>
        </xdr:cNvPr>
        <xdr:cNvSpPr/>
      </xdr:nvSpPr>
      <xdr:spPr>
        <a:xfrm>
          <a:off x="3381375" y="9980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19050</xdr:rowOff>
    </xdr:to>
    <xdr:cxnSp macro="">
      <xdr:nvCxnSpPr>
        <xdr:cNvPr id="170" name="直線コネクタ 169">
          <a:extLst>
            <a:ext uri="{FF2B5EF4-FFF2-40B4-BE49-F238E27FC236}">
              <a16:creationId xmlns:a16="http://schemas.microsoft.com/office/drawing/2014/main" id="{39C11F55-A45B-4061-A8A8-E99DD26A9CEC}"/>
            </a:ext>
          </a:extLst>
        </xdr:cNvPr>
        <xdr:cNvCxnSpPr/>
      </xdr:nvCxnSpPr>
      <xdr:spPr>
        <a:xfrm>
          <a:off x="3429000" y="10028555"/>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36830</xdr:rowOff>
    </xdr:from>
    <xdr:to>
      <xdr:col>15</xdr:col>
      <xdr:colOff>101600</xdr:colOff>
      <xdr:row>61</xdr:row>
      <xdr:rowOff>138430</xdr:rowOff>
    </xdr:to>
    <xdr:sp macro="" textlink="">
      <xdr:nvSpPr>
        <xdr:cNvPr id="171" name="楕円 170">
          <a:extLst>
            <a:ext uri="{FF2B5EF4-FFF2-40B4-BE49-F238E27FC236}">
              <a16:creationId xmlns:a16="http://schemas.microsoft.com/office/drawing/2014/main" id="{E90AE018-6BBD-4793-8351-FF14381C2C82}"/>
            </a:ext>
          </a:extLst>
        </xdr:cNvPr>
        <xdr:cNvSpPr/>
      </xdr:nvSpPr>
      <xdr:spPr>
        <a:xfrm>
          <a:off x="2571750" y="99237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87630</xdr:rowOff>
    </xdr:from>
    <xdr:to>
      <xdr:col>19</xdr:col>
      <xdr:colOff>177800</xdr:colOff>
      <xdr:row>61</xdr:row>
      <xdr:rowOff>144780</xdr:rowOff>
    </xdr:to>
    <xdr:cxnSp macro="">
      <xdr:nvCxnSpPr>
        <xdr:cNvPr id="172" name="直線コネクタ 171">
          <a:extLst>
            <a:ext uri="{FF2B5EF4-FFF2-40B4-BE49-F238E27FC236}">
              <a16:creationId xmlns:a16="http://schemas.microsoft.com/office/drawing/2014/main" id="{3178438D-B7D6-4B21-9B01-3D57817460E8}"/>
            </a:ext>
          </a:extLst>
        </xdr:cNvPr>
        <xdr:cNvCxnSpPr/>
      </xdr:nvCxnSpPr>
      <xdr:spPr>
        <a:xfrm>
          <a:off x="2619375" y="9971405"/>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25417</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3CDBC062-D09E-4CE3-B8D7-0513C1E765DC}"/>
            </a:ext>
          </a:extLst>
        </xdr:cNvPr>
        <xdr:cNvSpPr txBox="1"/>
      </xdr:nvSpPr>
      <xdr:spPr>
        <a:xfrm>
          <a:off x="3239144" y="959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B54E8E42-192C-456C-8D50-B7FA2A4D75AA}"/>
            </a:ext>
          </a:extLst>
        </xdr:cNvPr>
        <xdr:cNvSpPr txBox="1"/>
      </xdr:nvSpPr>
      <xdr:spPr>
        <a:xfrm>
          <a:off x="2439044"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E10D8EC1-A39A-41DE-BD36-599522FF98D2}"/>
            </a:ext>
          </a:extLst>
        </xdr:cNvPr>
        <xdr:cNvSpPr txBox="1"/>
      </xdr:nvSpPr>
      <xdr:spPr>
        <a:xfrm>
          <a:off x="1648469"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40789BC6-4FC5-45D0-94CB-28004FFCE213}"/>
            </a:ext>
          </a:extLst>
        </xdr:cNvPr>
        <xdr:cNvSpPr txBox="1"/>
      </xdr:nvSpPr>
      <xdr:spPr>
        <a:xfrm>
          <a:off x="32391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129557</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E0B419C0-6B28-461C-8B7B-B70A0569CEE7}"/>
            </a:ext>
          </a:extLst>
        </xdr:cNvPr>
        <xdr:cNvSpPr txBox="1"/>
      </xdr:nvSpPr>
      <xdr:spPr>
        <a:xfrm>
          <a:off x="2439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FC34F153-D4F5-4EC8-A5F9-57F1EB74D3E9}"/>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9" name="正方形/長方形 178">
          <a:extLst>
            <a:ext uri="{FF2B5EF4-FFF2-40B4-BE49-F238E27FC236}">
              <a16:creationId xmlns:a16="http://schemas.microsoft.com/office/drawing/2014/main" id="{C69B6B55-7515-4739-BF9A-6A57E018B4E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80" name="正方形/長方形 179">
          <a:extLst>
            <a:ext uri="{FF2B5EF4-FFF2-40B4-BE49-F238E27FC236}">
              <a16:creationId xmlns:a16="http://schemas.microsoft.com/office/drawing/2014/main" id="{A8B74151-55C8-4CF4-B296-5E050306FCB1}"/>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1" name="正方形/長方形 180">
          <a:extLst>
            <a:ext uri="{FF2B5EF4-FFF2-40B4-BE49-F238E27FC236}">
              <a16:creationId xmlns:a16="http://schemas.microsoft.com/office/drawing/2014/main" id="{1C3938AB-1CFB-446A-B2BC-DA3936909F75}"/>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2" name="正方形/長方形 181">
          <a:extLst>
            <a:ext uri="{FF2B5EF4-FFF2-40B4-BE49-F238E27FC236}">
              <a16:creationId xmlns:a16="http://schemas.microsoft.com/office/drawing/2014/main" id="{FD82403D-1539-48F1-8EA2-E62ACA05CB9A}"/>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5DEEF4C2-1101-4E75-B951-2EF195735E67}"/>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884CE61D-2E8D-4D6A-AE36-09E4E5CCAFEB}"/>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67186AA6-551E-4A80-8243-742E918E33CF}"/>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a16="http://schemas.microsoft.com/office/drawing/2014/main" id="{33B33963-AA09-482E-9B7C-8AD027D0DDD4}"/>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a:extLst>
            <a:ext uri="{FF2B5EF4-FFF2-40B4-BE49-F238E27FC236}">
              <a16:creationId xmlns:a16="http://schemas.microsoft.com/office/drawing/2014/main" id="{E971D484-2494-4CDB-B09E-002B1B4A4597}"/>
            </a:ext>
          </a:extLst>
        </xdr:cNvPr>
        <xdr:cNvSpPr txBox="1"/>
      </xdr:nvSpPr>
      <xdr:spPr>
        <a:xfrm>
          <a:off x="5723389" y="103738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a16="http://schemas.microsoft.com/office/drawing/2014/main" id="{50C7CF57-53E0-4E94-929B-7EFCF1D55AC2}"/>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a:extLst>
            <a:ext uri="{FF2B5EF4-FFF2-40B4-BE49-F238E27FC236}">
              <a16:creationId xmlns:a16="http://schemas.microsoft.com/office/drawing/2014/main" id="{27FB7E8E-E7BD-46F6-AD0F-D76AA502D31E}"/>
            </a:ext>
          </a:extLst>
        </xdr:cNvPr>
        <xdr:cNvSpPr txBox="1"/>
      </xdr:nvSpPr>
      <xdr:spPr>
        <a:xfrm>
          <a:off x="5421206" y="100567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a16="http://schemas.microsoft.com/office/drawing/2014/main" id="{9F76AE12-294F-491A-8C60-E78F6B547D3C}"/>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a:extLst>
            <a:ext uri="{FF2B5EF4-FFF2-40B4-BE49-F238E27FC236}">
              <a16:creationId xmlns:a16="http://schemas.microsoft.com/office/drawing/2014/main" id="{438944D7-E354-481E-A2D0-25576B8B5AA9}"/>
            </a:ext>
          </a:extLst>
        </xdr:cNvPr>
        <xdr:cNvSpPr txBox="1"/>
      </xdr:nvSpPr>
      <xdr:spPr>
        <a:xfrm>
          <a:off x="54212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a16="http://schemas.microsoft.com/office/drawing/2014/main" id="{B0229A0C-CB5F-46CC-908B-53C9FEAEBB2D}"/>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a:extLst>
            <a:ext uri="{FF2B5EF4-FFF2-40B4-BE49-F238E27FC236}">
              <a16:creationId xmlns:a16="http://schemas.microsoft.com/office/drawing/2014/main" id="{459F1CAD-6BED-4D8F-893A-A11DA9BAD0CD}"/>
            </a:ext>
          </a:extLst>
        </xdr:cNvPr>
        <xdr:cNvSpPr txBox="1"/>
      </xdr:nvSpPr>
      <xdr:spPr>
        <a:xfrm>
          <a:off x="54212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a16="http://schemas.microsoft.com/office/drawing/2014/main" id="{6E6265D6-EE77-4781-B756-0360354A2C19}"/>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5" name="テキスト ボックス 194">
          <a:extLst>
            <a:ext uri="{FF2B5EF4-FFF2-40B4-BE49-F238E27FC236}">
              <a16:creationId xmlns:a16="http://schemas.microsoft.com/office/drawing/2014/main" id="{090C0D80-F241-43FC-A604-A3E1051B8266}"/>
            </a:ext>
          </a:extLst>
        </xdr:cNvPr>
        <xdr:cNvSpPr txBox="1"/>
      </xdr:nvSpPr>
      <xdr:spPr>
        <a:xfrm>
          <a:off x="5421206" y="91278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a16="http://schemas.microsoft.com/office/drawing/2014/main" id="{C882BAB3-FD49-483E-91AB-A0E0276A2419}"/>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197" name="テキスト ボックス 196">
          <a:extLst>
            <a:ext uri="{FF2B5EF4-FFF2-40B4-BE49-F238E27FC236}">
              <a16:creationId xmlns:a16="http://schemas.microsoft.com/office/drawing/2014/main" id="{3A4EEF49-A24E-49D9-9961-CE016846AFB6}"/>
            </a:ext>
          </a:extLst>
        </xdr:cNvPr>
        <xdr:cNvSpPr txBox="1"/>
      </xdr:nvSpPr>
      <xdr:spPr>
        <a:xfrm>
          <a:off x="5421206" y="882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37C50576-EA27-4C9D-A245-8BF00C0F259E}"/>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9" name="テキスト ボックス 198">
          <a:extLst>
            <a:ext uri="{FF2B5EF4-FFF2-40B4-BE49-F238E27FC236}">
              <a16:creationId xmlns:a16="http://schemas.microsoft.com/office/drawing/2014/main" id="{38A11EA3-DA0B-4342-821E-C68367A2F439}"/>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C45FBF8A-D8A4-4127-98E8-68617FCAF40C}"/>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83119</xdr:rowOff>
    </xdr:from>
    <xdr:to>
      <xdr:col>54</xdr:col>
      <xdr:colOff>189865</xdr:colOff>
      <xdr:row>63</xdr:row>
      <xdr:rowOff>157120</xdr:rowOff>
    </xdr:to>
    <xdr:cxnSp macro="">
      <xdr:nvCxnSpPr>
        <xdr:cNvPr id="201" name="直線コネクタ 200">
          <a:extLst>
            <a:ext uri="{FF2B5EF4-FFF2-40B4-BE49-F238E27FC236}">
              <a16:creationId xmlns:a16="http://schemas.microsoft.com/office/drawing/2014/main" id="{A847E8E3-0BA9-47C8-911D-C1DC80491D26}"/>
            </a:ext>
          </a:extLst>
        </xdr:cNvPr>
        <xdr:cNvCxnSpPr/>
      </xdr:nvCxnSpPr>
      <xdr:spPr>
        <a:xfrm flipV="1">
          <a:off x="9427845" y="9001694"/>
          <a:ext cx="1270" cy="136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160947</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05F69FAB-BE66-4B4C-BF04-47DC27A6882B}"/>
            </a:ext>
          </a:extLst>
        </xdr:cNvPr>
        <xdr:cNvSpPr txBox="1"/>
      </xdr:nvSpPr>
      <xdr:spPr>
        <a:xfrm>
          <a:off x="9477375" y="103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157120</xdr:rowOff>
    </xdr:from>
    <xdr:to>
      <xdr:col>55</xdr:col>
      <xdr:colOff>88900</xdr:colOff>
      <xdr:row>63</xdr:row>
      <xdr:rowOff>157120</xdr:rowOff>
    </xdr:to>
    <xdr:cxnSp macro="">
      <xdr:nvCxnSpPr>
        <xdr:cNvPr id="203" name="直線コネクタ 202">
          <a:extLst>
            <a:ext uri="{FF2B5EF4-FFF2-40B4-BE49-F238E27FC236}">
              <a16:creationId xmlns:a16="http://schemas.microsoft.com/office/drawing/2014/main" id="{112E9F94-CC25-4E05-955E-584A69027484}"/>
            </a:ext>
          </a:extLst>
        </xdr:cNvPr>
        <xdr:cNvCxnSpPr/>
      </xdr:nvCxnSpPr>
      <xdr:spPr>
        <a:xfrm>
          <a:off x="9363075" y="103710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29796</xdr:rowOff>
    </xdr:from>
    <xdr:ext cx="599010" cy="259045"/>
    <xdr:sp macro="" textlink="">
      <xdr:nvSpPr>
        <xdr:cNvPr id="204" name="【橋りょう・トンネル】&#10;一人当たり有形固定資産（償却資産）額最大値テキスト">
          <a:extLst>
            <a:ext uri="{FF2B5EF4-FFF2-40B4-BE49-F238E27FC236}">
              <a16:creationId xmlns:a16="http://schemas.microsoft.com/office/drawing/2014/main" id="{17927EC1-1043-4712-A6F3-CFFB58777A27}"/>
            </a:ext>
          </a:extLst>
        </xdr:cNvPr>
        <xdr:cNvSpPr txBox="1"/>
      </xdr:nvSpPr>
      <xdr:spPr>
        <a:xfrm>
          <a:off x="9477375" y="878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83119</xdr:rowOff>
    </xdr:from>
    <xdr:to>
      <xdr:col>55</xdr:col>
      <xdr:colOff>88900</xdr:colOff>
      <xdr:row>55</xdr:row>
      <xdr:rowOff>83119</xdr:rowOff>
    </xdr:to>
    <xdr:cxnSp macro="">
      <xdr:nvCxnSpPr>
        <xdr:cNvPr id="205" name="直線コネクタ 204">
          <a:extLst>
            <a:ext uri="{FF2B5EF4-FFF2-40B4-BE49-F238E27FC236}">
              <a16:creationId xmlns:a16="http://schemas.microsoft.com/office/drawing/2014/main" id="{5438205F-38C2-443F-B916-BA3CC16EECE3}"/>
            </a:ext>
          </a:extLst>
        </xdr:cNvPr>
        <xdr:cNvCxnSpPr/>
      </xdr:nvCxnSpPr>
      <xdr:spPr>
        <a:xfrm>
          <a:off x="9363075" y="900169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150959</xdr:rowOff>
    </xdr:from>
    <xdr:ext cx="599010" cy="259045"/>
    <xdr:sp macro="" textlink="">
      <xdr:nvSpPr>
        <xdr:cNvPr id="206" name="【橋りょう・トンネル】&#10;一人当たり有形固定資産（償却資産）額平均値テキスト">
          <a:extLst>
            <a:ext uri="{FF2B5EF4-FFF2-40B4-BE49-F238E27FC236}">
              <a16:creationId xmlns:a16="http://schemas.microsoft.com/office/drawing/2014/main" id="{0D782202-4013-4694-9E8B-D6841D80D564}"/>
            </a:ext>
          </a:extLst>
        </xdr:cNvPr>
        <xdr:cNvSpPr txBox="1"/>
      </xdr:nvSpPr>
      <xdr:spPr>
        <a:xfrm>
          <a:off x="9477375" y="955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1082</xdr:rowOff>
    </xdr:from>
    <xdr:to>
      <xdr:col>55</xdr:col>
      <xdr:colOff>50800</xdr:colOff>
      <xdr:row>59</xdr:row>
      <xdr:rowOff>102682</xdr:rowOff>
    </xdr:to>
    <xdr:sp macro="" textlink="">
      <xdr:nvSpPr>
        <xdr:cNvPr id="207" name="フローチャート: 判断 206">
          <a:extLst>
            <a:ext uri="{FF2B5EF4-FFF2-40B4-BE49-F238E27FC236}">
              <a16:creationId xmlns:a16="http://schemas.microsoft.com/office/drawing/2014/main" id="{30047DBD-50F8-4CFB-A6D3-0C16F4CC905D}"/>
            </a:ext>
          </a:extLst>
        </xdr:cNvPr>
        <xdr:cNvSpPr/>
      </xdr:nvSpPr>
      <xdr:spPr>
        <a:xfrm>
          <a:off x="9401175" y="956418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39458</xdr:rowOff>
    </xdr:from>
    <xdr:to>
      <xdr:col>50</xdr:col>
      <xdr:colOff>165100</xdr:colOff>
      <xdr:row>59</xdr:row>
      <xdr:rowOff>141058</xdr:rowOff>
    </xdr:to>
    <xdr:sp macro="" textlink="">
      <xdr:nvSpPr>
        <xdr:cNvPr id="208" name="フローチャート: 判断 207">
          <a:extLst>
            <a:ext uri="{FF2B5EF4-FFF2-40B4-BE49-F238E27FC236}">
              <a16:creationId xmlns:a16="http://schemas.microsoft.com/office/drawing/2014/main" id="{32ABEBA8-C9ED-4CA5-96BE-DC9A5FF72C79}"/>
            </a:ext>
          </a:extLst>
        </xdr:cNvPr>
        <xdr:cNvSpPr/>
      </xdr:nvSpPr>
      <xdr:spPr>
        <a:xfrm>
          <a:off x="8639175" y="96025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163747</xdr:rowOff>
    </xdr:from>
    <xdr:to>
      <xdr:col>46</xdr:col>
      <xdr:colOff>38100</xdr:colOff>
      <xdr:row>59</xdr:row>
      <xdr:rowOff>93897</xdr:rowOff>
    </xdr:to>
    <xdr:sp macro="" textlink="">
      <xdr:nvSpPr>
        <xdr:cNvPr id="209" name="フローチャート: 判断 208">
          <a:extLst>
            <a:ext uri="{FF2B5EF4-FFF2-40B4-BE49-F238E27FC236}">
              <a16:creationId xmlns:a16="http://schemas.microsoft.com/office/drawing/2014/main" id="{0D5C66F3-19BE-4A91-A31B-2C2ED67FBF06}"/>
            </a:ext>
          </a:extLst>
        </xdr:cNvPr>
        <xdr:cNvSpPr/>
      </xdr:nvSpPr>
      <xdr:spPr>
        <a:xfrm>
          <a:off x="7839075" y="9561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83424</xdr:rowOff>
    </xdr:from>
    <xdr:to>
      <xdr:col>41</xdr:col>
      <xdr:colOff>101600</xdr:colOff>
      <xdr:row>60</xdr:row>
      <xdr:rowOff>13574</xdr:rowOff>
    </xdr:to>
    <xdr:sp macro="" textlink="">
      <xdr:nvSpPr>
        <xdr:cNvPr id="210" name="フローチャート: 判断 209">
          <a:extLst>
            <a:ext uri="{FF2B5EF4-FFF2-40B4-BE49-F238E27FC236}">
              <a16:creationId xmlns:a16="http://schemas.microsoft.com/office/drawing/2014/main" id="{2312AE7F-609C-44F1-8A75-3BD0AF58C19E}"/>
            </a:ext>
          </a:extLst>
        </xdr:cNvPr>
        <xdr:cNvSpPr/>
      </xdr:nvSpPr>
      <xdr:spPr>
        <a:xfrm>
          <a:off x="7029450" y="964969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36B574E5-69B0-4F11-AB3F-A4F28A076F52}"/>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DA15206-A28B-467C-B052-F373091AED5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90D0364C-5E3A-4412-817B-861F15F9A6CC}"/>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A4A1F4-F812-4526-AA49-3E45B9E4E981}"/>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29CC2E3-E26D-4F5B-83A2-8868C85C211C}"/>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42508</xdr:rowOff>
    </xdr:from>
    <xdr:to>
      <xdr:col>55</xdr:col>
      <xdr:colOff>50800</xdr:colOff>
      <xdr:row>57</xdr:row>
      <xdr:rowOff>144108</xdr:rowOff>
    </xdr:to>
    <xdr:sp macro="" textlink="">
      <xdr:nvSpPr>
        <xdr:cNvPr id="216" name="楕円 215">
          <a:extLst>
            <a:ext uri="{FF2B5EF4-FFF2-40B4-BE49-F238E27FC236}">
              <a16:creationId xmlns:a16="http://schemas.microsoft.com/office/drawing/2014/main" id="{3C819084-0B1A-404F-BFE6-FDC39AEBFE56}"/>
            </a:ext>
          </a:extLst>
        </xdr:cNvPr>
        <xdr:cNvSpPr/>
      </xdr:nvSpPr>
      <xdr:spPr>
        <a:xfrm>
          <a:off x="9401175" y="928493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65385</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CC72D224-ECA2-452B-82D1-5F8B6D32B698}"/>
            </a:ext>
          </a:extLst>
        </xdr:cNvPr>
        <xdr:cNvSpPr txBox="1"/>
      </xdr:nvSpPr>
      <xdr:spPr>
        <a:xfrm>
          <a:off x="9477375" y="91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96996</xdr:rowOff>
    </xdr:from>
    <xdr:to>
      <xdr:col>50</xdr:col>
      <xdr:colOff>165100</xdr:colOff>
      <xdr:row>58</xdr:row>
      <xdr:rowOff>27146</xdr:rowOff>
    </xdr:to>
    <xdr:sp macro="" textlink="">
      <xdr:nvSpPr>
        <xdr:cNvPr id="218" name="楕円 217">
          <a:extLst>
            <a:ext uri="{FF2B5EF4-FFF2-40B4-BE49-F238E27FC236}">
              <a16:creationId xmlns:a16="http://schemas.microsoft.com/office/drawing/2014/main" id="{1289AD13-246B-4C2C-A0D7-B91037BB8458}"/>
            </a:ext>
          </a:extLst>
        </xdr:cNvPr>
        <xdr:cNvSpPr/>
      </xdr:nvSpPr>
      <xdr:spPr>
        <a:xfrm>
          <a:off x="8639175" y="9336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93308</xdr:rowOff>
    </xdr:from>
    <xdr:to>
      <xdr:col>55</xdr:col>
      <xdr:colOff>0</xdr:colOff>
      <xdr:row>57</xdr:row>
      <xdr:rowOff>147796</xdr:rowOff>
    </xdr:to>
    <xdr:cxnSp macro="">
      <xdr:nvCxnSpPr>
        <xdr:cNvPr id="219" name="直線コネクタ 218">
          <a:extLst>
            <a:ext uri="{FF2B5EF4-FFF2-40B4-BE49-F238E27FC236}">
              <a16:creationId xmlns:a16="http://schemas.microsoft.com/office/drawing/2014/main" id="{D50F253E-C79B-4D38-823F-E9BF03704C3A}"/>
            </a:ext>
          </a:extLst>
        </xdr:cNvPr>
        <xdr:cNvCxnSpPr/>
      </xdr:nvCxnSpPr>
      <xdr:spPr>
        <a:xfrm flipV="1">
          <a:off x="8686800" y="9332558"/>
          <a:ext cx="74295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109851</xdr:rowOff>
    </xdr:from>
    <xdr:to>
      <xdr:col>46</xdr:col>
      <xdr:colOff>38100</xdr:colOff>
      <xdr:row>58</xdr:row>
      <xdr:rowOff>40001</xdr:rowOff>
    </xdr:to>
    <xdr:sp macro="" textlink="">
      <xdr:nvSpPr>
        <xdr:cNvPr id="220" name="楕円 219">
          <a:extLst>
            <a:ext uri="{FF2B5EF4-FFF2-40B4-BE49-F238E27FC236}">
              <a16:creationId xmlns:a16="http://schemas.microsoft.com/office/drawing/2014/main" id="{1BBC34DA-86DF-40C6-80E2-1B88526D9BBF}"/>
            </a:ext>
          </a:extLst>
        </xdr:cNvPr>
        <xdr:cNvSpPr/>
      </xdr:nvSpPr>
      <xdr:spPr>
        <a:xfrm>
          <a:off x="7839075" y="93459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147796</xdr:rowOff>
    </xdr:from>
    <xdr:to>
      <xdr:col>50</xdr:col>
      <xdr:colOff>114300</xdr:colOff>
      <xdr:row>57</xdr:row>
      <xdr:rowOff>160651</xdr:rowOff>
    </xdr:to>
    <xdr:cxnSp macro="">
      <xdr:nvCxnSpPr>
        <xdr:cNvPr id="221" name="直線コネクタ 220">
          <a:extLst>
            <a:ext uri="{FF2B5EF4-FFF2-40B4-BE49-F238E27FC236}">
              <a16:creationId xmlns:a16="http://schemas.microsoft.com/office/drawing/2014/main" id="{AA5528B2-A572-4C7D-B056-8439BFB357AD}"/>
            </a:ext>
          </a:extLst>
        </xdr:cNvPr>
        <xdr:cNvCxnSpPr/>
      </xdr:nvCxnSpPr>
      <xdr:spPr>
        <a:xfrm flipV="1">
          <a:off x="7886700" y="9383871"/>
          <a:ext cx="8001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132185</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358A23CF-74A1-4AE0-A656-B9D3A82F0636}"/>
            </a:ext>
          </a:extLst>
        </xdr:cNvPr>
        <xdr:cNvSpPr txBox="1"/>
      </xdr:nvSpPr>
      <xdr:spPr>
        <a:xfrm>
          <a:off x="8399995" y="96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85024</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C735DDA7-0339-4242-8C5E-1824296E01BA}"/>
            </a:ext>
          </a:extLst>
        </xdr:cNvPr>
        <xdr:cNvSpPr txBox="1"/>
      </xdr:nvSpPr>
      <xdr:spPr>
        <a:xfrm>
          <a:off x="7609420" y="965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30101</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A7DAB4BC-A5D1-4946-B574-4135D93B968F}"/>
            </a:ext>
          </a:extLst>
        </xdr:cNvPr>
        <xdr:cNvSpPr txBox="1"/>
      </xdr:nvSpPr>
      <xdr:spPr>
        <a:xfrm>
          <a:off x="6818845" y="942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43673</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86CC9C46-C739-48EB-960F-2D7DD230A5D3}"/>
            </a:ext>
          </a:extLst>
        </xdr:cNvPr>
        <xdr:cNvSpPr txBox="1"/>
      </xdr:nvSpPr>
      <xdr:spPr>
        <a:xfrm>
          <a:off x="8399995" y="912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56528</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E55C8D87-4B2A-4878-981A-BB3504FAA8D6}"/>
            </a:ext>
          </a:extLst>
        </xdr:cNvPr>
        <xdr:cNvSpPr txBox="1"/>
      </xdr:nvSpPr>
      <xdr:spPr>
        <a:xfrm>
          <a:off x="7609420" y="913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AAC15D26-5664-425B-A306-12D836DD7EB5}"/>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8" name="正方形/長方形 227">
          <a:extLst>
            <a:ext uri="{FF2B5EF4-FFF2-40B4-BE49-F238E27FC236}">
              <a16:creationId xmlns:a16="http://schemas.microsoft.com/office/drawing/2014/main" id="{48061E63-7D35-48F8-BD95-92E2F3DE493C}"/>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9" name="正方形/長方形 228">
          <a:extLst>
            <a:ext uri="{FF2B5EF4-FFF2-40B4-BE49-F238E27FC236}">
              <a16:creationId xmlns:a16="http://schemas.microsoft.com/office/drawing/2014/main" id="{65DC20B6-3091-4CCA-96AE-B578DBA3C8B0}"/>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30" name="正方形/長方形 229">
          <a:extLst>
            <a:ext uri="{FF2B5EF4-FFF2-40B4-BE49-F238E27FC236}">
              <a16:creationId xmlns:a16="http://schemas.microsoft.com/office/drawing/2014/main" id="{269D908D-BE09-4848-B752-60F4D3F4C9FB}"/>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31" name="正方形/長方形 230">
          <a:extLst>
            <a:ext uri="{FF2B5EF4-FFF2-40B4-BE49-F238E27FC236}">
              <a16:creationId xmlns:a16="http://schemas.microsoft.com/office/drawing/2014/main" id="{440A20A0-01EB-4B46-85C2-1ACCE025096A}"/>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2D1FEFE7-573C-41AF-B57F-4404F22FDB87}"/>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C083AB28-F1A3-4CCF-9909-FBAE46B5F2D6}"/>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1C97019D-FAF5-4208-864B-37B3228EEEB9}"/>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a:extLst>
            <a:ext uri="{FF2B5EF4-FFF2-40B4-BE49-F238E27FC236}">
              <a16:creationId xmlns:a16="http://schemas.microsoft.com/office/drawing/2014/main" id="{2187D4CE-B484-44F2-A572-B98352C7E84A}"/>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6" name="直線コネクタ 235">
          <a:extLst>
            <a:ext uri="{FF2B5EF4-FFF2-40B4-BE49-F238E27FC236}">
              <a16:creationId xmlns:a16="http://schemas.microsoft.com/office/drawing/2014/main" id="{CDCE6B55-2DC2-4F73-8AB9-DE7C8FFFC90E}"/>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7" name="テキスト ボックス 236">
          <a:extLst>
            <a:ext uri="{FF2B5EF4-FFF2-40B4-BE49-F238E27FC236}">
              <a16:creationId xmlns:a16="http://schemas.microsoft.com/office/drawing/2014/main" id="{BC7160A5-D477-449E-90AC-EE316FE33725}"/>
            </a:ext>
          </a:extLst>
        </xdr:cNvPr>
        <xdr:cNvSpPr txBox="1"/>
      </xdr:nvSpPr>
      <xdr:spPr>
        <a:xfrm>
          <a:off x="339891" y="1373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3CC64243-9F42-4FC1-9C58-2E008E4E9FB7}"/>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DEA2A1C3-DC9E-4C57-913C-BB8AA2A4237F}"/>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0" name="直線コネクタ 239">
          <a:extLst>
            <a:ext uri="{FF2B5EF4-FFF2-40B4-BE49-F238E27FC236}">
              <a16:creationId xmlns:a16="http://schemas.microsoft.com/office/drawing/2014/main" id="{477F65A4-B580-4C59-819C-3C6F2A1DEE4B}"/>
            </a:ext>
          </a:extLst>
        </xdr:cNvPr>
        <xdr:cNvCxnSpPr/>
      </xdr:nvCxnSpPr>
      <xdr:spPr>
        <a:xfrm>
          <a:off x="685800" y="12792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1" name="テキスト ボックス 240">
          <a:extLst>
            <a:ext uri="{FF2B5EF4-FFF2-40B4-BE49-F238E27FC236}">
              <a16:creationId xmlns:a16="http://schemas.microsoft.com/office/drawing/2014/main" id="{5C0EE9AF-4D11-4727-BF67-1CF82531086C}"/>
            </a:ext>
          </a:extLst>
        </xdr:cNvPr>
        <xdr:cNvSpPr txBox="1"/>
      </xdr:nvSpPr>
      <xdr:spPr>
        <a:xfrm>
          <a:off x="339891" y="12646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3DEB87D0-2349-49CF-BE52-B4A505F8D931}"/>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3" name="テキスト ボックス 242">
          <a:extLst>
            <a:ext uri="{FF2B5EF4-FFF2-40B4-BE49-F238E27FC236}">
              <a16:creationId xmlns:a16="http://schemas.microsoft.com/office/drawing/2014/main" id="{BBC0F7C2-9D15-4970-AA50-9F366580CE2C}"/>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1DD54DBD-CAC8-4B58-B6B0-0EF5930ED412}"/>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15239</xdr:rowOff>
    </xdr:from>
    <xdr:to>
      <xdr:col>24</xdr:col>
      <xdr:colOff>62865</xdr:colOff>
      <xdr:row>86</xdr:row>
      <xdr:rowOff>9525</xdr:rowOff>
    </xdr:to>
    <xdr:cxnSp macro="">
      <xdr:nvCxnSpPr>
        <xdr:cNvPr id="245" name="直線コネクタ 244">
          <a:extLst>
            <a:ext uri="{FF2B5EF4-FFF2-40B4-BE49-F238E27FC236}">
              <a16:creationId xmlns:a16="http://schemas.microsoft.com/office/drawing/2014/main" id="{5EB4E7DA-F3F9-4E59-9CC6-8A001F269BDD}"/>
            </a:ext>
          </a:extLst>
        </xdr:cNvPr>
        <xdr:cNvCxnSpPr/>
      </xdr:nvCxnSpPr>
      <xdr:spPr>
        <a:xfrm flipV="1">
          <a:off x="4179570" y="12651739"/>
          <a:ext cx="127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13352</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DBDCDA44-C0E3-487D-B63D-6AE452A625B9}"/>
            </a:ext>
          </a:extLst>
        </xdr:cNvPr>
        <xdr:cNvSpPr txBox="1"/>
      </xdr:nvSpPr>
      <xdr:spPr>
        <a:xfrm>
          <a:off x="42291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47" name="直線コネクタ 246">
          <a:extLst>
            <a:ext uri="{FF2B5EF4-FFF2-40B4-BE49-F238E27FC236}">
              <a16:creationId xmlns:a16="http://schemas.microsoft.com/office/drawing/2014/main" id="{E9B2AE89-9D4C-4CBD-9FD4-154F3CA73A6A}"/>
            </a:ext>
          </a:extLst>
        </xdr:cNvPr>
        <xdr:cNvCxnSpPr/>
      </xdr:nvCxnSpPr>
      <xdr:spPr>
        <a:xfrm>
          <a:off x="4105275" y="139414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133366</xdr:rowOff>
    </xdr:from>
    <xdr:ext cx="405111" cy="259045"/>
    <xdr:sp macro="" textlink="">
      <xdr:nvSpPr>
        <xdr:cNvPr id="248" name="【公営住宅】&#10;有形固定資産減価償却率最大値テキスト">
          <a:extLst>
            <a:ext uri="{FF2B5EF4-FFF2-40B4-BE49-F238E27FC236}">
              <a16:creationId xmlns:a16="http://schemas.microsoft.com/office/drawing/2014/main" id="{A1B429DD-2313-4414-B52F-84CE130F6294}"/>
            </a:ext>
          </a:extLst>
        </xdr:cNvPr>
        <xdr:cNvSpPr txBox="1"/>
      </xdr:nvSpPr>
      <xdr:spPr>
        <a:xfrm>
          <a:off x="4229100" y="1244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49" name="直線コネクタ 248">
          <a:extLst>
            <a:ext uri="{FF2B5EF4-FFF2-40B4-BE49-F238E27FC236}">
              <a16:creationId xmlns:a16="http://schemas.microsoft.com/office/drawing/2014/main" id="{16F76487-E861-4203-9383-BB21EC9046C6}"/>
            </a:ext>
          </a:extLst>
        </xdr:cNvPr>
        <xdr:cNvCxnSpPr/>
      </xdr:nvCxnSpPr>
      <xdr:spPr>
        <a:xfrm>
          <a:off x="4105275" y="12651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170197</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8ECFB879-0C5F-4548-A764-961F08839D46}"/>
            </a:ext>
          </a:extLst>
        </xdr:cNvPr>
        <xdr:cNvSpPr txBox="1"/>
      </xdr:nvSpPr>
      <xdr:spPr>
        <a:xfrm>
          <a:off x="4229100" y="1280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51" name="フローチャート: 判断 250">
          <a:extLst>
            <a:ext uri="{FF2B5EF4-FFF2-40B4-BE49-F238E27FC236}">
              <a16:creationId xmlns:a16="http://schemas.microsoft.com/office/drawing/2014/main" id="{3D384FC6-37E2-4705-80E0-C38D57ADD625}"/>
            </a:ext>
          </a:extLst>
        </xdr:cNvPr>
        <xdr:cNvSpPr/>
      </xdr:nvSpPr>
      <xdr:spPr>
        <a:xfrm>
          <a:off x="4124325" y="12945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130175</xdr:rowOff>
    </xdr:from>
    <xdr:to>
      <xdr:col>20</xdr:col>
      <xdr:colOff>38100</xdr:colOff>
      <xdr:row>80</xdr:row>
      <xdr:rowOff>60325</xdr:rowOff>
    </xdr:to>
    <xdr:sp macro="" textlink="">
      <xdr:nvSpPr>
        <xdr:cNvPr id="252" name="フローチャート: 判断 251">
          <a:extLst>
            <a:ext uri="{FF2B5EF4-FFF2-40B4-BE49-F238E27FC236}">
              <a16:creationId xmlns:a16="http://schemas.microsoft.com/office/drawing/2014/main" id="{B645F44A-D9DC-4372-910A-DF5882CCA0BE}"/>
            </a:ext>
          </a:extLst>
        </xdr:cNvPr>
        <xdr:cNvSpPr/>
      </xdr:nvSpPr>
      <xdr:spPr>
        <a:xfrm>
          <a:off x="3381375" y="129317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130175</xdr:rowOff>
    </xdr:from>
    <xdr:to>
      <xdr:col>15</xdr:col>
      <xdr:colOff>101600</xdr:colOff>
      <xdr:row>79</xdr:row>
      <xdr:rowOff>60325</xdr:rowOff>
    </xdr:to>
    <xdr:sp macro="" textlink="">
      <xdr:nvSpPr>
        <xdr:cNvPr id="253" name="フローチャート: 判断 252">
          <a:extLst>
            <a:ext uri="{FF2B5EF4-FFF2-40B4-BE49-F238E27FC236}">
              <a16:creationId xmlns:a16="http://schemas.microsoft.com/office/drawing/2014/main" id="{505C1B97-83C1-4EB2-9F0A-3A9AF3DB567E}"/>
            </a:ext>
          </a:extLst>
        </xdr:cNvPr>
        <xdr:cNvSpPr/>
      </xdr:nvSpPr>
      <xdr:spPr>
        <a:xfrm>
          <a:off x="2571750" y="12769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130175</xdr:rowOff>
    </xdr:from>
    <xdr:to>
      <xdr:col>10</xdr:col>
      <xdr:colOff>165100</xdr:colOff>
      <xdr:row>79</xdr:row>
      <xdr:rowOff>60325</xdr:rowOff>
    </xdr:to>
    <xdr:sp macro="" textlink="">
      <xdr:nvSpPr>
        <xdr:cNvPr id="254" name="フローチャート: 判断 253">
          <a:extLst>
            <a:ext uri="{FF2B5EF4-FFF2-40B4-BE49-F238E27FC236}">
              <a16:creationId xmlns:a16="http://schemas.microsoft.com/office/drawing/2014/main" id="{6F7EEE4C-7E9E-4943-9CAC-A6F2F48A00F4}"/>
            </a:ext>
          </a:extLst>
        </xdr:cNvPr>
        <xdr:cNvSpPr/>
      </xdr:nvSpPr>
      <xdr:spPr>
        <a:xfrm>
          <a:off x="1781175" y="12769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90DD5EC-CF39-407E-BF8D-C34A42C69D23}"/>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5E646FF-40C3-4B80-B707-774710A551EB}"/>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0BB261A-B072-4094-9420-D5D02FBC6836}"/>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97DB121-FD0C-4047-83D5-8292E7E7055D}"/>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E163E5F-2F2E-4BBE-8CA4-B52F012332ED}"/>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260" name="楕円 259">
          <a:extLst>
            <a:ext uri="{FF2B5EF4-FFF2-40B4-BE49-F238E27FC236}">
              <a16:creationId xmlns:a16="http://schemas.microsoft.com/office/drawing/2014/main" id="{007C38F2-18CB-4A2B-975E-8BEFE49FE874}"/>
            </a:ext>
          </a:extLst>
        </xdr:cNvPr>
        <xdr:cNvSpPr/>
      </xdr:nvSpPr>
      <xdr:spPr>
        <a:xfrm>
          <a:off x="4124325" y="13755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125747</xdr:rowOff>
    </xdr:from>
    <xdr:ext cx="405111" cy="259045"/>
    <xdr:sp macro="" textlink="">
      <xdr:nvSpPr>
        <xdr:cNvPr id="261" name="【公営住宅】&#10;有形固定資産減価償却率該当値テキスト">
          <a:extLst>
            <a:ext uri="{FF2B5EF4-FFF2-40B4-BE49-F238E27FC236}">
              <a16:creationId xmlns:a16="http://schemas.microsoft.com/office/drawing/2014/main" id="{FE65AC56-9808-48CD-A44D-61E5BDCFCC8C}"/>
            </a:ext>
          </a:extLst>
        </xdr:cNvPr>
        <xdr:cNvSpPr txBox="1"/>
      </xdr:nvSpPr>
      <xdr:spPr>
        <a:xfrm>
          <a:off x="4229100"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262" name="楕円 261">
          <a:extLst>
            <a:ext uri="{FF2B5EF4-FFF2-40B4-BE49-F238E27FC236}">
              <a16:creationId xmlns:a16="http://schemas.microsoft.com/office/drawing/2014/main" id="{49F36CA7-ACCE-4EBB-ABEB-AD347496785D}"/>
            </a:ext>
          </a:extLst>
        </xdr:cNvPr>
        <xdr:cNvSpPr/>
      </xdr:nvSpPr>
      <xdr:spPr>
        <a:xfrm>
          <a:off x="3381375" y="13716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26670</xdr:rowOff>
    </xdr:to>
    <xdr:cxnSp macro="">
      <xdr:nvCxnSpPr>
        <xdr:cNvPr id="263" name="直線コネクタ 262">
          <a:extLst>
            <a:ext uri="{FF2B5EF4-FFF2-40B4-BE49-F238E27FC236}">
              <a16:creationId xmlns:a16="http://schemas.microsoft.com/office/drawing/2014/main" id="{93994781-C84E-4D21-B2EA-76179AE0AB4A}"/>
            </a:ext>
          </a:extLst>
        </xdr:cNvPr>
        <xdr:cNvCxnSpPr/>
      </xdr:nvCxnSpPr>
      <xdr:spPr>
        <a:xfrm>
          <a:off x="3429000" y="13763625"/>
          <a:ext cx="7524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158750</xdr:rowOff>
    </xdr:from>
    <xdr:to>
      <xdr:col>15</xdr:col>
      <xdr:colOff>101600</xdr:colOff>
      <xdr:row>84</xdr:row>
      <xdr:rowOff>88900</xdr:rowOff>
    </xdr:to>
    <xdr:sp macro="" textlink="">
      <xdr:nvSpPr>
        <xdr:cNvPr id="264" name="楕円 263">
          <a:extLst>
            <a:ext uri="{FF2B5EF4-FFF2-40B4-BE49-F238E27FC236}">
              <a16:creationId xmlns:a16="http://schemas.microsoft.com/office/drawing/2014/main" id="{AC899FFB-C12C-4D99-A43B-999A94DE32A8}"/>
            </a:ext>
          </a:extLst>
        </xdr:cNvPr>
        <xdr:cNvSpPr/>
      </xdr:nvSpPr>
      <xdr:spPr>
        <a:xfrm>
          <a:off x="2571750" y="136112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38100</xdr:rowOff>
    </xdr:from>
    <xdr:to>
      <xdr:col>19</xdr:col>
      <xdr:colOff>177800</xdr:colOff>
      <xdr:row>84</xdr:row>
      <xdr:rowOff>152400</xdr:rowOff>
    </xdr:to>
    <xdr:cxnSp macro="">
      <xdr:nvCxnSpPr>
        <xdr:cNvPr id="265" name="直線コネクタ 264">
          <a:extLst>
            <a:ext uri="{FF2B5EF4-FFF2-40B4-BE49-F238E27FC236}">
              <a16:creationId xmlns:a16="http://schemas.microsoft.com/office/drawing/2014/main" id="{5C7F371C-F01B-453C-88BA-683E565A2D42}"/>
            </a:ext>
          </a:extLst>
        </xdr:cNvPr>
        <xdr:cNvCxnSpPr/>
      </xdr:nvCxnSpPr>
      <xdr:spPr>
        <a:xfrm>
          <a:off x="2619375" y="13649325"/>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76852</xdr:rowOff>
    </xdr:from>
    <xdr:ext cx="405111" cy="259045"/>
    <xdr:sp macro="" textlink="">
      <xdr:nvSpPr>
        <xdr:cNvPr id="266" name="n_1aveValue【公営住宅】&#10;有形固定資産減価償却率">
          <a:extLst>
            <a:ext uri="{FF2B5EF4-FFF2-40B4-BE49-F238E27FC236}">
              <a16:creationId xmlns:a16="http://schemas.microsoft.com/office/drawing/2014/main" id="{C0DD4998-971C-4A46-865B-6E45CF20548B}"/>
            </a:ext>
          </a:extLst>
        </xdr:cNvPr>
        <xdr:cNvSpPr txBox="1"/>
      </xdr:nvSpPr>
      <xdr:spPr>
        <a:xfrm>
          <a:off x="3239144" y="1271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76852</xdr:rowOff>
    </xdr:from>
    <xdr:ext cx="405111" cy="259045"/>
    <xdr:sp macro="" textlink="">
      <xdr:nvSpPr>
        <xdr:cNvPr id="267" name="n_2aveValue【公営住宅】&#10;有形固定資産減価償却率">
          <a:extLst>
            <a:ext uri="{FF2B5EF4-FFF2-40B4-BE49-F238E27FC236}">
              <a16:creationId xmlns:a16="http://schemas.microsoft.com/office/drawing/2014/main" id="{7E2EE7CA-782A-4B2D-9CDF-4DBF256B3D52}"/>
            </a:ext>
          </a:extLst>
        </xdr:cNvPr>
        <xdr:cNvSpPr txBox="1"/>
      </xdr:nvSpPr>
      <xdr:spPr>
        <a:xfrm>
          <a:off x="2439044" y="1255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268" name="n_3aveValue【公営住宅】&#10;有形固定資産減価償却率">
          <a:extLst>
            <a:ext uri="{FF2B5EF4-FFF2-40B4-BE49-F238E27FC236}">
              <a16:creationId xmlns:a16="http://schemas.microsoft.com/office/drawing/2014/main" id="{057FF970-FF3E-4834-AB7A-881710EDBA34}"/>
            </a:ext>
          </a:extLst>
        </xdr:cNvPr>
        <xdr:cNvSpPr txBox="1"/>
      </xdr:nvSpPr>
      <xdr:spPr>
        <a:xfrm>
          <a:off x="1648469" y="1255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269" name="n_1mainValue【公営住宅】&#10;有形固定資産減価償却率">
          <a:extLst>
            <a:ext uri="{FF2B5EF4-FFF2-40B4-BE49-F238E27FC236}">
              <a16:creationId xmlns:a16="http://schemas.microsoft.com/office/drawing/2014/main" id="{99E1F81F-A1BF-4174-83C3-7C65B7C3743E}"/>
            </a:ext>
          </a:extLst>
        </xdr:cNvPr>
        <xdr:cNvSpPr txBox="1"/>
      </xdr:nvSpPr>
      <xdr:spPr>
        <a:xfrm>
          <a:off x="3239144" y="1379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80027</xdr:rowOff>
    </xdr:from>
    <xdr:ext cx="405111" cy="259045"/>
    <xdr:sp macro="" textlink="">
      <xdr:nvSpPr>
        <xdr:cNvPr id="270" name="n_2mainValue【公営住宅】&#10;有形固定資産減価償却率">
          <a:extLst>
            <a:ext uri="{FF2B5EF4-FFF2-40B4-BE49-F238E27FC236}">
              <a16:creationId xmlns:a16="http://schemas.microsoft.com/office/drawing/2014/main" id="{8EF405E7-F841-4181-8D6E-93A161452555}"/>
            </a:ext>
          </a:extLst>
        </xdr:cNvPr>
        <xdr:cNvSpPr txBox="1"/>
      </xdr:nvSpPr>
      <xdr:spPr>
        <a:xfrm>
          <a:off x="243904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18891B3F-E913-48DA-A1F2-FE657071D8C8}"/>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2" name="正方形/長方形 271">
          <a:extLst>
            <a:ext uri="{FF2B5EF4-FFF2-40B4-BE49-F238E27FC236}">
              <a16:creationId xmlns:a16="http://schemas.microsoft.com/office/drawing/2014/main" id="{D85BA72E-A13B-40F6-82D8-77DA424C9DBA}"/>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3" name="正方形/長方形 272">
          <a:extLst>
            <a:ext uri="{FF2B5EF4-FFF2-40B4-BE49-F238E27FC236}">
              <a16:creationId xmlns:a16="http://schemas.microsoft.com/office/drawing/2014/main" id="{7526DF5E-0AD3-40A2-80E0-2481EC8EDD47}"/>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4" name="正方形/長方形 273">
          <a:extLst>
            <a:ext uri="{FF2B5EF4-FFF2-40B4-BE49-F238E27FC236}">
              <a16:creationId xmlns:a16="http://schemas.microsoft.com/office/drawing/2014/main" id="{660CFE99-21B1-4DFE-A113-503A14EF47B7}"/>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5" name="正方形/長方形 274">
          <a:extLst>
            <a:ext uri="{FF2B5EF4-FFF2-40B4-BE49-F238E27FC236}">
              <a16:creationId xmlns:a16="http://schemas.microsoft.com/office/drawing/2014/main" id="{BB111E6B-70E4-4235-BDE6-6EDA2480B4C8}"/>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9E60145D-4B1D-4033-9C4C-7249AE6B7CCC}"/>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4F3643AE-83DA-4884-8BA0-39252BEF688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E3EC6B5F-A610-4D0B-9C13-4FD4AAC0604D}"/>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16453563-7699-43D4-B488-66C002A374EC}"/>
            </a:ext>
          </a:extLst>
        </xdr:cNvPr>
        <xdr:cNvSpPr txBox="1"/>
      </xdr:nvSpPr>
      <xdr:spPr>
        <a:xfrm>
          <a:off x="5527221"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BB78053A-07EA-4E4E-B534-66D726A02637}"/>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1" name="テキスト ボックス 280">
          <a:extLst>
            <a:ext uri="{FF2B5EF4-FFF2-40B4-BE49-F238E27FC236}">
              <a16:creationId xmlns:a16="http://schemas.microsoft.com/office/drawing/2014/main" id="{91319042-0A07-4634-8F88-BD40C08D8E03}"/>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FB5CF400-1013-4D58-A605-DD325AFADE06}"/>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3" name="テキスト ボックス 282">
          <a:extLst>
            <a:ext uri="{FF2B5EF4-FFF2-40B4-BE49-F238E27FC236}">
              <a16:creationId xmlns:a16="http://schemas.microsoft.com/office/drawing/2014/main" id="{F10685EA-DB35-4888-8799-DBC97FD20B60}"/>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8A54B062-FDD9-4F52-8051-0FFC7A941226}"/>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5" name="テキスト ボックス 284">
          <a:extLst>
            <a:ext uri="{FF2B5EF4-FFF2-40B4-BE49-F238E27FC236}">
              <a16:creationId xmlns:a16="http://schemas.microsoft.com/office/drawing/2014/main" id="{4811AABB-926E-4B42-8E4F-A82CB88D5C94}"/>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304EC980-9ACA-4F88-AF51-1C5F929A13A4}"/>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7" name="テキスト ボックス 286">
          <a:extLst>
            <a:ext uri="{FF2B5EF4-FFF2-40B4-BE49-F238E27FC236}">
              <a16:creationId xmlns:a16="http://schemas.microsoft.com/office/drawing/2014/main" id="{8110BAEB-69CA-43F3-AEC3-C9D369071686}"/>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D3687154-63C8-4A85-8E53-8DD3A0FB5441}"/>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ACCB93A2-D071-4BDB-98C0-13AFAF5AB3A1}"/>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a:extLst>
            <a:ext uri="{FF2B5EF4-FFF2-40B4-BE49-F238E27FC236}">
              <a16:creationId xmlns:a16="http://schemas.microsoft.com/office/drawing/2014/main" id="{818374FA-7883-4D43-A094-F2D0F3EB120B}"/>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70104</xdr:rowOff>
    </xdr:from>
    <xdr:to>
      <xdr:col>54</xdr:col>
      <xdr:colOff>189865</xdr:colOff>
      <xdr:row>86</xdr:row>
      <xdr:rowOff>106680</xdr:rowOff>
    </xdr:to>
    <xdr:cxnSp macro="">
      <xdr:nvCxnSpPr>
        <xdr:cNvPr id="291" name="直線コネクタ 290">
          <a:extLst>
            <a:ext uri="{FF2B5EF4-FFF2-40B4-BE49-F238E27FC236}">
              <a16:creationId xmlns:a16="http://schemas.microsoft.com/office/drawing/2014/main" id="{E0128AF4-82E0-4F97-800C-34E389514255}"/>
            </a:ext>
          </a:extLst>
        </xdr:cNvPr>
        <xdr:cNvCxnSpPr/>
      </xdr:nvCxnSpPr>
      <xdr:spPr>
        <a:xfrm flipV="1">
          <a:off x="9427845" y="12706604"/>
          <a:ext cx="1270" cy="133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292" name="【公営住宅】&#10;一人当たり面積最小値テキスト">
          <a:extLst>
            <a:ext uri="{FF2B5EF4-FFF2-40B4-BE49-F238E27FC236}">
              <a16:creationId xmlns:a16="http://schemas.microsoft.com/office/drawing/2014/main" id="{9A43F3A9-3F44-4C83-87F6-F968A905FF1F}"/>
            </a:ext>
          </a:extLst>
        </xdr:cNvPr>
        <xdr:cNvSpPr txBox="1"/>
      </xdr:nvSpPr>
      <xdr:spPr>
        <a:xfrm>
          <a:off x="9477375"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93" name="直線コネクタ 292">
          <a:extLst>
            <a:ext uri="{FF2B5EF4-FFF2-40B4-BE49-F238E27FC236}">
              <a16:creationId xmlns:a16="http://schemas.microsoft.com/office/drawing/2014/main" id="{59206951-D3B1-402E-B1B0-BEB2E9D9407E}"/>
            </a:ext>
          </a:extLst>
        </xdr:cNvPr>
        <xdr:cNvCxnSpPr/>
      </xdr:nvCxnSpPr>
      <xdr:spPr>
        <a:xfrm>
          <a:off x="9363075" y="140385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16781</xdr:rowOff>
    </xdr:from>
    <xdr:ext cx="469744" cy="259045"/>
    <xdr:sp macro="" textlink="">
      <xdr:nvSpPr>
        <xdr:cNvPr id="294" name="【公営住宅】&#10;一人当たり面積最大値テキスト">
          <a:extLst>
            <a:ext uri="{FF2B5EF4-FFF2-40B4-BE49-F238E27FC236}">
              <a16:creationId xmlns:a16="http://schemas.microsoft.com/office/drawing/2014/main" id="{587BBF02-BD17-49F6-BA7C-8619635A3DCA}"/>
            </a:ext>
          </a:extLst>
        </xdr:cNvPr>
        <xdr:cNvSpPr txBox="1"/>
      </xdr:nvSpPr>
      <xdr:spPr>
        <a:xfrm>
          <a:off x="9477375" y="1249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70104</xdr:rowOff>
    </xdr:from>
    <xdr:to>
      <xdr:col>55</xdr:col>
      <xdr:colOff>88900</xdr:colOff>
      <xdr:row>78</xdr:row>
      <xdr:rowOff>70104</xdr:rowOff>
    </xdr:to>
    <xdr:cxnSp macro="">
      <xdr:nvCxnSpPr>
        <xdr:cNvPr id="295" name="直線コネクタ 294">
          <a:extLst>
            <a:ext uri="{FF2B5EF4-FFF2-40B4-BE49-F238E27FC236}">
              <a16:creationId xmlns:a16="http://schemas.microsoft.com/office/drawing/2014/main" id="{8C733CE2-A9E4-4A89-8778-C195C903BA34}"/>
            </a:ext>
          </a:extLst>
        </xdr:cNvPr>
        <xdr:cNvCxnSpPr/>
      </xdr:nvCxnSpPr>
      <xdr:spPr>
        <a:xfrm>
          <a:off x="9363075" y="1270660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110762</xdr:rowOff>
    </xdr:from>
    <xdr:ext cx="469744" cy="259045"/>
    <xdr:sp macro="" textlink="">
      <xdr:nvSpPr>
        <xdr:cNvPr id="296" name="【公営住宅】&#10;一人当たり面積平均値テキスト">
          <a:extLst>
            <a:ext uri="{FF2B5EF4-FFF2-40B4-BE49-F238E27FC236}">
              <a16:creationId xmlns:a16="http://schemas.microsoft.com/office/drawing/2014/main" id="{1525DC35-C47A-456D-A30A-3CEB9A1C2045}"/>
            </a:ext>
          </a:extLst>
        </xdr:cNvPr>
        <xdr:cNvSpPr txBox="1"/>
      </xdr:nvSpPr>
      <xdr:spPr>
        <a:xfrm>
          <a:off x="9477375" y="1339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87885</xdr:rowOff>
    </xdr:from>
    <xdr:to>
      <xdr:col>55</xdr:col>
      <xdr:colOff>50800</xdr:colOff>
      <xdr:row>84</xdr:row>
      <xdr:rowOff>18035</xdr:rowOff>
    </xdr:to>
    <xdr:sp macro="" textlink="">
      <xdr:nvSpPr>
        <xdr:cNvPr id="297" name="フローチャート: 判断 296">
          <a:extLst>
            <a:ext uri="{FF2B5EF4-FFF2-40B4-BE49-F238E27FC236}">
              <a16:creationId xmlns:a16="http://schemas.microsoft.com/office/drawing/2014/main" id="{2ABE5918-8B15-4ECC-82F4-433384832422}"/>
            </a:ext>
          </a:extLst>
        </xdr:cNvPr>
        <xdr:cNvSpPr/>
      </xdr:nvSpPr>
      <xdr:spPr>
        <a:xfrm>
          <a:off x="9401175" y="1353401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298" name="フローチャート: 判断 297">
          <a:extLst>
            <a:ext uri="{FF2B5EF4-FFF2-40B4-BE49-F238E27FC236}">
              <a16:creationId xmlns:a16="http://schemas.microsoft.com/office/drawing/2014/main" id="{EBF64235-99E1-410F-89DF-9B117FEAE21D}"/>
            </a:ext>
          </a:extLst>
        </xdr:cNvPr>
        <xdr:cNvSpPr/>
      </xdr:nvSpPr>
      <xdr:spPr>
        <a:xfrm>
          <a:off x="8639175" y="135829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145035</xdr:rowOff>
    </xdr:from>
    <xdr:to>
      <xdr:col>46</xdr:col>
      <xdr:colOff>38100</xdr:colOff>
      <xdr:row>84</xdr:row>
      <xdr:rowOff>75185</xdr:rowOff>
    </xdr:to>
    <xdr:sp macro="" textlink="">
      <xdr:nvSpPr>
        <xdr:cNvPr id="299" name="フローチャート: 判断 298">
          <a:extLst>
            <a:ext uri="{FF2B5EF4-FFF2-40B4-BE49-F238E27FC236}">
              <a16:creationId xmlns:a16="http://schemas.microsoft.com/office/drawing/2014/main" id="{52C06BD1-F404-4B46-A62B-2E5999C01270}"/>
            </a:ext>
          </a:extLst>
        </xdr:cNvPr>
        <xdr:cNvSpPr/>
      </xdr:nvSpPr>
      <xdr:spPr>
        <a:xfrm>
          <a:off x="7839075" y="135911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94742</xdr:rowOff>
    </xdr:from>
    <xdr:to>
      <xdr:col>41</xdr:col>
      <xdr:colOff>101600</xdr:colOff>
      <xdr:row>84</xdr:row>
      <xdr:rowOff>24892</xdr:rowOff>
    </xdr:to>
    <xdr:sp macro="" textlink="">
      <xdr:nvSpPr>
        <xdr:cNvPr id="300" name="フローチャート: 判断 299">
          <a:extLst>
            <a:ext uri="{FF2B5EF4-FFF2-40B4-BE49-F238E27FC236}">
              <a16:creationId xmlns:a16="http://schemas.microsoft.com/office/drawing/2014/main" id="{27C67A7D-FD62-4317-A26F-19CDC2F7A3C3}"/>
            </a:ext>
          </a:extLst>
        </xdr:cNvPr>
        <xdr:cNvSpPr/>
      </xdr:nvSpPr>
      <xdr:spPr>
        <a:xfrm>
          <a:off x="7029450" y="135440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BBF99C0-676F-4B57-BCB2-DA60A4736603}"/>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A6ECDDB-E63A-4F82-A106-656529E6FEEA}"/>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B16DA68-817A-49BB-A83D-56B8B981B580}"/>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F079FC-443A-40C8-A874-26AF684DD0A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74C6429-6D2D-43CE-AD8E-D9F6421B889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55880</xdr:rowOff>
    </xdr:from>
    <xdr:to>
      <xdr:col>55</xdr:col>
      <xdr:colOff>50800</xdr:colOff>
      <xdr:row>86</xdr:row>
      <xdr:rowOff>157480</xdr:rowOff>
    </xdr:to>
    <xdr:sp macro="" textlink="">
      <xdr:nvSpPr>
        <xdr:cNvPr id="306" name="楕円 305">
          <a:extLst>
            <a:ext uri="{FF2B5EF4-FFF2-40B4-BE49-F238E27FC236}">
              <a16:creationId xmlns:a16="http://schemas.microsoft.com/office/drawing/2014/main" id="{E1C822B8-6D92-44F9-8E40-AC560B28C175}"/>
            </a:ext>
          </a:extLst>
        </xdr:cNvPr>
        <xdr:cNvSpPr/>
      </xdr:nvSpPr>
      <xdr:spPr>
        <a:xfrm>
          <a:off x="9401175" y="1399095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142257</xdr:rowOff>
    </xdr:from>
    <xdr:ext cx="469744" cy="259045"/>
    <xdr:sp macro="" textlink="">
      <xdr:nvSpPr>
        <xdr:cNvPr id="307" name="【公営住宅】&#10;一人当たり面積該当値テキスト">
          <a:extLst>
            <a:ext uri="{FF2B5EF4-FFF2-40B4-BE49-F238E27FC236}">
              <a16:creationId xmlns:a16="http://schemas.microsoft.com/office/drawing/2014/main" id="{9BAC2431-DFD5-4E50-A12F-269323949426}"/>
            </a:ext>
          </a:extLst>
        </xdr:cNvPr>
        <xdr:cNvSpPr txBox="1"/>
      </xdr:nvSpPr>
      <xdr:spPr>
        <a:xfrm>
          <a:off x="9477375"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08" name="楕円 307">
          <a:extLst>
            <a:ext uri="{FF2B5EF4-FFF2-40B4-BE49-F238E27FC236}">
              <a16:creationId xmlns:a16="http://schemas.microsoft.com/office/drawing/2014/main" id="{E83A4CD6-C9B6-4E47-B2A8-0CC7EC588D48}"/>
            </a:ext>
          </a:extLst>
        </xdr:cNvPr>
        <xdr:cNvSpPr/>
      </xdr:nvSpPr>
      <xdr:spPr>
        <a:xfrm>
          <a:off x="8639175" y="139932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106680</xdr:rowOff>
    </xdr:from>
    <xdr:to>
      <xdr:col>55</xdr:col>
      <xdr:colOff>0</xdr:colOff>
      <xdr:row>86</xdr:row>
      <xdr:rowOff>108965</xdr:rowOff>
    </xdr:to>
    <xdr:cxnSp macro="">
      <xdr:nvCxnSpPr>
        <xdr:cNvPr id="309" name="直線コネクタ 308">
          <a:extLst>
            <a:ext uri="{FF2B5EF4-FFF2-40B4-BE49-F238E27FC236}">
              <a16:creationId xmlns:a16="http://schemas.microsoft.com/office/drawing/2014/main" id="{B588EB70-E9C5-410B-9BA7-7A413BB44E6D}"/>
            </a:ext>
          </a:extLst>
        </xdr:cNvPr>
        <xdr:cNvCxnSpPr/>
      </xdr:nvCxnSpPr>
      <xdr:spPr>
        <a:xfrm flipV="1">
          <a:off x="8686800" y="14038580"/>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10" name="楕円 309">
          <a:extLst>
            <a:ext uri="{FF2B5EF4-FFF2-40B4-BE49-F238E27FC236}">
              <a16:creationId xmlns:a16="http://schemas.microsoft.com/office/drawing/2014/main" id="{FFFBDB65-647E-4975-ABDF-BA92F0DDAEA4}"/>
            </a:ext>
          </a:extLst>
        </xdr:cNvPr>
        <xdr:cNvSpPr/>
      </xdr:nvSpPr>
      <xdr:spPr>
        <a:xfrm>
          <a:off x="7839075" y="139987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111252</xdr:rowOff>
    </xdr:to>
    <xdr:cxnSp macro="">
      <xdr:nvCxnSpPr>
        <xdr:cNvPr id="311" name="直線コネクタ 310">
          <a:extLst>
            <a:ext uri="{FF2B5EF4-FFF2-40B4-BE49-F238E27FC236}">
              <a16:creationId xmlns:a16="http://schemas.microsoft.com/office/drawing/2014/main" id="{6E41F216-3C2F-4458-BB3A-49021FF41BCA}"/>
            </a:ext>
          </a:extLst>
        </xdr:cNvPr>
        <xdr:cNvCxnSpPr/>
      </xdr:nvCxnSpPr>
      <xdr:spPr>
        <a:xfrm flipV="1">
          <a:off x="7886700" y="14040865"/>
          <a:ext cx="8001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80281</xdr:rowOff>
    </xdr:from>
    <xdr:ext cx="469744" cy="259045"/>
    <xdr:sp macro="" textlink="">
      <xdr:nvSpPr>
        <xdr:cNvPr id="312" name="n_1aveValue【公営住宅】&#10;一人当たり面積">
          <a:extLst>
            <a:ext uri="{FF2B5EF4-FFF2-40B4-BE49-F238E27FC236}">
              <a16:creationId xmlns:a16="http://schemas.microsoft.com/office/drawing/2014/main" id="{9DC71E39-229C-476A-8C79-217E7D24C769}"/>
            </a:ext>
          </a:extLst>
        </xdr:cNvPr>
        <xdr:cNvSpPr txBox="1"/>
      </xdr:nvSpPr>
      <xdr:spPr>
        <a:xfrm>
          <a:off x="8458277" y="133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13" name="n_2aveValue【公営住宅】&#10;一人当たり面積">
          <a:extLst>
            <a:ext uri="{FF2B5EF4-FFF2-40B4-BE49-F238E27FC236}">
              <a16:creationId xmlns:a16="http://schemas.microsoft.com/office/drawing/2014/main" id="{EF19B251-4153-43BB-B858-61D2EE60D0CD}"/>
            </a:ext>
          </a:extLst>
        </xdr:cNvPr>
        <xdr:cNvSpPr txBox="1"/>
      </xdr:nvSpPr>
      <xdr:spPr>
        <a:xfrm>
          <a:off x="7677227" y="1337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41419</xdr:rowOff>
    </xdr:from>
    <xdr:ext cx="469744" cy="259045"/>
    <xdr:sp macro="" textlink="">
      <xdr:nvSpPr>
        <xdr:cNvPr id="314" name="n_3aveValue【公営住宅】&#10;一人当たり面積">
          <a:extLst>
            <a:ext uri="{FF2B5EF4-FFF2-40B4-BE49-F238E27FC236}">
              <a16:creationId xmlns:a16="http://schemas.microsoft.com/office/drawing/2014/main" id="{5C4B4440-71C6-4E7A-B514-693E5E4B7CFB}"/>
            </a:ext>
          </a:extLst>
        </xdr:cNvPr>
        <xdr:cNvSpPr txBox="1"/>
      </xdr:nvSpPr>
      <xdr:spPr>
        <a:xfrm>
          <a:off x="6867602"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15" name="n_1mainValue【公営住宅】&#10;一人当たり面積">
          <a:extLst>
            <a:ext uri="{FF2B5EF4-FFF2-40B4-BE49-F238E27FC236}">
              <a16:creationId xmlns:a16="http://schemas.microsoft.com/office/drawing/2014/main" id="{0BA97594-7A62-4BD1-8DDA-7ECC676E702B}"/>
            </a:ext>
          </a:extLst>
        </xdr:cNvPr>
        <xdr:cNvSpPr txBox="1"/>
      </xdr:nvSpPr>
      <xdr:spPr>
        <a:xfrm>
          <a:off x="8458277" y="1408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16" name="n_2mainValue【公営住宅】&#10;一人当たり面積">
          <a:extLst>
            <a:ext uri="{FF2B5EF4-FFF2-40B4-BE49-F238E27FC236}">
              <a16:creationId xmlns:a16="http://schemas.microsoft.com/office/drawing/2014/main" id="{0BEB6D9F-E3F0-4D4C-84FB-412A01C4B415}"/>
            </a:ext>
          </a:extLst>
        </xdr:cNvPr>
        <xdr:cNvSpPr txBox="1"/>
      </xdr:nvSpPr>
      <xdr:spPr>
        <a:xfrm>
          <a:off x="7677227" y="1408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56D8CE5E-03B9-4D03-91F3-E113D3197AA0}"/>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a:extLst>
            <a:ext uri="{FF2B5EF4-FFF2-40B4-BE49-F238E27FC236}">
              <a16:creationId xmlns:a16="http://schemas.microsoft.com/office/drawing/2014/main" id="{9A0F12CB-0940-4818-A89C-08F0261B80DB}"/>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a:extLst>
            <a:ext uri="{FF2B5EF4-FFF2-40B4-BE49-F238E27FC236}">
              <a16:creationId xmlns:a16="http://schemas.microsoft.com/office/drawing/2014/main" id="{E46487F9-8DC1-426B-BAF4-45FEFAD9A00D}"/>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a:extLst>
            <a:ext uri="{FF2B5EF4-FFF2-40B4-BE49-F238E27FC236}">
              <a16:creationId xmlns:a16="http://schemas.microsoft.com/office/drawing/2014/main" id="{460F8C7F-C186-41CE-B4B4-F3CA9EA7EC43}"/>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a:extLst>
            <a:ext uri="{FF2B5EF4-FFF2-40B4-BE49-F238E27FC236}">
              <a16:creationId xmlns:a16="http://schemas.microsoft.com/office/drawing/2014/main" id="{36782666-76C5-4380-A1A7-9942348AC02B}"/>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658E8322-8946-418A-AA9B-C56031619D4C}"/>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1BE00E1C-1AE4-4810-ADBF-381C29BB8D27}"/>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CEE72CBB-3123-4FA8-A450-F84301AE1195}"/>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a:extLst>
            <a:ext uri="{FF2B5EF4-FFF2-40B4-BE49-F238E27FC236}">
              <a16:creationId xmlns:a16="http://schemas.microsoft.com/office/drawing/2014/main" id="{E7C40D86-9020-4C4A-91F4-EE76930523D1}"/>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id="{0E3EA74E-F6BB-4A94-9DFE-3C53AB0DBFEB}"/>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id="{B808E43B-EA55-4404-9E37-5A30C61667A7}"/>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id="{B9974EE5-80F2-4550-A917-FAB29E5A6C37}"/>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id="{05B6A613-F3EF-4D47-BF98-6D549541C1DA}"/>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id="{0FB99E75-3781-4213-BD8C-12CBE9FE1733}"/>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id="{D8888166-1166-45FF-A871-4BB6FAB2D424}"/>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id="{C4DAB0C9-D7C3-4C18-B386-B9A88EBF2B6C}"/>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id="{EA2E5332-D287-467C-A4CB-31BCF5F8CD89}"/>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id="{DF406878-2F25-4AE2-A324-002201D1B6FB}"/>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a:extLst>
            <a:ext uri="{FF2B5EF4-FFF2-40B4-BE49-F238E27FC236}">
              <a16:creationId xmlns:a16="http://schemas.microsoft.com/office/drawing/2014/main" id="{F67493E9-45EC-4349-B9AA-26282F857D72}"/>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57A927EF-504B-4A5D-BD8A-F6B6D1EFCA32}"/>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a:extLst>
            <a:ext uri="{FF2B5EF4-FFF2-40B4-BE49-F238E27FC236}">
              <a16:creationId xmlns:a16="http://schemas.microsoft.com/office/drawing/2014/main" id="{872BAA54-B11D-4F8C-BD8A-177A50EE291D}"/>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3228A18B-46B5-4D83-B259-AB439375914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144780</xdr:rowOff>
    </xdr:from>
    <xdr:to>
      <xdr:col>24</xdr:col>
      <xdr:colOff>62865</xdr:colOff>
      <xdr:row>108</xdr:row>
      <xdr:rowOff>22861</xdr:rowOff>
    </xdr:to>
    <xdr:cxnSp macro="">
      <xdr:nvCxnSpPr>
        <xdr:cNvPr id="339" name="直線コネクタ 338">
          <a:extLst>
            <a:ext uri="{FF2B5EF4-FFF2-40B4-BE49-F238E27FC236}">
              <a16:creationId xmlns:a16="http://schemas.microsoft.com/office/drawing/2014/main" id="{4E3841B2-6B7F-4E19-B305-0C89D1612CF3}"/>
            </a:ext>
          </a:extLst>
        </xdr:cNvPr>
        <xdr:cNvCxnSpPr/>
      </xdr:nvCxnSpPr>
      <xdr:spPr>
        <a:xfrm flipV="1">
          <a:off x="4179570" y="16429355"/>
          <a:ext cx="1270" cy="125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26688</xdr:rowOff>
    </xdr:from>
    <xdr:ext cx="405111" cy="259045"/>
    <xdr:sp macro="" textlink="">
      <xdr:nvSpPr>
        <xdr:cNvPr id="340" name="【港湾・漁港】&#10;有形固定資産減価償却率最小値テキスト">
          <a:extLst>
            <a:ext uri="{FF2B5EF4-FFF2-40B4-BE49-F238E27FC236}">
              <a16:creationId xmlns:a16="http://schemas.microsoft.com/office/drawing/2014/main" id="{B3CDB6F3-B35E-4608-9F96-54F2C3D663D7}"/>
            </a:ext>
          </a:extLst>
        </xdr:cNvPr>
        <xdr:cNvSpPr txBox="1"/>
      </xdr:nvSpPr>
      <xdr:spPr>
        <a:xfrm>
          <a:off x="4229100" y="1768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41" name="直線コネクタ 340">
          <a:extLst>
            <a:ext uri="{FF2B5EF4-FFF2-40B4-BE49-F238E27FC236}">
              <a16:creationId xmlns:a16="http://schemas.microsoft.com/office/drawing/2014/main" id="{281BDB26-EEE7-4FA5-A08E-E66BC29E5D19}"/>
            </a:ext>
          </a:extLst>
        </xdr:cNvPr>
        <xdr:cNvCxnSpPr/>
      </xdr:nvCxnSpPr>
      <xdr:spPr>
        <a:xfrm>
          <a:off x="4105275" y="1768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91457</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D0BAB165-9D37-46BE-8F88-F75FE94B2684}"/>
            </a:ext>
          </a:extLst>
        </xdr:cNvPr>
        <xdr:cNvSpPr txBox="1"/>
      </xdr:nvSpPr>
      <xdr:spPr>
        <a:xfrm>
          <a:off x="4229100" y="1620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3" name="直線コネクタ 342">
          <a:extLst>
            <a:ext uri="{FF2B5EF4-FFF2-40B4-BE49-F238E27FC236}">
              <a16:creationId xmlns:a16="http://schemas.microsoft.com/office/drawing/2014/main" id="{2486F397-751D-4350-A8C9-9867942B0A84}"/>
            </a:ext>
          </a:extLst>
        </xdr:cNvPr>
        <xdr:cNvCxnSpPr/>
      </xdr:nvCxnSpPr>
      <xdr:spPr>
        <a:xfrm>
          <a:off x="4105275" y="16429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158766</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EF108C69-CA1F-48F3-851B-B9ACE0C8BE89}"/>
            </a:ext>
          </a:extLst>
        </xdr:cNvPr>
        <xdr:cNvSpPr txBox="1"/>
      </xdr:nvSpPr>
      <xdr:spPr>
        <a:xfrm>
          <a:off x="4229100" y="16792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135889</xdr:rowOff>
    </xdr:from>
    <xdr:to>
      <xdr:col>24</xdr:col>
      <xdr:colOff>114300</xdr:colOff>
      <xdr:row>104</xdr:row>
      <xdr:rowOff>66039</xdr:rowOff>
    </xdr:to>
    <xdr:sp macro="" textlink="">
      <xdr:nvSpPr>
        <xdr:cNvPr id="345" name="フローチャート: 判断 344">
          <a:extLst>
            <a:ext uri="{FF2B5EF4-FFF2-40B4-BE49-F238E27FC236}">
              <a16:creationId xmlns:a16="http://schemas.microsoft.com/office/drawing/2014/main" id="{9218484B-8529-46D8-86F1-D737DACF5B11}"/>
            </a:ext>
          </a:extLst>
        </xdr:cNvPr>
        <xdr:cNvSpPr/>
      </xdr:nvSpPr>
      <xdr:spPr>
        <a:xfrm>
          <a:off x="4124325" y="169379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xdr:rowOff>
    </xdr:from>
    <xdr:to>
      <xdr:col>20</xdr:col>
      <xdr:colOff>38100</xdr:colOff>
      <xdr:row>103</xdr:row>
      <xdr:rowOff>107950</xdr:rowOff>
    </xdr:to>
    <xdr:sp macro="" textlink="">
      <xdr:nvSpPr>
        <xdr:cNvPr id="346" name="フローチャート: 判断 345">
          <a:extLst>
            <a:ext uri="{FF2B5EF4-FFF2-40B4-BE49-F238E27FC236}">
              <a16:creationId xmlns:a16="http://schemas.microsoft.com/office/drawing/2014/main" id="{7731F69C-CEF6-453E-A5DD-DBE895602001}"/>
            </a:ext>
          </a:extLst>
        </xdr:cNvPr>
        <xdr:cNvSpPr/>
      </xdr:nvSpPr>
      <xdr:spPr>
        <a:xfrm>
          <a:off x="3381375" y="16811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158750</xdr:rowOff>
    </xdr:from>
    <xdr:to>
      <xdr:col>15</xdr:col>
      <xdr:colOff>101600</xdr:colOff>
      <xdr:row>102</xdr:row>
      <xdr:rowOff>88900</xdr:rowOff>
    </xdr:to>
    <xdr:sp macro="" textlink="">
      <xdr:nvSpPr>
        <xdr:cNvPr id="347" name="フローチャート: 判断 346">
          <a:extLst>
            <a:ext uri="{FF2B5EF4-FFF2-40B4-BE49-F238E27FC236}">
              <a16:creationId xmlns:a16="http://schemas.microsoft.com/office/drawing/2014/main" id="{5CA9F1AF-1E89-4DB2-AD18-A82713CBEE7A}"/>
            </a:ext>
          </a:extLst>
        </xdr:cNvPr>
        <xdr:cNvSpPr/>
      </xdr:nvSpPr>
      <xdr:spPr>
        <a:xfrm>
          <a:off x="2571750" y="16621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90170</xdr:rowOff>
    </xdr:from>
    <xdr:to>
      <xdr:col>10</xdr:col>
      <xdr:colOff>165100</xdr:colOff>
      <xdr:row>102</xdr:row>
      <xdr:rowOff>20320</xdr:rowOff>
    </xdr:to>
    <xdr:sp macro="" textlink="">
      <xdr:nvSpPr>
        <xdr:cNvPr id="348" name="フローチャート: 判断 347">
          <a:extLst>
            <a:ext uri="{FF2B5EF4-FFF2-40B4-BE49-F238E27FC236}">
              <a16:creationId xmlns:a16="http://schemas.microsoft.com/office/drawing/2014/main" id="{015C53E4-14D1-4B1C-8D1D-7A3A27CFFADB}"/>
            </a:ext>
          </a:extLst>
        </xdr:cNvPr>
        <xdr:cNvSpPr/>
      </xdr:nvSpPr>
      <xdr:spPr>
        <a:xfrm>
          <a:off x="1781175" y="165461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9BB418F9-46E4-470B-90BD-4B456F6A857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4F14C862-886D-4677-8BA5-ADF432E38969}"/>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2EC5D2F6-7574-45BE-A5EF-5187482D5AC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153F1D97-7679-4935-862C-810538F9ADC0}"/>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ECC99D2-7D93-4718-BA41-1542F16EF683}"/>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166370</xdr:rowOff>
    </xdr:from>
    <xdr:to>
      <xdr:col>24</xdr:col>
      <xdr:colOff>114300</xdr:colOff>
      <xdr:row>104</xdr:row>
      <xdr:rowOff>96520</xdr:rowOff>
    </xdr:to>
    <xdr:sp macro="" textlink="">
      <xdr:nvSpPr>
        <xdr:cNvPr id="354" name="楕円 353">
          <a:extLst>
            <a:ext uri="{FF2B5EF4-FFF2-40B4-BE49-F238E27FC236}">
              <a16:creationId xmlns:a16="http://schemas.microsoft.com/office/drawing/2014/main" id="{DB186AFD-7088-4A36-9741-0947D9F25426}"/>
            </a:ext>
          </a:extLst>
        </xdr:cNvPr>
        <xdr:cNvSpPr/>
      </xdr:nvSpPr>
      <xdr:spPr>
        <a:xfrm>
          <a:off x="4124325" y="169652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144797</xdr:rowOff>
    </xdr:from>
    <xdr:ext cx="405111" cy="259045"/>
    <xdr:sp macro="" textlink="">
      <xdr:nvSpPr>
        <xdr:cNvPr id="355" name="【港湾・漁港】&#10;有形固定資産減価償却率該当値テキスト">
          <a:extLst>
            <a:ext uri="{FF2B5EF4-FFF2-40B4-BE49-F238E27FC236}">
              <a16:creationId xmlns:a16="http://schemas.microsoft.com/office/drawing/2014/main" id="{AC7C0657-0723-45A9-90B6-DC5294E17DCE}"/>
            </a:ext>
          </a:extLst>
        </xdr:cNvPr>
        <xdr:cNvSpPr txBox="1"/>
      </xdr:nvSpPr>
      <xdr:spPr>
        <a:xfrm>
          <a:off x="4229100"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356" name="楕円 355">
          <a:extLst>
            <a:ext uri="{FF2B5EF4-FFF2-40B4-BE49-F238E27FC236}">
              <a16:creationId xmlns:a16="http://schemas.microsoft.com/office/drawing/2014/main" id="{0A096ABD-AA67-4615-8C45-1E1B13F9C565}"/>
            </a:ext>
          </a:extLst>
        </xdr:cNvPr>
        <xdr:cNvSpPr/>
      </xdr:nvSpPr>
      <xdr:spPr>
        <a:xfrm>
          <a:off x="3381375" y="16850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102870</xdr:rowOff>
    </xdr:from>
    <xdr:to>
      <xdr:col>24</xdr:col>
      <xdr:colOff>63500</xdr:colOff>
      <xdr:row>104</xdr:row>
      <xdr:rowOff>45720</xdr:rowOff>
    </xdr:to>
    <xdr:cxnSp macro="">
      <xdr:nvCxnSpPr>
        <xdr:cNvPr id="357" name="直線コネクタ 356">
          <a:extLst>
            <a:ext uri="{FF2B5EF4-FFF2-40B4-BE49-F238E27FC236}">
              <a16:creationId xmlns:a16="http://schemas.microsoft.com/office/drawing/2014/main" id="{BE0BBD08-6749-4BA4-862B-988BFAD3A78F}"/>
            </a:ext>
          </a:extLst>
        </xdr:cNvPr>
        <xdr:cNvCxnSpPr/>
      </xdr:nvCxnSpPr>
      <xdr:spPr>
        <a:xfrm>
          <a:off x="3429000" y="16908145"/>
          <a:ext cx="7524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358" name="楕円 357">
          <a:extLst>
            <a:ext uri="{FF2B5EF4-FFF2-40B4-BE49-F238E27FC236}">
              <a16:creationId xmlns:a16="http://schemas.microsoft.com/office/drawing/2014/main" id="{18EE9D4C-85F9-49D4-8FD2-600760FADAAB}"/>
            </a:ext>
          </a:extLst>
        </xdr:cNvPr>
        <xdr:cNvSpPr/>
      </xdr:nvSpPr>
      <xdr:spPr>
        <a:xfrm>
          <a:off x="2571750" y="16735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102870</xdr:rowOff>
    </xdr:to>
    <xdr:cxnSp macro="">
      <xdr:nvCxnSpPr>
        <xdr:cNvPr id="359" name="直線コネクタ 358">
          <a:extLst>
            <a:ext uri="{FF2B5EF4-FFF2-40B4-BE49-F238E27FC236}">
              <a16:creationId xmlns:a16="http://schemas.microsoft.com/office/drawing/2014/main" id="{600D0742-5894-4326-B089-272B589D3F60}"/>
            </a:ext>
          </a:extLst>
        </xdr:cNvPr>
        <xdr:cNvCxnSpPr/>
      </xdr:nvCxnSpPr>
      <xdr:spPr>
        <a:xfrm>
          <a:off x="2619375" y="16783050"/>
          <a:ext cx="809625"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60" name="n_1aveValue【港湾・漁港】&#10;有形固定資産減価償却率">
          <a:extLst>
            <a:ext uri="{FF2B5EF4-FFF2-40B4-BE49-F238E27FC236}">
              <a16:creationId xmlns:a16="http://schemas.microsoft.com/office/drawing/2014/main" id="{2600BDF7-BA68-4774-A041-61C071C92223}"/>
            </a:ext>
          </a:extLst>
        </xdr:cNvPr>
        <xdr:cNvSpPr txBox="1"/>
      </xdr:nvSpPr>
      <xdr:spPr>
        <a:xfrm>
          <a:off x="32391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361" name="n_2aveValue【港湾・漁港】&#10;有形固定資産減価償却率">
          <a:extLst>
            <a:ext uri="{FF2B5EF4-FFF2-40B4-BE49-F238E27FC236}">
              <a16:creationId xmlns:a16="http://schemas.microsoft.com/office/drawing/2014/main" id="{DB2EEF54-C0D8-467A-8326-91FCB0E2917A}"/>
            </a:ext>
          </a:extLst>
        </xdr:cNvPr>
        <xdr:cNvSpPr txBox="1"/>
      </xdr:nvSpPr>
      <xdr:spPr>
        <a:xfrm>
          <a:off x="2439044" y="1639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36847</xdr:rowOff>
    </xdr:from>
    <xdr:ext cx="405111" cy="259045"/>
    <xdr:sp macro="" textlink="">
      <xdr:nvSpPr>
        <xdr:cNvPr id="362" name="n_3aveValue【港湾・漁港】&#10;有形固定資産減価償却率">
          <a:extLst>
            <a:ext uri="{FF2B5EF4-FFF2-40B4-BE49-F238E27FC236}">
              <a16:creationId xmlns:a16="http://schemas.microsoft.com/office/drawing/2014/main" id="{E5606484-8FAC-45F5-9DC0-3EADEF6D8AAE}"/>
            </a:ext>
          </a:extLst>
        </xdr:cNvPr>
        <xdr:cNvSpPr txBox="1"/>
      </xdr:nvSpPr>
      <xdr:spPr>
        <a:xfrm>
          <a:off x="1648469" y="1632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144797</xdr:rowOff>
    </xdr:from>
    <xdr:ext cx="405111" cy="259045"/>
    <xdr:sp macro="" textlink="">
      <xdr:nvSpPr>
        <xdr:cNvPr id="363" name="n_1mainValue【港湾・漁港】&#10;有形固定資産減価償却率">
          <a:extLst>
            <a:ext uri="{FF2B5EF4-FFF2-40B4-BE49-F238E27FC236}">
              <a16:creationId xmlns:a16="http://schemas.microsoft.com/office/drawing/2014/main" id="{6E370796-0EE2-47C1-8BC7-7BEBE8A2F960}"/>
            </a:ext>
          </a:extLst>
        </xdr:cNvPr>
        <xdr:cNvSpPr txBox="1"/>
      </xdr:nvSpPr>
      <xdr:spPr>
        <a:xfrm>
          <a:off x="323914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22877</xdr:rowOff>
    </xdr:from>
    <xdr:ext cx="405111" cy="259045"/>
    <xdr:sp macro="" textlink="">
      <xdr:nvSpPr>
        <xdr:cNvPr id="364" name="n_2mainValue【港湾・漁港】&#10;有形固定資産減価償却率">
          <a:extLst>
            <a:ext uri="{FF2B5EF4-FFF2-40B4-BE49-F238E27FC236}">
              <a16:creationId xmlns:a16="http://schemas.microsoft.com/office/drawing/2014/main" id="{298E1405-0F53-499B-9B03-209F2E44A730}"/>
            </a:ext>
          </a:extLst>
        </xdr:cNvPr>
        <xdr:cNvSpPr txBox="1"/>
      </xdr:nvSpPr>
      <xdr:spPr>
        <a:xfrm>
          <a:off x="2439044" y="1682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C8C99149-B888-4AE5-B3F5-C21DE82144A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a:extLst>
            <a:ext uri="{FF2B5EF4-FFF2-40B4-BE49-F238E27FC236}">
              <a16:creationId xmlns:a16="http://schemas.microsoft.com/office/drawing/2014/main" id="{B928A7BB-62AB-4A51-8DB7-CA43D6F0A8D2}"/>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a:extLst>
            <a:ext uri="{FF2B5EF4-FFF2-40B4-BE49-F238E27FC236}">
              <a16:creationId xmlns:a16="http://schemas.microsoft.com/office/drawing/2014/main" id="{B6FCF5C6-CC7D-42BD-A629-437F7C3A85A5}"/>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a:extLst>
            <a:ext uri="{FF2B5EF4-FFF2-40B4-BE49-F238E27FC236}">
              <a16:creationId xmlns:a16="http://schemas.microsoft.com/office/drawing/2014/main" id="{76FA2FD5-3217-4FDC-BB96-D7AA1B8A65DE}"/>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a:extLst>
            <a:ext uri="{FF2B5EF4-FFF2-40B4-BE49-F238E27FC236}">
              <a16:creationId xmlns:a16="http://schemas.microsoft.com/office/drawing/2014/main" id="{D70DE5D1-D601-4274-8697-510818D74DF3}"/>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DB5911FC-9F9D-495B-B5DD-0CF15851AF9A}"/>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80FECD9E-CCE3-4820-B826-83D08606FEB0}"/>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DA78F221-2014-41A3-81B4-40B33278AC9F}"/>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373" name="テキスト ボックス 372">
          <a:extLst>
            <a:ext uri="{FF2B5EF4-FFF2-40B4-BE49-F238E27FC236}">
              <a16:creationId xmlns:a16="http://schemas.microsoft.com/office/drawing/2014/main" id="{9367E84E-DB53-46F2-AEAD-B715DBF462E6}"/>
            </a:ext>
          </a:extLst>
        </xdr:cNvPr>
        <xdr:cNvSpPr txBox="1"/>
      </xdr:nvSpPr>
      <xdr:spPr>
        <a:xfrm>
          <a:off x="5723389" y="18047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4" name="直線コネクタ 373">
          <a:extLst>
            <a:ext uri="{FF2B5EF4-FFF2-40B4-BE49-F238E27FC236}">
              <a16:creationId xmlns:a16="http://schemas.microsoft.com/office/drawing/2014/main" id="{D600FA76-9C93-4A60-80D7-8757A4EA70DD}"/>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107</xdr:row>
      <xdr:rowOff>105427</xdr:rowOff>
    </xdr:from>
    <xdr:ext cx="595419" cy="259045"/>
    <xdr:sp macro="" textlink="">
      <xdr:nvSpPr>
        <xdr:cNvPr id="375" name="テキスト ボックス 374">
          <a:extLst>
            <a:ext uri="{FF2B5EF4-FFF2-40B4-BE49-F238E27FC236}">
              <a16:creationId xmlns:a16="http://schemas.microsoft.com/office/drawing/2014/main" id="{1C0AB3DE-813D-4FFB-AC5A-E5A8211A9E56}"/>
            </a:ext>
          </a:extLst>
        </xdr:cNvPr>
        <xdr:cNvSpPr txBox="1"/>
      </xdr:nvSpPr>
      <xdr:spPr>
        <a:xfrm>
          <a:off x="5421206" y="17590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6" name="直線コネクタ 375">
          <a:extLst>
            <a:ext uri="{FF2B5EF4-FFF2-40B4-BE49-F238E27FC236}">
              <a16:creationId xmlns:a16="http://schemas.microsoft.com/office/drawing/2014/main" id="{7968E793-F4B8-4F08-91FF-172AC562F155}"/>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7" name="テキスト ボックス 376">
          <a:extLst>
            <a:ext uri="{FF2B5EF4-FFF2-40B4-BE49-F238E27FC236}">
              <a16:creationId xmlns:a16="http://schemas.microsoft.com/office/drawing/2014/main" id="{714B43DB-8458-4E7C-9745-4447CF997D82}"/>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8" name="直線コネクタ 377">
          <a:extLst>
            <a:ext uri="{FF2B5EF4-FFF2-40B4-BE49-F238E27FC236}">
              <a16:creationId xmlns:a16="http://schemas.microsoft.com/office/drawing/2014/main" id="{AC22EE18-8586-430D-952F-A733DF6C2C62}"/>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9" name="テキスト ボックス 378">
          <a:extLst>
            <a:ext uri="{FF2B5EF4-FFF2-40B4-BE49-F238E27FC236}">
              <a16:creationId xmlns:a16="http://schemas.microsoft.com/office/drawing/2014/main" id="{65406E66-19C5-4E2F-AD78-FAFA3F2301B9}"/>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0" name="直線コネクタ 379">
          <a:extLst>
            <a:ext uri="{FF2B5EF4-FFF2-40B4-BE49-F238E27FC236}">
              <a16:creationId xmlns:a16="http://schemas.microsoft.com/office/drawing/2014/main" id="{AFDC0250-3DF8-4E9B-AB6D-58D80F090881}"/>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1" name="テキスト ボックス 380">
          <a:extLst>
            <a:ext uri="{FF2B5EF4-FFF2-40B4-BE49-F238E27FC236}">
              <a16:creationId xmlns:a16="http://schemas.microsoft.com/office/drawing/2014/main" id="{ADB98964-1823-40F0-B131-5E64C4B89A6E}"/>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a:extLst>
            <a:ext uri="{FF2B5EF4-FFF2-40B4-BE49-F238E27FC236}">
              <a16:creationId xmlns:a16="http://schemas.microsoft.com/office/drawing/2014/main" id="{E22535FC-4942-4764-BB39-EB4C8DF01C07}"/>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a:extLst>
            <a:ext uri="{FF2B5EF4-FFF2-40B4-BE49-F238E27FC236}">
              <a16:creationId xmlns:a16="http://schemas.microsoft.com/office/drawing/2014/main" id="{18913BEF-F8CF-4FE2-8BAF-A9FB372F9345}"/>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a:extLst>
            <a:ext uri="{FF2B5EF4-FFF2-40B4-BE49-F238E27FC236}">
              <a16:creationId xmlns:a16="http://schemas.microsoft.com/office/drawing/2014/main" id="{96682006-4380-44DE-BC9D-756C6958F37F}"/>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153508</xdr:rowOff>
    </xdr:from>
    <xdr:to>
      <xdr:col>54</xdr:col>
      <xdr:colOff>189865</xdr:colOff>
      <xdr:row>108</xdr:row>
      <xdr:rowOff>118244</xdr:rowOff>
    </xdr:to>
    <xdr:cxnSp macro="">
      <xdr:nvCxnSpPr>
        <xdr:cNvPr id="385" name="直線コネクタ 384">
          <a:extLst>
            <a:ext uri="{FF2B5EF4-FFF2-40B4-BE49-F238E27FC236}">
              <a16:creationId xmlns:a16="http://schemas.microsoft.com/office/drawing/2014/main" id="{933D9238-ADFE-4D9B-B889-6295E3C28FF0}"/>
            </a:ext>
          </a:extLst>
        </xdr:cNvPr>
        <xdr:cNvCxnSpPr/>
      </xdr:nvCxnSpPr>
      <xdr:spPr>
        <a:xfrm flipV="1">
          <a:off x="9427845" y="16441258"/>
          <a:ext cx="1270" cy="133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122071</xdr:rowOff>
    </xdr:from>
    <xdr:ext cx="534377" cy="259045"/>
    <xdr:sp macro="" textlink="">
      <xdr:nvSpPr>
        <xdr:cNvPr id="386" name="【港湾・漁港】&#10;一人当たり有形固定資産（償却資産）額最小値テキスト">
          <a:extLst>
            <a:ext uri="{FF2B5EF4-FFF2-40B4-BE49-F238E27FC236}">
              <a16:creationId xmlns:a16="http://schemas.microsoft.com/office/drawing/2014/main" id="{9AE51A83-5097-4524-A180-92C3935F6758}"/>
            </a:ext>
          </a:extLst>
        </xdr:cNvPr>
        <xdr:cNvSpPr txBox="1"/>
      </xdr:nvSpPr>
      <xdr:spPr>
        <a:xfrm>
          <a:off x="9477375" y="1778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118244</xdr:rowOff>
    </xdr:from>
    <xdr:to>
      <xdr:col>55</xdr:col>
      <xdr:colOff>88900</xdr:colOff>
      <xdr:row>108</xdr:row>
      <xdr:rowOff>118244</xdr:rowOff>
    </xdr:to>
    <xdr:cxnSp macro="">
      <xdr:nvCxnSpPr>
        <xdr:cNvPr id="387" name="直線コネクタ 386">
          <a:extLst>
            <a:ext uri="{FF2B5EF4-FFF2-40B4-BE49-F238E27FC236}">
              <a16:creationId xmlns:a16="http://schemas.microsoft.com/office/drawing/2014/main" id="{BB3CD717-B011-4B24-B4AA-DC0B0D657C76}"/>
            </a:ext>
          </a:extLst>
        </xdr:cNvPr>
        <xdr:cNvCxnSpPr/>
      </xdr:nvCxnSpPr>
      <xdr:spPr>
        <a:xfrm>
          <a:off x="9363075" y="1778076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100185</xdr:rowOff>
    </xdr:from>
    <xdr:ext cx="599010" cy="259045"/>
    <xdr:sp macro="" textlink="">
      <xdr:nvSpPr>
        <xdr:cNvPr id="388" name="【港湾・漁港】&#10;一人当たり有形固定資産（償却資産）額最大値テキスト">
          <a:extLst>
            <a:ext uri="{FF2B5EF4-FFF2-40B4-BE49-F238E27FC236}">
              <a16:creationId xmlns:a16="http://schemas.microsoft.com/office/drawing/2014/main" id="{6128F178-6906-4B21-AB14-3DAD4A9778B0}"/>
            </a:ext>
          </a:extLst>
        </xdr:cNvPr>
        <xdr:cNvSpPr txBox="1"/>
      </xdr:nvSpPr>
      <xdr:spPr>
        <a:xfrm>
          <a:off x="9477375" y="1621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153508</xdr:rowOff>
    </xdr:from>
    <xdr:to>
      <xdr:col>55</xdr:col>
      <xdr:colOff>88900</xdr:colOff>
      <xdr:row>100</xdr:row>
      <xdr:rowOff>153508</xdr:rowOff>
    </xdr:to>
    <xdr:cxnSp macro="">
      <xdr:nvCxnSpPr>
        <xdr:cNvPr id="389" name="直線コネクタ 388">
          <a:extLst>
            <a:ext uri="{FF2B5EF4-FFF2-40B4-BE49-F238E27FC236}">
              <a16:creationId xmlns:a16="http://schemas.microsoft.com/office/drawing/2014/main" id="{6682560D-E180-454F-ACCA-016829B10624}"/>
            </a:ext>
          </a:extLst>
        </xdr:cNvPr>
        <xdr:cNvCxnSpPr/>
      </xdr:nvCxnSpPr>
      <xdr:spPr>
        <a:xfrm>
          <a:off x="9363075" y="164412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103</xdr:row>
      <xdr:rowOff>93753</xdr:rowOff>
    </xdr:from>
    <xdr:ext cx="599010" cy="259045"/>
    <xdr:sp macro="" textlink="">
      <xdr:nvSpPr>
        <xdr:cNvPr id="390" name="【港湾・漁港】&#10;一人当たり有形固定資産（償却資産）額平均値テキスト">
          <a:extLst>
            <a:ext uri="{FF2B5EF4-FFF2-40B4-BE49-F238E27FC236}">
              <a16:creationId xmlns:a16="http://schemas.microsoft.com/office/drawing/2014/main" id="{DA85EF4E-8BD2-46CB-BC49-17746D443FC2}"/>
            </a:ext>
          </a:extLst>
        </xdr:cNvPr>
        <xdr:cNvSpPr txBox="1"/>
      </xdr:nvSpPr>
      <xdr:spPr>
        <a:xfrm>
          <a:off x="9477375" y="16895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115326</xdr:rowOff>
    </xdr:from>
    <xdr:to>
      <xdr:col>55</xdr:col>
      <xdr:colOff>50800</xdr:colOff>
      <xdr:row>104</xdr:row>
      <xdr:rowOff>45476</xdr:rowOff>
    </xdr:to>
    <xdr:sp macro="" textlink="">
      <xdr:nvSpPr>
        <xdr:cNvPr id="391" name="フローチャート: 判断 390">
          <a:extLst>
            <a:ext uri="{FF2B5EF4-FFF2-40B4-BE49-F238E27FC236}">
              <a16:creationId xmlns:a16="http://schemas.microsoft.com/office/drawing/2014/main" id="{0E3FE6C8-68E3-4B30-8C27-CD951AAF42A6}"/>
            </a:ext>
          </a:extLst>
        </xdr:cNvPr>
        <xdr:cNvSpPr/>
      </xdr:nvSpPr>
      <xdr:spPr>
        <a:xfrm>
          <a:off x="9401175" y="1691742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125797</xdr:rowOff>
    </xdr:from>
    <xdr:to>
      <xdr:col>50</xdr:col>
      <xdr:colOff>165100</xdr:colOff>
      <xdr:row>105</xdr:row>
      <xdr:rowOff>55947</xdr:rowOff>
    </xdr:to>
    <xdr:sp macro="" textlink="">
      <xdr:nvSpPr>
        <xdr:cNvPr id="392" name="フローチャート: 判断 391">
          <a:extLst>
            <a:ext uri="{FF2B5EF4-FFF2-40B4-BE49-F238E27FC236}">
              <a16:creationId xmlns:a16="http://schemas.microsoft.com/office/drawing/2014/main" id="{D0820D22-DE60-49D6-86A5-00C4A39084F8}"/>
            </a:ext>
          </a:extLst>
        </xdr:cNvPr>
        <xdr:cNvSpPr/>
      </xdr:nvSpPr>
      <xdr:spPr>
        <a:xfrm>
          <a:off x="8639175" y="170961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128778</xdr:rowOff>
    </xdr:from>
    <xdr:to>
      <xdr:col>46</xdr:col>
      <xdr:colOff>38100</xdr:colOff>
      <xdr:row>105</xdr:row>
      <xdr:rowOff>58928</xdr:rowOff>
    </xdr:to>
    <xdr:sp macro="" textlink="">
      <xdr:nvSpPr>
        <xdr:cNvPr id="393" name="フローチャート: 判断 392">
          <a:extLst>
            <a:ext uri="{FF2B5EF4-FFF2-40B4-BE49-F238E27FC236}">
              <a16:creationId xmlns:a16="http://schemas.microsoft.com/office/drawing/2014/main" id="{20EC2B64-F9DC-4988-90FD-8746BA84AEA6}"/>
            </a:ext>
          </a:extLst>
        </xdr:cNvPr>
        <xdr:cNvSpPr/>
      </xdr:nvSpPr>
      <xdr:spPr>
        <a:xfrm>
          <a:off x="7839075" y="1709915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53426</xdr:rowOff>
    </xdr:from>
    <xdr:to>
      <xdr:col>41</xdr:col>
      <xdr:colOff>101600</xdr:colOff>
      <xdr:row>105</xdr:row>
      <xdr:rowOff>155026</xdr:rowOff>
    </xdr:to>
    <xdr:sp macro="" textlink="">
      <xdr:nvSpPr>
        <xdr:cNvPr id="394" name="フローチャート: 判断 393">
          <a:extLst>
            <a:ext uri="{FF2B5EF4-FFF2-40B4-BE49-F238E27FC236}">
              <a16:creationId xmlns:a16="http://schemas.microsoft.com/office/drawing/2014/main" id="{13EFC2BF-8A04-47A6-A4BD-EF1A2A7D69C6}"/>
            </a:ext>
          </a:extLst>
        </xdr:cNvPr>
        <xdr:cNvSpPr/>
      </xdr:nvSpPr>
      <xdr:spPr>
        <a:xfrm>
          <a:off x="7029450" y="1719525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6504D226-78F5-414B-9014-9F0A478F9416}"/>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D7F618F0-6E51-404E-A8C3-ADC3552673C6}"/>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16A3F56F-387A-404B-9FA3-EDAAE2435A86}"/>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51B628E3-7399-4922-80DF-E2854A5D4911}"/>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BBACB2F-1411-4863-BB9C-FA20E622A325}"/>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93619</xdr:rowOff>
    </xdr:from>
    <xdr:to>
      <xdr:col>55</xdr:col>
      <xdr:colOff>50800</xdr:colOff>
      <xdr:row>103</xdr:row>
      <xdr:rowOff>23769</xdr:rowOff>
    </xdr:to>
    <xdr:sp macro="" textlink="">
      <xdr:nvSpPr>
        <xdr:cNvPr id="400" name="楕円 399">
          <a:extLst>
            <a:ext uri="{FF2B5EF4-FFF2-40B4-BE49-F238E27FC236}">
              <a16:creationId xmlns:a16="http://schemas.microsoft.com/office/drawing/2014/main" id="{E11C0EE7-5FA6-486F-9A76-54CD231DC4B0}"/>
            </a:ext>
          </a:extLst>
        </xdr:cNvPr>
        <xdr:cNvSpPr/>
      </xdr:nvSpPr>
      <xdr:spPr>
        <a:xfrm>
          <a:off x="9401175" y="1672426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101</xdr:row>
      <xdr:rowOff>116496</xdr:rowOff>
    </xdr:from>
    <xdr:ext cx="599010" cy="259045"/>
    <xdr:sp macro="" textlink="">
      <xdr:nvSpPr>
        <xdr:cNvPr id="401" name="【港湾・漁港】&#10;一人当たり有形固定資産（償却資産）額該当値テキスト">
          <a:extLst>
            <a:ext uri="{FF2B5EF4-FFF2-40B4-BE49-F238E27FC236}">
              <a16:creationId xmlns:a16="http://schemas.microsoft.com/office/drawing/2014/main" id="{05CF37A0-5EB1-4EC4-8D66-3063DCE10381}"/>
            </a:ext>
          </a:extLst>
        </xdr:cNvPr>
        <xdr:cNvSpPr txBox="1"/>
      </xdr:nvSpPr>
      <xdr:spPr>
        <a:xfrm>
          <a:off x="9477375" y="165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115007</xdr:rowOff>
    </xdr:from>
    <xdr:to>
      <xdr:col>50</xdr:col>
      <xdr:colOff>165100</xdr:colOff>
      <xdr:row>103</xdr:row>
      <xdr:rowOff>45157</xdr:rowOff>
    </xdr:to>
    <xdr:sp macro="" textlink="">
      <xdr:nvSpPr>
        <xdr:cNvPr id="402" name="楕円 401">
          <a:extLst>
            <a:ext uri="{FF2B5EF4-FFF2-40B4-BE49-F238E27FC236}">
              <a16:creationId xmlns:a16="http://schemas.microsoft.com/office/drawing/2014/main" id="{77FB945D-0C44-454D-B31B-BFDA28F65751}"/>
            </a:ext>
          </a:extLst>
        </xdr:cNvPr>
        <xdr:cNvSpPr/>
      </xdr:nvSpPr>
      <xdr:spPr>
        <a:xfrm>
          <a:off x="8639175" y="167456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144419</xdr:rowOff>
    </xdr:from>
    <xdr:to>
      <xdr:col>55</xdr:col>
      <xdr:colOff>0</xdr:colOff>
      <xdr:row>102</xdr:row>
      <xdr:rowOff>165807</xdr:rowOff>
    </xdr:to>
    <xdr:cxnSp macro="">
      <xdr:nvCxnSpPr>
        <xdr:cNvPr id="403" name="直線コネクタ 402">
          <a:extLst>
            <a:ext uri="{FF2B5EF4-FFF2-40B4-BE49-F238E27FC236}">
              <a16:creationId xmlns:a16="http://schemas.microsoft.com/office/drawing/2014/main" id="{08C0D3B5-930C-4A26-9147-D8749AAA197E}"/>
            </a:ext>
          </a:extLst>
        </xdr:cNvPr>
        <xdr:cNvCxnSpPr/>
      </xdr:nvCxnSpPr>
      <xdr:spPr>
        <a:xfrm flipV="1">
          <a:off x="8686800" y="16771894"/>
          <a:ext cx="74295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135128</xdr:rowOff>
    </xdr:from>
    <xdr:to>
      <xdr:col>46</xdr:col>
      <xdr:colOff>38100</xdr:colOff>
      <xdr:row>103</xdr:row>
      <xdr:rowOff>65278</xdr:rowOff>
    </xdr:to>
    <xdr:sp macro="" textlink="">
      <xdr:nvSpPr>
        <xdr:cNvPr id="404" name="楕円 403">
          <a:extLst>
            <a:ext uri="{FF2B5EF4-FFF2-40B4-BE49-F238E27FC236}">
              <a16:creationId xmlns:a16="http://schemas.microsoft.com/office/drawing/2014/main" id="{6514CB00-2B72-4A63-8B23-E297F6CB38DF}"/>
            </a:ext>
          </a:extLst>
        </xdr:cNvPr>
        <xdr:cNvSpPr/>
      </xdr:nvSpPr>
      <xdr:spPr>
        <a:xfrm>
          <a:off x="7839075" y="167657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165807</xdr:rowOff>
    </xdr:from>
    <xdr:to>
      <xdr:col>50</xdr:col>
      <xdr:colOff>114300</xdr:colOff>
      <xdr:row>103</xdr:row>
      <xdr:rowOff>14478</xdr:rowOff>
    </xdr:to>
    <xdr:cxnSp macro="">
      <xdr:nvCxnSpPr>
        <xdr:cNvPr id="405" name="直線コネクタ 404">
          <a:extLst>
            <a:ext uri="{FF2B5EF4-FFF2-40B4-BE49-F238E27FC236}">
              <a16:creationId xmlns:a16="http://schemas.microsoft.com/office/drawing/2014/main" id="{0DE164F2-2802-4110-9A70-E5E813D23868}"/>
            </a:ext>
          </a:extLst>
        </xdr:cNvPr>
        <xdr:cNvCxnSpPr/>
      </xdr:nvCxnSpPr>
      <xdr:spPr>
        <a:xfrm flipV="1">
          <a:off x="7886700" y="16793282"/>
          <a:ext cx="800100" cy="2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47074</xdr:rowOff>
    </xdr:from>
    <xdr:ext cx="599010" cy="259045"/>
    <xdr:sp macro="" textlink="">
      <xdr:nvSpPr>
        <xdr:cNvPr id="406" name="n_1aveValue【港湾・漁港】&#10;一人当たり有形固定資産（償却資産）額">
          <a:extLst>
            <a:ext uri="{FF2B5EF4-FFF2-40B4-BE49-F238E27FC236}">
              <a16:creationId xmlns:a16="http://schemas.microsoft.com/office/drawing/2014/main" id="{9A11EBBE-958B-4CE8-A112-D7FF6E041FBB}"/>
            </a:ext>
          </a:extLst>
        </xdr:cNvPr>
        <xdr:cNvSpPr txBox="1"/>
      </xdr:nvSpPr>
      <xdr:spPr>
        <a:xfrm>
          <a:off x="8399995" y="1719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50055</xdr:rowOff>
    </xdr:from>
    <xdr:ext cx="599010" cy="259045"/>
    <xdr:sp macro="" textlink="">
      <xdr:nvSpPr>
        <xdr:cNvPr id="407" name="n_2aveValue【港湾・漁港】&#10;一人当たり有形固定資産（償却資産）額">
          <a:extLst>
            <a:ext uri="{FF2B5EF4-FFF2-40B4-BE49-F238E27FC236}">
              <a16:creationId xmlns:a16="http://schemas.microsoft.com/office/drawing/2014/main" id="{9F97D765-68AB-45DF-98AC-B152D55FA384}"/>
            </a:ext>
          </a:extLst>
        </xdr:cNvPr>
        <xdr:cNvSpPr txBox="1"/>
      </xdr:nvSpPr>
      <xdr:spPr>
        <a:xfrm>
          <a:off x="7609420" y="171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103</xdr:rowOff>
    </xdr:from>
    <xdr:ext cx="599010" cy="259045"/>
    <xdr:sp macro="" textlink="">
      <xdr:nvSpPr>
        <xdr:cNvPr id="408" name="n_3aveValue【港湾・漁港】&#10;一人当たり有形固定資産（償却資産）額">
          <a:extLst>
            <a:ext uri="{FF2B5EF4-FFF2-40B4-BE49-F238E27FC236}">
              <a16:creationId xmlns:a16="http://schemas.microsoft.com/office/drawing/2014/main" id="{E3210F78-60E8-4D42-A11C-4FBF52FEABCC}"/>
            </a:ext>
          </a:extLst>
        </xdr:cNvPr>
        <xdr:cNvSpPr txBox="1"/>
      </xdr:nvSpPr>
      <xdr:spPr>
        <a:xfrm>
          <a:off x="6818845" y="1697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101</xdr:row>
      <xdr:rowOff>61684</xdr:rowOff>
    </xdr:from>
    <xdr:ext cx="599010" cy="259045"/>
    <xdr:sp macro="" textlink="">
      <xdr:nvSpPr>
        <xdr:cNvPr id="409" name="n_1mainValue【港湾・漁港】&#10;一人当たり有形固定資産（償却資産）額">
          <a:extLst>
            <a:ext uri="{FF2B5EF4-FFF2-40B4-BE49-F238E27FC236}">
              <a16:creationId xmlns:a16="http://schemas.microsoft.com/office/drawing/2014/main" id="{A809CAFA-B075-4680-84DD-82ACDF6B4A61}"/>
            </a:ext>
          </a:extLst>
        </xdr:cNvPr>
        <xdr:cNvSpPr txBox="1"/>
      </xdr:nvSpPr>
      <xdr:spPr>
        <a:xfrm>
          <a:off x="8399995" y="1652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81805</xdr:rowOff>
    </xdr:from>
    <xdr:ext cx="599010" cy="259045"/>
    <xdr:sp macro="" textlink="">
      <xdr:nvSpPr>
        <xdr:cNvPr id="410" name="n_2mainValue【港湾・漁港】&#10;一人当たり有形固定資産（償却資産）額">
          <a:extLst>
            <a:ext uri="{FF2B5EF4-FFF2-40B4-BE49-F238E27FC236}">
              <a16:creationId xmlns:a16="http://schemas.microsoft.com/office/drawing/2014/main" id="{48674E2F-ED97-490C-9FFA-0E94C50C1C34}"/>
            </a:ext>
          </a:extLst>
        </xdr:cNvPr>
        <xdr:cNvSpPr txBox="1"/>
      </xdr:nvSpPr>
      <xdr:spPr>
        <a:xfrm>
          <a:off x="7609420" y="1654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F2833365-9579-4595-9567-5067E16861BF}"/>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2" name="正方形/長方形 411">
          <a:extLst>
            <a:ext uri="{FF2B5EF4-FFF2-40B4-BE49-F238E27FC236}">
              <a16:creationId xmlns:a16="http://schemas.microsoft.com/office/drawing/2014/main" id="{10874A77-A96F-4F38-AA96-823E01690505}"/>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3" name="正方形/長方形 412">
          <a:extLst>
            <a:ext uri="{FF2B5EF4-FFF2-40B4-BE49-F238E27FC236}">
              <a16:creationId xmlns:a16="http://schemas.microsoft.com/office/drawing/2014/main" id="{7FD7F758-1DC1-4452-A1D2-D6F1FA2DA903}"/>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4" name="正方形/長方形 413">
          <a:extLst>
            <a:ext uri="{FF2B5EF4-FFF2-40B4-BE49-F238E27FC236}">
              <a16:creationId xmlns:a16="http://schemas.microsoft.com/office/drawing/2014/main" id="{E19846D0-9D80-4946-A05D-7851796828C7}"/>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5" name="正方形/長方形 414">
          <a:extLst>
            <a:ext uri="{FF2B5EF4-FFF2-40B4-BE49-F238E27FC236}">
              <a16:creationId xmlns:a16="http://schemas.microsoft.com/office/drawing/2014/main" id="{67184C5B-CA94-4DD1-AB44-AA2ED819FDA0}"/>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a:extLst>
            <a:ext uri="{FF2B5EF4-FFF2-40B4-BE49-F238E27FC236}">
              <a16:creationId xmlns:a16="http://schemas.microsoft.com/office/drawing/2014/main" id="{0D84ABA1-69EF-40B9-811B-FEB0CE1BCDB1}"/>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a:extLst>
            <a:ext uri="{FF2B5EF4-FFF2-40B4-BE49-F238E27FC236}">
              <a16:creationId xmlns:a16="http://schemas.microsoft.com/office/drawing/2014/main" id="{0554722F-A900-4F49-8E3F-BC97DD9F4BC7}"/>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a:extLst>
            <a:ext uri="{FF2B5EF4-FFF2-40B4-BE49-F238E27FC236}">
              <a16:creationId xmlns:a16="http://schemas.microsoft.com/office/drawing/2014/main" id="{418D83C8-2910-4473-9F14-721FCBC19651}"/>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9" name="テキスト ボックス 418">
          <a:extLst>
            <a:ext uri="{FF2B5EF4-FFF2-40B4-BE49-F238E27FC236}">
              <a16:creationId xmlns:a16="http://schemas.microsoft.com/office/drawing/2014/main" id="{72496A0F-FB37-4BB7-A4EC-CE85BB399D9C}"/>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a:extLst>
            <a:ext uri="{FF2B5EF4-FFF2-40B4-BE49-F238E27FC236}">
              <a16:creationId xmlns:a16="http://schemas.microsoft.com/office/drawing/2014/main" id="{D88135F0-A4F3-423F-9D24-BB13A44A88F8}"/>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1" name="テキスト ボックス 420">
          <a:extLst>
            <a:ext uri="{FF2B5EF4-FFF2-40B4-BE49-F238E27FC236}">
              <a16:creationId xmlns:a16="http://schemas.microsoft.com/office/drawing/2014/main" id="{B4F070FF-32E5-49CF-B995-2C111EFEB7F2}"/>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a:extLst>
            <a:ext uri="{FF2B5EF4-FFF2-40B4-BE49-F238E27FC236}">
              <a16:creationId xmlns:a16="http://schemas.microsoft.com/office/drawing/2014/main" id="{7A0E1498-437C-42E0-A1E3-874F1CC501D2}"/>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a:extLst>
            <a:ext uri="{FF2B5EF4-FFF2-40B4-BE49-F238E27FC236}">
              <a16:creationId xmlns:a16="http://schemas.microsoft.com/office/drawing/2014/main" id="{150A389B-D98F-43B1-B705-74B8398E214C}"/>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a:extLst>
            <a:ext uri="{FF2B5EF4-FFF2-40B4-BE49-F238E27FC236}">
              <a16:creationId xmlns:a16="http://schemas.microsoft.com/office/drawing/2014/main" id="{DAD4E21C-40BF-414F-879D-A4AF71DE5E83}"/>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a:extLst>
            <a:ext uri="{FF2B5EF4-FFF2-40B4-BE49-F238E27FC236}">
              <a16:creationId xmlns:a16="http://schemas.microsoft.com/office/drawing/2014/main" id="{7DEE35B6-AE49-4615-BAB9-65891D838E7F}"/>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a:extLst>
            <a:ext uri="{FF2B5EF4-FFF2-40B4-BE49-F238E27FC236}">
              <a16:creationId xmlns:a16="http://schemas.microsoft.com/office/drawing/2014/main" id="{6089B980-5F27-41E3-964B-B54200777155}"/>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a:extLst>
            <a:ext uri="{FF2B5EF4-FFF2-40B4-BE49-F238E27FC236}">
              <a16:creationId xmlns:a16="http://schemas.microsoft.com/office/drawing/2014/main" id="{F8C83FF0-3864-43E0-B462-3A8B2B09264B}"/>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a:extLst>
            <a:ext uri="{FF2B5EF4-FFF2-40B4-BE49-F238E27FC236}">
              <a16:creationId xmlns:a16="http://schemas.microsoft.com/office/drawing/2014/main" id="{3D3AD7A8-2B49-467D-AC19-F02965453035}"/>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a:extLst>
            <a:ext uri="{FF2B5EF4-FFF2-40B4-BE49-F238E27FC236}">
              <a16:creationId xmlns:a16="http://schemas.microsoft.com/office/drawing/2014/main" id="{4BB211E9-B03A-4783-8E23-ECBE46572B80}"/>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a:extLst>
            <a:ext uri="{FF2B5EF4-FFF2-40B4-BE49-F238E27FC236}">
              <a16:creationId xmlns:a16="http://schemas.microsoft.com/office/drawing/2014/main" id="{0D93E6FC-27A7-462D-A045-EE8B55754F06}"/>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31" name="テキスト ボックス 430">
          <a:extLst>
            <a:ext uri="{FF2B5EF4-FFF2-40B4-BE49-F238E27FC236}">
              <a16:creationId xmlns:a16="http://schemas.microsoft.com/office/drawing/2014/main" id="{F2136411-46AA-4327-A678-ACFD714E7932}"/>
            </a:ext>
          </a:extLst>
        </xdr:cNvPr>
        <xdr:cNvSpPr txBox="1"/>
      </xdr:nvSpPr>
      <xdr:spPr>
        <a:xfrm>
          <a:off x="10845966"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a:extLst>
            <a:ext uri="{FF2B5EF4-FFF2-40B4-BE49-F238E27FC236}">
              <a16:creationId xmlns:a16="http://schemas.microsoft.com/office/drawing/2014/main" id="{A4CF6F55-F649-436E-AF25-B3A59E428BF1}"/>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3" name="テキスト ボックス 432">
          <a:extLst>
            <a:ext uri="{FF2B5EF4-FFF2-40B4-BE49-F238E27FC236}">
              <a16:creationId xmlns:a16="http://schemas.microsoft.com/office/drawing/2014/main" id="{7F5A6A0D-36F0-4701-B438-22218AABD830}"/>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空港】&#10;有形固定資産減価償却率グラフ枠">
          <a:extLst>
            <a:ext uri="{FF2B5EF4-FFF2-40B4-BE49-F238E27FC236}">
              <a16:creationId xmlns:a16="http://schemas.microsoft.com/office/drawing/2014/main" id="{1FE4B11C-69A7-4024-AF63-7BCB0CD2B3F5}"/>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118654</xdr:rowOff>
    </xdr:from>
    <xdr:to>
      <xdr:col>85</xdr:col>
      <xdr:colOff>126364</xdr:colOff>
      <xdr:row>41</xdr:row>
      <xdr:rowOff>156210</xdr:rowOff>
    </xdr:to>
    <xdr:cxnSp macro="">
      <xdr:nvCxnSpPr>
        <xdr:cNvPr id="435" name="直線コネクタ 434">
          <a:extLst>
            <a:ext uri="{FF2B5EF4-FFF2-40B4-BE49-F238E27FC236}">
              <a16:creationId xmlns:a16="http://schemas.microsoft.com/office/drawing/2014/main" id="{BABE725A-04BB-4310-8BFF-36328ECDC501}"/>
            </a:ext>
          </a:extLst>
        </xdr:cNvPr>
        <xdr:cNvCxnSpPr/>
      </xdr:nvCxnSpPr>
      <xdr:spPr>
        <a:xfrm flipV="1">
          <a:off x="14695170" y="5312954"/>
          <a:ext cx="1269" cy="149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160037</xdr:rowOff>
    </xdr:from>
    <xdr:ext cx="405111" cy="259045"/>
    <xdr:sp macro="" textlink="">
      <xdr:nvSpPr>
        <xdr:cNvPr id="436" name="【空港】&#10;有形固定資産減価償却率最小値テキスト">
          <a:extLst>
            <a:ext uri="{FF2B5EF4-FFF2-40B4-BE49-F238E27FC236}">
              <a16:creationId xmlns:a16="http://schemas.microsoft.com/office/drawing/2014/main" id="{BDF588B8-9B72-47D4-800F-5779061704EE}"/>
            </a:ext>
          </a:extLst>
        </xdr:cNvPr>
        <xdr:cNvSpPr txBox="1"/>
      </xdr:nvSpPr>
      <xdr:spPr>
        <a:xfrm>
          <a:off x="14744700" y="681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437" name="直線コネクタ 436">
          <a:extLst>
            <a:ext uri="{FF2B5EF4-FFF2-40B4-BE49-F238E27FC236}">
              <a16:creationId xmlns:a16="http://schemas.microsoft.com/office/drawing/2014/main" id="{4D58E6D6-CA5A-4CD4-927E-DB5E2706EA6C}"/>
            </a:ext>
          </a:extLst>
        </xdr:cNvPr>
        <xdr:cNvCxnSpPr/>
      </xdr:nvCxnSpPr>
      <xdr:spPr>
        <a:xfrm>
          <a:off x="14611350" y="68078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65331</xdr:rowOff>
    </xdr:from>
    <xdr:ext cx="405111" cy="259045"/>
    <xdr:sp macro="" textlink="">
      <xdr:nvSpPr>
        <xdr:cNvPr id="438" name="【空港】&#10;有形固定資産減価償却率最大値テキスト">
          <a:extLst>
            <a:ext uri="{FF2B5EF4-FFF2-40B4-BE49-F238E27FC236}">
              <a16:creationId xmlns:a16="http://schemas.microsoft.com/office/drawing/2014/main" id="{8E4501BD-9DF7-44B9-94CE-DC7DA8FEDB89}"/>
            </a:ext>
          </a:extLst>
        </xdr:cNvPr>
        <xdr:cNvSpPr txBox="1"/>
      </xdr:nvSpPr>
      <xdr:spPr>
        <a:xfrm>
          <a:off x="14744700" y="509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118654</xdr:rowOff>
    </xdr:from>
    <xdr:to>
      <xdr:col>86</xdr:col>
      <xdr:colOff>25400</xdr:colOff>
      <xdr:row>32</xdr:row>
      <xdr:rowOff>118654</xdr:rowOff>
    </xdr:to>
    <xdr:cxnSp macro="">
      <xdr:nvCxnSpPr>
        <xdr:cNvPr id="439" name="直線コネクタ 438">
          <a:extLst>
            <a:ext uri="{FF2B5EF4-FFF2-40B4-BE49-F238E27FC236}">
              <a16:creationId xmlns:a16="http://schemas.microsoft.com/office/drawing/2014/main" id="{032B9643-31A7-450B-B448-38E6219C49C1}"/>
            </a:ext>
          </a:extLst>
        </xdr:cNvPr>
        <xdr:cNvCxnSpPr/>
      </xdr:nvCxnSpPr>
      <xdr:spPr>
        <a:xfrm>
          <a:off x="14611350" y="53129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125021</xdr:rowOff>
    </xdr:from>
    <xdr:ext cx="405111" cy="259045"/>
    <xdr:sp macro="" textlink="">
      <xdr:nvSpPr>
        <xdr:cNvPr id="440" name="【空港】&#10;有形固定資産減価償却率平均値テキスト">
          <a:extLst>
            <a:ext uri="{FF2B5EF4-FFF2-40B4-BE49-F238E27FC236}">
              <a16:creationId xmlns:a16="http://schemas.microsoft.com/office/drawing/2014/main" id="{6122C936-A6A3-4203-B167-B98733D4EEB2}"/>
            </a:ext>
          </a:extLst>
        </xdr:cNvPr>
        <xdr:cNvSpPr txBox="1"/>
      </xdr:nvSpPr>
      <xdr:spPr>
        <a:xfrm>
          <a:off x="14744700" y="6284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441" name="フローチャート: 判断 440">
          <a:extLst>
            <a:ext uri="{FF2B5EF4-FFF2-40B4-BE49-F238E27FC236}">
              <a16:creationId xmlns:a16="http://schemas.microsoft.com/office/drawing/2014/main" id="{9010AEED-A661-4C78-8284-50DE56E29583}"/>
            </a:ext>
          </a:extLst>
        </xdr:cNvPr>
        <xdr:cNvSpPr/>
      </xdr:nvSpPr>
      <xdr:spPr>
        <a:xfrm>
          <a:off x="14649450" y="642991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92347</xdr:rowOff>
    </xdr:from>
    <xdr:to>
      <xdr:col>81</xdr:col>
      <xdr:colOff>101600</xdr:colOff>
      <xdr:row>40</xdr:row>
      <xdr:rowOff>22497</xdr:rowOff>
    </xdr:to>
    <xdr:sp macro="" textlink="">
      <xdr:nvSpPr>
        <xdr:cNvPr id="442" name="フローチャート: 判断 441">
          <a:extLst>
            <a:ext uri="{FF2B5EF4-FFF2-40B4-BE49-F238E27FC236}">
              <a16:creationId xmlns:a16="http://schemas.microsoft.com/office/drawing/2014/main" id="{7F77EA8F-7E76-4C0F-A867-CEF9778F8D0F}"/>
            </a:ext>
          </a:extLst>
        </xdr:cNvPr>
        <xdr:cNvSpPr/>
      </xdr:nvSpPr>
      <xdr:spPr>
        <a:xfrm>
          <a:off x="13887450" y="64169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76019</xdr:rowOff>
    </xdr:from>
    <xdr:to>
      <xdr:col>76</xdr:col>
      <xdr:colOff>165100</xdr:colOff>
      <xdr:row>40</xdr:row>
      <xdr:rowOff>6169</xdr:rowOff>
    </xdr:to>
    <xdr:sp macro="" textlink="">
      <xdr:nvSpPr>
        <xdr:cNvPr id="443" name="フローチャート: 判断 442">
          <a:extLst>
            <a:ext uri="{FF2B5EF4-FFF2-40B4-BE49-F238E27FC236}">
              <a16:creationId xmlns:a16="http://schemas.microsoft.com/office/drawing/2014/main" id="{69ED2AA7-A632-4A69-A7F8-E93B7047DF13}"/>
            </a:ext>
          </a:extLst>
        </xdr:cNvPr>
        <xdr:cNvSpPr/>
      </xdr:nvSpPr>
      <xdr:spPr>
        <a:xfrm>
          <a:off x="13096875" y="6400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xdr:rowOff>
    </xdr:from>
    <xdr:to>
      <xdr:col>72</xdr:col>
      <xdr:colOff>38100</xdr:colOff>
      <xdr:row>39</xdr:row>
      <xdr:rowOff>109038</xdr:rowOff>
    </xdr:to>
    <xdr:sp macro="" textlink="">
      <xdr:nvSpPr>
        <xdr:cNvPr id="444" name="フローチャート: 判断 443">
          <a:extLst>
            <a:ext uri="{FF2B5EF4-FFF2-40B4-BE49-F238E27FC236}">
              <a16:creationId xmlns:a16="http://schemas.microsoft.com/office/drawing/2014/main" id="{6000AD66-A4BB-4918-8677-3C9F9B7CA330}"/>
            </a:ext>
          </a:extLst>
        </xdr:cNvPr>
        <xdr:cNvSpPr/>
      </xdr:nvSpPr>
      <xdr:spPr>
        <a:xfrm>
          <a:off x="12296775" y="63352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5908409F-B69F-43C9-B4BE-CD091DDB0C35}"/>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13B30F31-9263-4246-9494-CEEE9101055E}"/>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C772ABB2-2AF7-4D6A-9211-5A22C603AD74}"/>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D1B11B7A-691E-4C6A-B072-27AF5CB9F8F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3DFF23D-1C7B-4F0F-AE58-46DD4FC41070}"/>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105410</xdr:rowOff>
    </xdr:from>
    <xdr:to>
      <xdr:col>85</xdr:col>
      <xdr:colOff>177800</xdr:colOff>
      <xdr:row>42</xdr:row>
      <xdr:rowOff>35560</xdr:rowOff>
    </xdr:to>
    <xdr:sp macro="" textlink="">
      <xdr:nvSpPr>
        <xdr:cNvPr id="450" name="楕円 449">
          <a:extLst>
            <a:ext uri="{FF2B5EF4-FFF2-40B4-BE49-F238E27FC236}">
              <a16:creationId xmlns:a16="http://schemas.microsoft.com/office/drawing/2014/main" id="{E0F1A436-12FF-4ECE-A2E9-EFC733223A0A}"/>
            </a:ext>
          </a:extLst>
        </xdr:cNvPr>
        <xdr:cNvSpPr/>
      </xdr:nvSpPr>
      <xdr:spPr>
        <a:xfrm>
          <a:off x="14649450" y="67506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20337</xdr:rowOff>
    </xdr:from>
    <xdr:ext cx="405111" cy="259045"/>
    <xdr:sp macro="" textlink="">
      <xdr:nvSpPr>
        <xdr:cNvPr id="451" name="【空港】&#10;有形固定資産減価償却率該当値テキスト">
          <a:extLst>
            <a:ext uri="{FF2B5EF4-FFF2-40B4-BE49-F238E27FC236}">
              <a16:creationId xmlns:a16="http://schemas.microsoft.com/office/drawing/2014/main" id="{8A639DE8-25EF-49B1-9314-E815DFF94AAC}"/>
            </a:ext>
          </a:extLst>
        </xdr:cNvPr>
        <xdr:cNvSpPr txBox="1"/>
      </xdr:nvSpPr>
      <xdr:spPr>
        <a:xfrm>
          <a:off x="14744700" y="666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121738</xdr:rowOff>
    </xdr:from>
    <xdr:to>
      <xdr:col>81</xdr:col>
      <xdr:colOff>101600</xdr:colOff>
      <xdr:row>42</xdr:row>
      <xdr:rowOff>51888</xdr:rowOff>
    </xdr:to>
    <xdr:sp macro="" textlink="">
      <xdr:nvSpPr>
        <xdr:cNvPr id="452" name="楕円 451">
          <a:extLst>
            <a:ext uri="{FF2B5EF4-FFF2-40B4-BE49-F238E27FC236}">
              <a16:creationId xmlns:a16="http://schemas.microsoft.com/office/drawing/2014/main" id="{B1BDC5DD-D40E-44A1-B2B5-3BB4BF941075}"/>
            </a:ext>
          </a:extLst>
        </xdr:cNvPr>
        <xdr:cNvSpPr/>
      </xdr:nvSpPr>
      <xdr:spPr>
        <a:xfrm>
          <a:off x="13887450" y="67733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156210</xdr:rowOff>
    </xdr:from>
    <xdr:to>
      <xdr:col>85</xdr:col>
      <xdr:colOff>127000</xdr:colOff>
      <xdr:row>42</xdr:row>
      <xdr:rowOff>1088</xdr:rowOff>
    </xdr:to>
    <xdr:cxnSp macro="">
      <xdr:nvCxnSpPr>
        <xdr:cNvPr id="453" name="直線コネクタ 452">
          <a:extLst>
            <a:ext uri="{FF2B5EF4-FFF2-40B4-BE49-F238E27FC236}">
              <a16:creationId xmlns:a16="http://schemas.microsoft.com/office/drawing/2014/main" id="{A00AEBC5-C73B-44A3-BBA8-D8FA2187B619}"/>
            </a:ext>
          </a:extLst>
        </xdr:cNvPr>
        <xdr:cNvCxnSpPr/>
      </xdr:nvCxnSpPr>
      <xdr:spPr>
        <a:xfrm flipV="1">
          <a:off x="13935075" y="6807835"/>
          <a:ext cx="762000" cy="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108676</xdr:rowOff>
    </xdr:from>
    <xdr:to>
      <xdr:col>76</xdr:col>
      <xdr:colOff>165100</xdr:colOff>
      <xdr:row>42</xdr:row>
      <xdr:rowOff>38826</xdr:rowOff>
    </xdr:to>
    <xdr:sp macro="" textlink="">
      <xdr:nvSpPr>
        <xdr:cNvPr id="454" name="楕円 453">
          <a:extLst>
            <a:ext uri="{FF2B5EF4-FFF2-40B4-BE49-F238E27FC236}">
              <a16:creationId xmlns:a16="http://schemas.microsoft.com/office/drawing/2014/main" id="{F0EFCC3A-6581-473A-ABC6-733075AA76FD}"/>
            </a:ext>
          </a:extLst>
        </xdr:cNvPr>
        <xdr:cNvSpPr/>
      </xdr:nvSpPr>
      <xdr:spPr>
        <a:xfrm>
          <a:off x="13096875" y="67539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159476</xdr:rowOff>
    </xdr:from>
    <xdr:to>
      <xdr:col>81</xdr:col>
      <xdr:colOff>50800</xdr:colOff>
      <xdr:row>42</xdr:row>
      <xdr:rowOff>1088</xdr:rowOff>
    </xdr:to>
    <xdr:cxnSp macro="">
      <xdr:nvCxnSpPr>
        <xdr:cNvPr id="455" name="直線コネクタ 454">
          <a:extLst>
            <a:ext uri="{FF2B5EF4-FFF2-40B4-BE49-F238E27FC236}">
              <a16:creationId xmlns:a16="http://schemas.microsoft.com/office/drawing/2014/main" id="{5C62A595-A971-4918-ABF2-6575766177F8}"/>
            </a:ext>
          </a:extLst>
        </xdr:cNvPr>
        <xdr:cNvCxnSpPr/>
      </xdr:nvCxnSpPr>
      <xdr:spPr>
        <a:xfrm>
          <a:off x="13144500" y="6811101"/>
          <a:ext cx="790575"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39024</xdr:rowOff>
    </xdr:from>
    <xdr:ext cx="405111" cy="259045"/>
    <xdr:sp macro="" textlink="">
      <xdr:nvSpPr>
        <xdr:cNvPr id="456" name="n_1aveValue【空港】&#10;有形固定資産減価償却率">
          <a:extLst>
            <a:ext uri="{FF2B5EF4-FFF2-40B4-BE49-F238E27FC236}">
              <a16:creationId xmlns:a16="http://schemas.microsoft.com/office/drawing/2014/main" id="{B2C9848F-C4E2-4407-9D0E-6EE9C6253487}"/>
            </a:ext>
          </a:extLst>
        </xdr:cNvPr>
        <xdr:cNvSpPr txBox="1"/>
      </xdr:nvSpPr>
      <xdr:spPr>
        <a:xfrm>
          <a:off x="13745219" y="62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22696</xdr:rowOff>
    </xdr:from>
    <xdr:ext cx="405111" cy="259045"/>
    <xdr:sp macro="" textlink="">
      <xdr:nvSpPr>
        <xdr:cNvPr id="457" name="n_2aveValue【空港】&#10;有形固定資産減価償却率">
          <a:extLst>
            <a:ext uri="{FF2B5EF4-FFF2-40B4-BE49-F238E27FC236}">
              <a16:creationId xmlns:a16="http://schemas.microsoft.com/office/drawing/2014/main" id="{12419AE1-493E-482B-9809-E543DD397A25}"/>
            </a:ext>
          </a:extLst>
        </xdr:cNvPr>
        <xdr:cNvSpPr txBox="1"/>
      </xdr:nvSpPr>
      <xdr:spPr>
        <a:xfrm>
          <a:off x="12964169"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125565</xdr:rowOff>
    </xdr:from>
    <xdr:ext cx="405111" cy="259045"/>
    <xdr:sp macro="" textlink="">
      <xdr:nvSpPr>
        <xdr:cNvPr id="458" name="n_3aveValue【空港】&#10;有形固定資産減価償却率">
          <a:extLst>
            <a:ext uri="{FF2B5EF4-FFF2-40B4-BE49-F238E27FC236}">
              <a16:creationId xmlns:a16="http://schemas.microsoft.com/office/drawing/2014/main" id="{02902413-AF8B-4205-B7E8-AF4DB960D402}"/>
            </a:ext>
          </a:extLst>
        </xdr:cNvPr>
        <xdr:cNvSpPr txBox="1"/>
      </xdr:nvSpPr>
      <xdr:spPr>
        <a:xfrm>
          <a:off x="12164069" y="612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43015</xdr:rowOff>
    </xdr:from>
    <xdr:ext cx="405111" cy="259045"/>
    <xdr:sp macro="" textlink="">
      <xdr:nvSpPr>
        <xdr:cNvPr id="459" name="n_1mainValue【空港】&#10;有形固定資産減価償却率">
          <a:extLst>
            <a:ext uri="{FF2B5EF4-FFF2-40B4-BE49-F238E27FC236}">
              <a16:creationId xmlns:a16="http://schemas.microsoft.com/office/drawing/2014/main" id="{930D7CA4-4790-481D-94B8-FA770070268C}"/>
            </a:ext>
          </a:extLst>
        </xdr:cNvPr>
        <xdr:cNvSpPr txBox="1"/>
      </xdr:nvSpPr>
      <xdr:spPr>
        <a:xfrm>
          <a:off x="13745219" y="6856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29953</xdr:rowOff>
    </xdr:from>
    <xdr:ext cx="405111" cy="259045"/>
    <xdr:sp macro="" textlink="">
      <xdr:nvSpPr>
        <xdr:cNvPr id="460" name="n_2mainValue【空港】&#10;有形固定資産減価償却率">
          <a:extLst>
            <a:ext uri="{FF2B5EF4-FFF2-40B4-BE49-F238E27FC236}">
              <a16:creationId xmlns:a16="http://schemas.microsoft.com/office/drawing/2014/main" id="{5A5B0493-9102-47B5-822F-87C23B50616E}"/>
            </a:ext>
          </a:extLst>
        </xdr:cNvPr>
        <xdr:cNvSpPr txBox="1"/>
      </xdr:nvSpPr>
      <xdr:spPr>
        <a:xfrm>
          <a:off x="12964169" y="6837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3FC79295-5D09-45B4-9716-F3BED36ABC4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2" name="正方形/長方形 461">
          <a:extLst>
            <a:ext uri="{FF2B5EF4-FFF2-40B4-BE49-F238E27FC236}">
              <a16:creationId xmlns:a16="http://schemas.microsoft.com/office/drawing/2014/main" id="{AD5AB210-8D44-4803-BDBA-31156BD177DA}"/>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3" name="正方形/長方形 462">
          <a:extLst>
            <a:ext uri="{FF2B5EF4-FFF2-40B4-BE49-F238E27FC236}">
              <a16:creationId xmlns:a16="http://schemas.microsoft.com/office/drawing/2014/main" id="{EB982AA9-039E-421C-A089-1806977145FA}"/>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4" name="正方形/長方形 463">
          <a:extLst>
            <a:ext uri="{FF2B5EF4-FFF2-40B4-BE49-F238E27FC236}">
              <a16:creationId xmlns:a16="http://schemas.microsoft.com/office/drawing/2014/main" id="{0CEDA7DB-5928-4D79-9E9A-0EF918A64B1A}"/>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5" name="正方形/長方形 464">
          <a:extLst>
            <a:ext uri="{FF2B5EF4-FFF2-40B4-BE49-F238E27FC236}">
              <a16:creationId xmlns:a16="http://schemas.microsoft.com/office/drawing/2014/main" id="{750EF226-8F8D-42C6-BD98-13796B4A335F}"/>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336360DF-ED71-4ADA-ACD8-901587F2867A}"/>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CE5E9BCA-CE50-4870-A5ED-C8E34E204D3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F55470C8-3993-485D-8907-12C4D8EEF27B}"/>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a:extLst>
            <a:ext uri="{FF2B5EF4-FFF2-40B4-BE49-F238E27FC236}">
              <a16:creationId xmlns:a16="http://schemas.microsoft.com/office/drawing/2014/main" id="{6DA26E6B-C2E4-40B1-A806-07A3DAF544A9}"/>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0" name="テキスト ボックス 469">
          <a:extLst>
            <a:ext uri="{FF2B5EF4-FFF2-40B4-BE49-F238E27FC236}">
              <a16:creationId xmlns:a16="http://schemas.microsoft.com/office/drawing/2014/main" id="{63735345-7760-4E25-9DFE-E3DC11858C3D}"/>
            </a:ext>
          </a:extLst>
        </xdr:cNvPr>
        <xdr:cNvSpPr txBox="1"/>
      </xdr:nvSpPr>
      <xdr:spPr>
        <a:xfrm>
          <a:off x="16248514" y="6712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a:extLst>
            <a:ext uri="{FF2B5EF4-FFF2-40B4-BE49-F238E27FC236}">
              <a16:creationId xmlns:a16="http://schemas.microsoft.com/office/drawing/2014/main" id="{36ACB287-63DD-4CC4-9ADD-17C0E7608DBA}"/>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2" name="テキスト ボックス 471">
          <a:extLst>
            <a:ext uri="{FF2B5EF4-FFF2-40B4-BE49-F238E27FC236}">
              <a16:creationId xmlns:a16="http://schemas.microsoft.com/office/drawing/2014/main" id="{CD6FAC07-2572-40B6-89B1-BAF54C8C72B0}"/>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a:extLst>
            <a:ext uri="{FF2B5EF4-FFF2-40B4-BE49-F238E27FC236}">
              <a16:creationId xmlns:a16="http://schemas.microsoft.com/office/drawing/2014/main" id="{0D71A69D-9FEC-45BD-802F-5940E2F0BBC5}"/>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4" name="テキスト ボックス 473">
          <a:extLst>
            <a:ext uri="{FF2B5EF4-FFF2-40B4-BE49-F238E27FC236}">
              <a16:creationId xmlns:a16="http://schemas.microsoft.com/office/drawing/2014/main" id="{9C6AB883-9BE6-4845-A4E3-507736F0A464}"/>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a:extLst>
            <a:ext uri="{FF2B5EF4-FFF2-40B4-BE49-F238E27FC236}">
              <a16:creationId xmlns:a16="http://schemas.microsoft.com/office/drawing/2014/main" id="{BA4835A5-7876-4D74-B423-FB35FC2B86CB}"/>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6" name="テキスト ボックス 475">
          <a:extLst>
            <a:ext uri="{FF2B5EF4-FFF2-40B4-BE49-F238E27FC236}">
              <a16:creationId xmlns:a16="http://schemas.microsoft.com/office/drawing/2014/main" id="{802AE3ED-D699-425F-B56A-F31F29F4E182}"/>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a:extLst>
            <a:ext uri="{FF2B5EF4-FFF2-40B4-BE49-F238E27FC236}">
              <a16:creationId xmlns:a16="http://schemas.microsoft.com/office/drawing/2014/main" id="{7FCB2DA4-0BCB-4DA6-ABA6-E7A4C49AF504}"/>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8" name="テキスト ボックス 477">
          <a:extLst>
            <a:ext uri="{FF2B5EF4-FFF2-40B4-BE49-F238E27FC236}">
              <a16:creationId xmlns:a16="http://schemas.microsoft.com/office/drawing/2014/main" id="{E1AE6C7D-FAB2-4678-81A0-1C4D2A5BD101}"/>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DFEE7A4D-385B-4DD8-87A9-C0B8214FC3E8}"/>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80" name="テキスト ボックス 479">
          <a:extLst>
            <a:ext uri="{FF2B5EF4-FFF2-40B4-BE49-F238E27FC236}">
              <a16:creationId xmlns:a16="http://schemas.microsoft.com/office/drawing/2014/main" id="{71ABBDED-133D-4246-81CD-0C4421ABDE89}"/>
            </a:ext>
          </a:extLst>
        </xdr:cNvPr>
        <xdr:cNvSpPr txBox="1"/>
      </xdr:nvSpPr>
      <xdr:spPr>
        <a:xfrm>
          <a:off x="15985051"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空港】&#10;一人当たり有形固定資産（償却資産）額グラフ枠">
          <a:extLst>
            <a:ext uri="{FF2B5EF4-FFF2-40B4-BE49-F238E27FC236}">
              <a16:creationId xmlns:a16="http://schemas.microsoft.com/office/drawing/2014/main" id="{C05B52B5-3C5E-442B-A42A-88C4646E9058}"/>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79058</xdr:rowOff>
    </xdr:from>
    <xdr:to>
      <xdr:col>116</xdr:col>
      <xdr:colOff>62864</xdr:colOff>
      <xdr:row>42</xdr:row>
      <xdr:rowOff>381</xdr:rowOff>
    </xdr:to>
    <xdr:cxnSp macro="">
      <xdr:nvCxnSpPr>
        <xdr:cNvPr id="482" name="直線コネクタ 481">
          <a:extLst>
            <a:ext uri="{FF2B5EF4-FFF2-40B4-BE49-F238E27FC236}">
              <a16:creationId xmlns:a16="http://schemas.microsoft.com/office/drawing/2014/main" id="{0D752BD0-0870-48A9-9EF3-EB97267DC076}"/>
            </a:ext>
          </a:extLst>
        </xdr:cNvPr>
        <xdr:cNvCxnSpPr/>
      </xdr:nvCxnSpPr>
      <xdr:spPr>
        <a:xfrm flipV="1">
          <a:off x="19952970" y="5594033"/>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4208</xdr:rowOff>
    </xdr:from>
    <xdr:ext cx="378565" cy="259045"/>
    <xdr:sp macro="" textlink="">
      <xdr:nvSpPr>
        <xdr:cNvPr id="483" name="【空港】&#10;一人当たり有形固定資産（償却資産）額最小値テキスト">
          <a:extLst>
            <a:ext uri="{FF2B5EF4-FFF2-40B4-BE49-F238E27FC236}">
              <a16:creationId xmlns:a16="http://schemas.microsoft.com/office/drawing/2014/main" id="{0E481634-C9C2-441F-A5B6-8107C5811354}"/>
            </a:ext>
          </a:extLst>
        </xdr:cNvPr>
        <xdr:cNvSpPr txBox="1"/>
      </xdr:nvSpPr>
      <xdr:spPr>
        <a:xfrm>
          <a:off x="20002500" y="681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xdr:rowOff>
    </xdr:from>
    <xdr:to>
      <xdr:col>116</xdr:col>
      <xdr:colOff>152400</xdr:colOff>
      <xdr:row>42</xdr:row>
      <xdr:rowOff>381</xdr:rowOff>
    </xdr:to>
    <xdr:cxnSp macro="">
      <xdr:nvCxnSpPr>
        <xdr:cNvPr id="484" name="直線コネクタ 483">
          <a:extLst>
            <a:ext uri="{FF2B5EF4-FFF2-40B4-BE49-F238E27FC236}">
              <a16:creationId xmlns:a16="http://schemas.microsoft.com/office/drawing/2014/main" id="{ED7BF9AF-5BD5-492F-98F4-805F6C20BB93}"/>
            </a:ext>
          </a:extLst>
        </xdr:cNvPr>
        <xdr:cNvCxnSpPr/>
      </xdr:nvCxnSpPr>
      <xdr:spPr>
        <a:xfrm>
          <a:off x="19878675" y="68107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25735</xdr:rowOff>
    </xdr:from>
    <xdr:ext cx="469744" cy="259045"/>
    <xdr:sp macro="" textlink="">
      <xdr:nvSpPr>
        <xdr:cNvPr id="485" name="【空港】&#10;一人当たり有形固定資産（償却資産）額最大値テキスト">
          <a:extLst>
            <a:ext uri="{FF2B5EF4-FFF2-40B4-BE49-F238E27FC236}">
              <a16:creationId xmlns:a16="http://schemas.microsoft.com/office/drawing/2014/main" id="{8D2AF070-8413-4098-A74A-3E9A13D375B2}"/>
            </a:ext>
          </a:extLst>
        </xdr:cNvPr>
        <xdr:cNvSpPr txBox="1"/>
      </xdr:nvSpPr>
      <xdr:spPr>
        <a:xfrm>
          <a:off x="20002500"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79058</xdr:rowOff>
    </xdr:from>
    <xdr:to>
      <xdr:col>116</xdr:col>
      <xdr:colOff>152400</xdr:colOff>
      <xdr:row>34</xdr:row>
      <xdr:rowOff>79058</xdr:rowOff>
    </xdr:to>
    <xdr:cxnSp macro="">
      <xdr:nvCxnSpPr>
        <xdr:cNvPr id="486" name="直線コネクタ 485">
          <a:extLst>
            <a:ext uri="{FF2B5EF4-FFF2-40B4-BE49-F238E27FC236}">
              <a16:creationId xmlns:a16="http://schemas.microsoft.com/office/drawing/2014/main" id="{CF301719-AD49-4B18-BFBB-46A4C1EA2815}"/>
            </a:ext>
          </a:extLst>
        </xdr:cNvPr>
        <xdr:cNvCxnSpPr/>
      </xdr:nvCxnSpPr>
      <xdr:spPr>
        <a:xfrm>
          <a:off x="19878675" y="55940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35513</xdr:rowOff>
    </xdr:from>
    <xdr:ext cx="469744" cy="259045"/>
    <xdr:sp macro="" textlink="">
      <xdr:nvSpPr>
        <xdr:cNvPr id="487" name="【空港】&#10;一人当たり有形固定資産（償却資産）額平均値テキスト">
          <a:extLst>
            <a:ext uri="{FF2B5EF4-FFF2-40B4-BE49-F238E27FC236}">
              <a16:creationId xmlns:a16="http://schemas.microsoft.com/office/drawing/2014/main" id="{81CEA5C6-AF11-4D58-9F47-33E9BCA50013}"/>
            </a:ext>
          </a:extLst>
        </xdr:cNvPr>
        <xdr:cNvSpPr txBox="1"/>
      </xdr:nvSpPr>
      <xdr:spPr>
        <a:xfrm>
          <a:off x="20002500" y="603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12636</xdr:rowOff>
    </xdr:from>
    <xdr:to>
      <xdr:col>116</xdr:col>
      <xdr:colOff>114300</xdr:colOff>
      <xdr:row>38</xdr:row>
      <xdr:rowOff>114236</xdr:rowOff>
    </xdr:to>
    <xdr:sp macro="" textlink="">
      <xdr:nvSpPr>
        <xdr:cNvPr id="488" name="フローチャート: 判断 487">
          <a:extLst>
            <a:ext uri="{FF2B5EF4-FFF2-40B4-BE49-F238E27FC236}">
              <a16:creationId xmlns:a16="http://schemas.microsoft.com/office/drawing/2014/main" id="{66F2DF63-9EC1-42D9-99FC-6887278541C6}"/>
            </a:ext>
          </a:extLst>
        </xdr:cNvPr>
        <xdr:cNvSpPr/>
      </xdr:nvSpPr>
      <xdr:spPr>
        <a:xfrm>
          <a:off x="19897725" y="6172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141986</xdr:rowOff>
    </xdr:from>
    <xdr:to>
      <xdr:col>112</xdr:col>
      <xdr:colOff>38100</xdr:colOff>
      <xdr:row>38</xdr:row>
      <xdr:rowOff>72136</xdr:rowOff>
    </xdr:to>
    <xdr:sp macro="" textlink="">
      <xdr:nvSpPr>
        <xdr:cNvPr id="489" name="フローチャート: 判断 488">
          <a:extLst>
            <a:ext uri="{FF2B5EF4-FFF2-40B4-BE49-F238E27FC236}">
              <a16:creationId xmlns:a16="http://schemas.microsoft.com/office/drawing/2014/main" id="{D70CB9E0-528A-4B29-B7B1-C8CA9BA94689}"/>
            </a:ext>
          </a:extLst>
        </xdr:cNvPr>
        <xdr:cNvSpPr/>
      </xdr:nvSpPr>
      <xdr:spPr>
        <a:xfrm>
          <a:off x="19154775" y="61459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44450</xdr:rowOff>
    </xdr:from>
    <xdr:to>
      <xdr:col>107</xdr:col>
      <xdr:colOff>101600</xdr:colOff>
      <xdr:row>37</xdr:row>
      <xdr:rowOff>146050</xdr:rowOff>
    </xdr:to>
    <xdr:sp macro="" textlink="">
      <xdr:nvSpPr>
        <xdr:cNvPr id="490" name="フローチャート: 判断 489">
          <a:extLst>
            <a:ext uri="{FF2B5EF4-FFF2-40B4-BE49-F238E27FC236}">
              <a16:creationId xmlns:a16="http://schemas.microsoft.com/office/drawing/2014/main" id="{2EC2850D-93A3-4502-97F9-BC478FFEB448}"/>
            </a:ext>
          </a:extLst>
        </xdr:cNvPr>
        <xdr:cNvSpPr/>
      </xdr:nvSpPr>
      <xdr:spPr>
        <a:xfrm>
          <a:off x="18345150" y="60483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64262</xdr:rowOff>
    </xdr:from>
    <xdr:to>
      <xdr:col>102</xdr:col>
      <xdr:colOff>165100</xdr:colOff>
      <xdr:row>36</xdr:row>
      <xdr:rowOff>165862</xdr:rowOff>
    </xdr:to>
    <xdr:sp macro="" textlink="">
      <xdr:nvSpPr>
        <xdr:cNvPr id="491" name="フローチャート: 判断 490">
          <a:extLst>
            <a:ext uri="{FF2B5EF4-FFF2-40B4-BE49-F238E27FC236}">
              <a16:creationId xmlns:a16="http://schemas.microsoft.com/office/drawing/2014/main" id="{C2B9AF09-6081-40C5-B0AE-05F965BD9B4F}"/>
            </a:ext>
          </a:extLst>
        </xdr:cNvPr>
        <xdr:cNvSpPr/>
      </xdr:nvSpPr>
      <xdr:spPr>
        <a:xfrm>
          <a:off x="17554575" y="59062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813EAFE-FEDF-4CA9-B1D5-773F652EB77D}"/>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A1A32D5-6C20-4DB5-AFD9-FA52D182E9CC}"/>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C6D85D4-A189-4C8A-8A52-66EBB876659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5184ECB-0F52-48CA-B8BF-4E3A9D87C07D}"/>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B7983C2C-03AB-44CB-A022-9638E1EF0C8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121031</xdr:rowOff>
    </xdr:from>
    <xdr:to>
      <xdr:col>116</xdr:col>
      <xdr:colOff>114300</xdr:colOff>
      <xdr:row>42</xdr:row>
      <xdr:rowOff>51181</xdr:rowOff>
    </xdr:to>
    <xdr:sp macro="" textlink="">
      <xdr:nvSpPr>
        <xdr:cNvPr id="497" name="楕円 496">
          <a:extLst>
            <a:ext uri="{FF2B5EF4-FFF2-40B4-BE49-F238E27FC236}">
              <a16:creationId xmlns:a16="http://schemas.microsoft.com/office/drawing/2014/main" id="{775844F7-7FCA-42AD-8E97-5564DA387161}"/>
            </a:ext>
          </a:extLst>
        </xdr:cNvPr>
        <xdr:cNvSpPr/>
      </xdr:nvSpPr>
      <xdr:spPr>
        <a:xfrm>
          <a:off x="19897725" y="67726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35958</xdr:rowOff>
    </xdr:from>
    <xdr:ext cx="378565" cy="259045"/>
    <xdr:sp macro="" textlink="">
      <xdr:nvSpPr>
        <xdr:cNvPr id="498" name="【空港】&#10;一人当たり有形固定資産（償却資産）額該当値テキスト">
          <a:extLst>
            <a:ext uri="{FF2B5EF4-FFF2-40B4-BE49-F238E27FC236}">
              <a16:creationId xmlns:a16="http://schemas.microsoft.com/office/drawing/2014/main" id="{1B851B52-FDA6-4443-B681-531C854E76C4}"/>
            </a:ext>
          </a:extLst>
        </xdr:cNvPr>
        <xdr:cNvSpPr txBox="1"/>
      </xdr:nvSpPr>
      <xdr:spPr>
        <a:xfrm>
          <a:off x="20002500" y="668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121793</xdr:rowOff>
    </xdr:from>
    <xdr:to>
      <xdr:col>112</xdr:col>
      <xdr:colOff>38100</xdr:colOff>
      <xdr:row>42</xdr:row>
      <xdr:rowOff>51943</xdr:rowOff>
    </xdr:to>
    <xdr:sp macro="" textlink="">
      <xdr:nvSpPr>
        <xdr:cNvPr id="499" name="楕円 498">
          <a:extLst>
            <a:ext uri="{FF2B5EF4-FFF2-40B4-BE49-F238E27FC236}">
              <a16:creationId xmlns:a16="http://schemas.microsoft.com/office/drawing/2014/main" id="{6B695313-9858-4FFC-8FD5-8678EFFDD565}"/>
            </a:ext>
          </a:extLst>
        </xdr:cNvPr>
        <xdr:cNvSpPr/>
      </xdr:nvSpPr>
      <xdr:spPr>
        <a:xfrm>
          <a:off x="19154775" y="677341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381</xdr:rowOff>
    </xdr:from>
    <xdr:to>
      <xdr:col>116</xdr:col>
      <xdr:colOff>63500</xdr:colOff>
      <xdr:row>42</xdr:row>
      <xdr:rowOff>1143</xdr:rowOff>
    </xdr:to>
    <xdr:cxnSp macro="">
      <xdr:nvCxnSpPr>
        <xdr:cNvPr id="500" name="直線コネクタ 499">
          <a:extLst>
            <a:ext uri="{FF2B5EF4-FFF2-40B4-BE49-F238E27FC236}">
              <a16:creationId xmlns:a16="http://schemas.microsoft.com/office/drawing/2014/main" id="{750E8196-E2EF-4196-B04C-6BD6EEFCA3E0}"/>
            </a:ext>
          </a:extLst>
        </xdr:cNvPr>
        <xdr:cNvCxnSpPr/>
      </xdr:nvCxnSpPr>
      <xdr:spPr>
        <a:xfrm flipV="1">
          <a:off x="19202400" y="6810756"/>
          <a:ext cx="7524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122174</xdr:rowOff>
    </xdr:from>
    <xdr:to>
      <xdr:col>107</xdr:col>
      <xdr:colOff>101600</xdr:colOff>
      <xdr:row>42</xdr:row>
      <xdr:rowOff>52324</xdr:rowOff>
    </xdr:to>
    <xdr:sp macro="" textlink="">
      <xdr:nvSpPr>
        <xdr:cNvPr id="501" name="楕円 500">
          <a:extLst>
            <a:ext uri="{FF2B5EF4-FFF2-40B4-BE49-F238E27FC236}">
              <a16:creationId xmlns:a16="http://schemas.microsoft.com/office/drawing/2014/main" id="{4ABDE6D2-5D79-4700-969B-357E0833CF3A}"/>
            </a:ext>
          </a:extLst>
        </xdr:cNvPr>
        <xdr:cNvSpPr/>
      </xdr:nvSpPr>
      <xdr:spPr>
        <a:xfrm>
          <a:off x="18345150" y="67737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1143</xdr:rowOff>
    </xdr:from>
    <xdr:to>
      <xdr:col>111</xdr:col>
      <xdr:colOff>177800</xdr:colOff>
      <xdr:row>42</xdr:row>
      <xdr:rowOff>1524</xdr:rowOff>
    </xdr:to>
    <xdr:cxnSp macro="">
      <xdr:nvCxnSpPr>
        <xdr:cNvPr id="502" name="直線コネクタ 501">
          <a:extLst>
            <a:ext uri="{FF2B5EF4-FFF2-40B4-BE49-F238E27FC236}">
              <a16:creationId xmlns:a16="http://schemas.microsoft.com/office/drawing/2014/main" id="{A5BAA480-2051-4E4A-8EC4-61F1637E47AC}"/>
            </a:ext>
          </a:extLst>
        </xdr:cNvPr>
        <xdr:cNvCxnSpPr/>
      </xdr:nvCxnSpPr>
      <xdr:spPr>
        <a:xfrm flipV="1">
          <a:off x="18392775" y="6811518"/>
          <a:ext cx="8096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36</xdr:row>
      <xdr:rowOff>88663</xdr:rowOff>
    </xdr:from>
    <xdr:ext cx="469744" cy="259045"/>
    <xdr:sp macro="" textlink="">
      <xdr:nvSpPr>
        <xdr:cNvPr id="503" name="n_1aveValue【空港】&#10;一人当たり有形固定資産（償却資産）額">
          <a:extLst>
            <a:ext uri="{FF2B5EF4-FFF2-40B4-BE49-F238E27FC236}">
              <a16:creationId xmlns:a16="http://schemas.microsoft.com/office/drawing/2014/main" id="{E285C739-1585-4101-B9D5-5CD6410A2485}"/>
            </a:ext>
          </a:extLst>
        </xdr:cNvPr>
        <xdr:cNvSpPr txBox="1"/>
      </xdr:nvSpPr>
      <xdr:spPr>
        <a:xfrm>
          <a:off x="18983403" y="592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35</xdr:row>
      <xdr:rowOff>162577</xdr:rowOff>
    </xdr:from>
    <xdr:ext cx="469744" cy="259045"/>
    <xdr:sp macro="" textlink="">
      <xdr:nvSpPr>
        <xdr:cNvPr id="504" name="n_2aveValue【空港】&#10;一人当たり有形固定資産（償却資産）額">
          <a:extLst>
            <a:ext uri="{FF2B5EF4-FFF2-40B4-BE49-F238E27FC236}">
              <a16:creationId xmlns:a16="http://schemas.microsoft.com/office/drawing/2014/main" id="{B26FEE6C-82A7-44B1-ABEE-51D2813320B2}"/>
            </a:ext>
          </a:extLst>
        </xdr:cNvPr>
        <xdr:cNvSpPr txBox="1"/>
      </xdr:nvSpPr>
      <xdr:spPr>
        <a:xfrm>
          <a:off x="18183303" y="58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35</xdr:row>
      <xdr:rowOff>10939</xdr:rowOff>
    </xdr:from>
    <xdr:ext cx="469744" cy="259045"/>
    <xdr:sp macro="" textlink="">
      <xdr:nvSpPr>
        <xdr:cNvPr id="505" name="n_3aveValue【空港】&#10;一人当たり有形固定資産（償却資産）額">
          <a:extLst>
            <a:ext uri="{FF2B5EF4-FFF2-40B4-BE49-F238E27FC236}">
              <a16:creationId xmlns:a16="http://schemas.microsoft.com/office/drawing/2014/main" id="{40B58E8B-E60A-4256-A9F4-2635A69B4A11}"/>
            </a:ext>
          </a:extLst>
        </xdr:cNvPr>
        <xdr:cNvSpPr txBox="1"/>
      </xdr:nvSpPr>
      <xdr:spPr>
        <a:xfrm>
          <a:off x="17383203" y="568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43070</xdr:rowOff>
    </xdr:from>
    <xdr:ext cx="378565" cy="259045"/>
    <xdr:sp macro="" textlink="">
      <xdr:nvSpPr>
        <xdr:cNvPr id="506" name="n_1mainValue【空港】&#10;一人当たり有形固定資産（償却資産）額">
          <a:extLst>
            <a:ext uri="{FF2B5EF4-FFF2-40B4-BE49-F238E27FC236}">
              <a16:creationId xmlns:a16="http://schemas.microsoft.com/office/drawing/2014/main" id="{95BC1EED-0162-4502-8BB5-28E826B3BFD4}"/>
            </a:ext>
          </a:extLst>
        </xdr:cNvPr>
        <xdr:cNvSpPr txBox="1"/>
      </xdr:nvSpPr>
      <xdr:spPr>
        <a:xfrm>
          <a:off x="19022642" y="685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43451</xdr:rowOff>
    </xdr:from>
    <xdr:ext cx="378565" cy="259045"/>
    <xdr:sp macro="" textlink="">
      <xdr:nvSpPr>
        <xdr:cNvPr id="507" name="n_2mainValue【空港】&#10;一人当たり有形固定資産（償却資産）額">
          <a:extLst>
            <a:ext uri="{FF2B5EF4-FFF2-40B4-BE49-F238E27FC236}">
              <a16:creationId xmlns:a16="http://schemas.microsoft.com/office/drawing/2014/main" id="{0B512076-16C4-4076-BAD1-481E2DE78F17}"/>
            </a:ext>
          </a:extLst>
        </xdr:cNvPr>
        <xdr:cNvSpPr txBox="1"/>
      </xdr:nvSpPr>
      <xdr:spPr>
        <a:xfrm>
          <a:off x="18222542" y="68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5EC630C-BFC0-43EE-8E15-960D1F0DEA75}"/>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9" name="正方形/長方形 508">
          <a:extLst>
            <a:ext uri="{FF2B5EF4-FFF2-40B4-BE49-F238E27FC236}">
              <a16:creationId xmlns:a16="http://schemas.microsoft.com/office/drawing/2014/main" id="{4CDDD9A8-D36E-4985-9D76-398DFF7738F9}"/>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10" name="正方形/長方形 509">
          <a:extLst>
            <a:ext uri="{FF2B5EF4-FFF2-40B4-BE49-F238E27FC236}">
              <a16:creationId xmlns:a16="http://schemas.microsoft.com/office/drawing/2014/main" id="{AF891326-846D-47EC-A58C-C232ECD87A8E}"/>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1" name="正方形/長方形 510">
          <a:extLst>
            <a:ext uri="{FF2B5EF4-FFF2-40B4-BE49-F238E27FC236}">
              <a16:creationId xmlns:a16="http://schemas.microsoft.com/office/drawing/2014/main" id="{1CBA453C-AD89-4D64-A3DE-A383279A8825}"/>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2" name="正方形/長方形 511">
          <a:extLst>
            <a:ext uri="{FF2B5EF4-FFF2-40B4-BE49-F238E27FC236}">
              <a16:creationId xmlns:a16="http://schemas.microsoft.com/office/drawing/2014/main" id="{F9C19C0E-2A26-4806-A29E-345B5B2418CE}"/>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858F7A3-12BE-47A6-B301-42E5EA289EC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480445A8-0B0B-44F6-B9DE-CD299E147543}"/>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7E5C5430-D9F2-4078-84C6-5E7BF70BA16C}"/>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B06F2F14-C533-45CF-9364-1CE649D05D50}"/>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39DFA261-2739-4E9B-A3EB-99B28097EACD}"/>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a:extLst>
            <a:ext uri="{FF2B5EF4-FFF2-40B4-BE49-F238E27FC236}">
              <a16:creationId xmlns:a16="http://schemas.microsoft.com/office/drawing/2014/main" id="{17FCBD10-AF65-42A2-B42B-E5516CDB333C}"/>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875D7426-A461-4A4E-ADDA-10A4FFECF098}"/>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58B00E59-4768-4321-89B2-A3A0D90D2394}"/>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191EEFCC-6DDE-4BD1-89C1-F2559E760FD8}"/>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E211C3BE-B33B-4870-9243-6A9F6F9BE706}"/>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D7807476-0252-4475-89C7-4F3282FF60A0}"/>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2F208FFD-BA12-4994-AC46-7C05BC03FA44}"/>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24BA2F56-75B8-4BF1-A17F-72C6E7D4AEE4}"/>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019B571-D29C-4655-B979-40746578EC2E}"/>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12C01472-3664-4BE0-8DF1-CE57458BD1D6}"/>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437370A0-5A05-4004-9B79-5C1EB869355D}"/>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1335DBB0-1FE3-4047-9B6D-A6F849B6CB04}"/>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144780</xdr:rowOff>
    </xdr:from>
    <xdr:to>
      <xdr:col>85</xdr:col>
      <xdr:colOff>126364</xdr:colOff>
      <xdr:row>64</xdr:row>
      <xdr:rowOff>72390</xdr:rowOff>
    </xdr:to>
    <xdr:cxnSp macro="">
      <xdr:nvCxnSpPr>
        <xdr:cNvPr id="530" name="直線コネクタ 529">
          <a:extLst>
            <a:ext uri="{FF2B5EF4-FFF2-40B4-BE49-F238E27FC236}">
              <a16:creationId xmlns:a16="http://schemas.microsoft.com/office/drawing/2014/main" id="{D1AE65E3-C999-46CE-9704-E27002D18ABC}"/>
            </a:ext>
          </a:extLst>
        </xdr:cNvPr>
        <xdr:cNvCxnSpPr/>
      </xdr:nvCxnSpPr>
      <xdr:spPr>
        <a:xfrm flipV="1">
          <a:off x="14695170" y="9218930"/>
          <a:ext cx="1269"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76217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D38FF2D-23A4-48CB-AE6E-4DC127A2A32F}"/>
            </a:ext>
          </a:extLst>
        </xdr:cNvPr>
        <xdr:cNvSpPr txBox="1"/>
      </xdr:nvSpPr>
      <xdr:spPr>
        <a:xfrm>
          <a:off x="14744700"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72390</xdr:rowOff>
    </xdr:from>
    <xdr:to>
      <xdr:col>86</xdr:col>
      <xdr:colOff>25400</xdr:colOff>
      <xdr:row>64</xdr:row>
      <xdr:rowOff>72390</xdr:rowOff>
    </xdr:to>
    <xdr:cxnSp macro="">
      <xdr:nvCxnSpPr>
        <xdr:cNvPr id="532" name="直線コネクタ 531">
          <a:extLst>
            <a:ext uri="{FF2B5EF4-FFF2-40B4-BE49-F238E27FC236}">
              <a16:creationId xmlns:a16="http://schemas.microsoft.com/office/drawing/2014/main" id="{1FBDDE83-950D-471B-B21C-0C88D274042F}"/>
            </a:ext>
          </a:extLst>
        </xdr:cNvPr>
        <xdr:cNvCxnSpPr/>
      </xdr:nvCxnSpPr>
      <xdr:spPr>
        <a:xfrm>
          <a:off x="14611350" y="104419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91457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4C25537C-0B26-45F3-8F65-D87338611C4C}"/>
            </a:ext>
          </a:extLst>
        </xdr:cNvPr>
        <xdr:cNvSpPr txBox="1"/>
      </xdr:nvSpPr>
      <xdr:spPr>
        <a:xfrm>
          <a:off x="14744700" y="900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144780</xdr:rowOff>
    </xdr:from>
    <xdr:to>
      <xdr:col>86</xdr:col>
      <xdr:colOff>25400</xdr:colOff>
      <xdr:row>56</xdr:row>
      <xdr:rowOff>144780</xdr:rowOff>
    </xdr:to>
    <xdr:cxnSp macro="">
      <xdr:nvCxnSpPr>
        <xdr:cNvPr id="534" name="直線コネクタ 533">
          <a:extLst>
            <a:ext uri="{FF2B5EF4-FFF2-40B4-BE49-F238E27FC236}">
              <a16:creationId xmlns:a16="http://schemas.microsoft.com/office/drawing/2014/main" id="{122DAA5E-D0FD-425D-82B1-099E3185E8DB}"/>
            </a:ext>
          </a:extLst>
        </xdr:cNvPr>
        <xdr:cNvCxnSpPr/>
      </xdr:nvCxnSpPr>
      <xdr:spPr>
        <a:xfrm>
          <a:off x="14611350" y="9218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21607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8FA32221-0D8A-4702-B91E-B41BE0C3F2A0}"/>
            </a:ext>
          </a:extLst>
        </xdr:cNvPr>
        <xdr:cNvSpPr txBox="1"/>
      </xdr:nvSpPr>
      <xdr:spPr>
        <a:xfrm>
          <a:off x="14744700" y="9746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36" name="フローチャート: 判断 535">
          <a:extLst>
            <a:ext uri="{FF2B5EF4-FFF2-40B4-BE49-F238E27FC236}">
              <a16:creationId xmlns:a16="http://schemas.microsoft.com/office/drawing/2014/main" id="{4DF9839F-D6B3-4439-B625-FED3D08EBE42}"/>
            </a:ext>
          </a:extLst>
        </xdr:cNvPr>
        <xdr:cNvSpPr/>
      </xdr:nvSpPr>
      <xdr:spPr>
        <a:xfrm>
          <a:off x="14649450" y="98856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7" name="フローチャート: 判断 536">
          <a:extLst>
            <a:ext uri="{FF2B5EF4-FFF2-40B4-BE49-F238E27FC236}">
              <a16:creationId xmlns:a16="http://schemas.microsoft.com/office/drawing/2014/main" id="{23FD967C-FFA0-4246-95F7-4E84E27343C4}"/>
            </a:ext>
          </a:extLst>
        </xdr:cNvPr>
        <xdr:cNvSpPr/>
      </xdr:nvSpPr>
      <xdr:spPr>
        <a:xfrm>
          <a:off x="13887450" y="988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78740</xdr:rowOff>
    </xdr:from>
    <xdr:to>
      <xdr:col>76</xdr:col>
      <xdr:colOff>165100</xdr:colOff>
      <xdr:row>61</xdr:row>
      <xdr:rowOff>8890</xdr:rowOff>
    </xdr:to>
    <xdr:sp macro="" textlink="">
      <xdr:nvSpPr>
        <xdr:cNvPr id="538" name="フローチャート: 判断 537">
          <a:extLst>
            <a:ext uri="{FF2B5EF4-FFF2-40B4-BE49-F238E27FC236}">
              <a16:creationId xmlns:a16="http://schemas.microsoft.com/office/drawing/2014/main" id="{20025A90-F959-4C92-8FB5-81CA18FC0468}"/>
            </a:ext>
          </a:extLst>
        </xdr:cNvPr>
        <xdr:cNvSpPr/>
      </xdr:nvSpPr>
      <xdr:spPr>
        <a:xfrm>
          <a:off x="13096875" y="98037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9" name="フローチャート: 判断 538">
          <a:extLst>
            <a:ext uri="{FF2B5EF4-FFF2-40B4-BE49-F238E27FC236}">
              <a16:creationId xmlns:a16="http://schemas.microsoft.com/office/drawing/2014/main" id="{5CAB1201-E8E1-498C-88A1-3A9D026CB5EA}"/>
            </a:ext>
          </a:extLst>
        </xdr:cNvPr>
        <xdr:cNvSpPr/>
      </xdr:nvSpPr>
      <xdr:spPr>
        <a:xfrm>
          <a:off x="12296775" y="980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A50AB3E-42E5-47BF-8F3A-1CE405ACA45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EF5D43E-39E4-4463-844B-D38B5AF32A03}"/>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836D609-7C49-4B86-82C2-3EEE7146CAB5}"/>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77E52247-DB24-4060-B60F-B9C651A50F1D}"/>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43650B4-6B08-49E6-BD2F-F41D7B6EEFE3}"/>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21590</xdr:rowOff>
    </xdr:from>
    <xdr:to>
      <xdr:col>85</xdr:col>
      <xdr:colOff>177800</xdr:colOff>
      <xdr:row>64</xdr:row>
      <xdr:rowOff>123190</xdr:rowOff>
    </xdr:to>
    <xdr:sp macro="" textlink="">
      <xdr:nvSpPr>
        <xdr:cNvPr id="545" name="楕円 544">
          <a:extLst>
            <a:ext uri="{FF2B5EF4-FFF2-40B4-BE49-F238E27FC236}">
              <a16:creationId xmlns:a16="http://schemas.microsoft.com/office/drawing/2014/main" id="{69E33DB9-E40E-4D90-8F2D-B0CFA6EE79BF}"/>
            </a:ext>
          </a:extLst>
        </xdr:cNvPr>
        <xdr:cNvSpPr/>
      </xdr:nvSpPr>
      <xdr:spPr>
        <a:xfrm>
          <a:off x="14649450" y="103943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63</xdr:row>
      <xdr:rowOff>107967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11DFEB2E-9DF6-4815-A4A0-5D28B3ABE3D8}"/>
            </a:ext>
          </a:extLst>
        </xdr:cNvPr>
        <xdr:cNvSpPr txBox="1"/>
      </xdr:nvSpPr>
      <xdr:spPr>
        <a:xfrm>
          <a:off x="147447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6350</xdr:rowOff>
    </xdr:from>
    <xdr:to>
      <xdr:col>81</xdr:col>
      <xdr:colOff>101600</xdr:colOff>
      <xdr:row>64</xdr:row>
      <xdr:rowOff>107950</xdr:rowOff>
    </xdr:to>
    <xdr:sp macro="" textlink="">
      <xdr:nvSpPr>
        <xdr:cNvPr id="547" name="楕円 546">
          <a:extLst>
            <a:ext uri="{FF2B5EF4-FFF2-40B4-BE49-F238E27FC236}">
              <a16:creationId xmlns:a16="http://schemas.microsoft.com/office/drawing/2014/main" id="{83A7F91E-A2EF-42CB-8FF2-DDCBD95CAFEE}"/>
            </a:ext>
          </a:extLst>
        </xdr:cNvPr>
        <xdr:cNvSpPr/>
      </xdr:nvSpPr>
      <xdr:spPr>
        <a:xfrm>
          <a:off x="13887450" y="10382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57150</xdr:rowOff>
    </xdr:from>
    <xdr:to>
      <xdr:col>85</xdr:col>
      <xdr:colOff>127000</xdr:colOff>
      <xdr:row>64</xdr:row>
      <xdr:rowOff>72390</xdr:rowOff>
    </xdr:to>
    <xdr:cxnSp macro="">
      <xdr:nvCxnSpPr>
        <xdr:cNvPr id="548" name="直線コネクタ 547">
          <a:extLst>
            <a:ext uri="{FF2B5EF4-FFF2-40B4-BE49-F238E27FC236}">
              <a16:creationId xmlns:a16="http://schemas.microsoft.com/office/drawing/2014/main" id="{01B839AD-E8BA-49A7-84D9-605B84C7A922}"/>
            </a:ext>
          </a:extLst>
        </xdr:cNvPr>
        <xdr:cNvCxnSpPr/>
      </xdr:nvCxnSpPr>
      <xdr:spPr>
        <a:xfrm>
          <a:off x="13935075" y="10429875"/>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13970</xdr:rowOff>
    </xdr:from>
    <xdr:to>
      <xdr:col>76</xdr:col>
      <xdr:colOff>165100</xdr:colOff>
      <xdr:row>64</xdr:row>
      <xdr:rowOff>115570</xdr:rowOff>
    </xdr:to>
    <xdr:sp macro="" textlink="">
      <xdr:nvSpPr>
        <xdr:cNvPr id="549" name="楕円 548">
          <a:extLst>
            <a:ext uri="{FF2B5EF4-FFF2-40B4-BE49-F238E27FC236}">
              <a16:creationId xmlns:a16="http://schemas.microsoft.com/office/drawing/2014/main" id="{ADEBAEEF-7622-4710-AF6F-8C5EADFAC1BD}"/>
            </a:ext>
          </a:extLst>
        </xdr:cNvPr>
        <xdr:cNvSpPr/>
      </xdr:nvSpPr>
      <xdr:spPr>
        <a:xfrm>
          <a:off x="13096875" y="103835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57150</xdr:rowOff>
    </xdr:from>
    <xdr:to>
      <xdr:col>81</xdr:col>
      <xdr:colOff>50800</xdr:colOff>
      <xdr:row>64</xdr:row>
      <xdr:rowOff>64770</xdr:rowOff>
    </xdr:to>
    <xdr:cxnSp macro="">
      <xdr:nvCxnSpPr>
        <xdr:cNvPr id="550" name="直線コネクタ 549">
          <a:extLst>
            <a:ext uri="{FF2B5EF4-FFF2-40B4-BE49-F238E27FC236}">
              <a16:creationId xmlns:a16="http://schemas.microsoft.com/office/drawing/2014/main" id="{57505AE7-ADD8-4DE4-8E47-A7EE5125FC82}"/>
            </a:ext>
          </a:extLst>
        </xdr:cNvPr>
        <xdr:cNvCxnSpPr/>
      </xdr:nvCxnSpPr>
      <xdr:spPr>
        <a:xfrm flipV="1">
          <a:off x="13144500" y="10429875"/>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105427</xdr:rowOff>
    </xdr:from>
    <xdr:ext cx="405111" cy="259045"/>
    <xdr:sp macro="" textlink="">
      <xdr:nvSpPr>
        <xdr:cNvPr id="551" name="n_1aveValue【学校施設】&#10;有形固定資産減価償却率">
          <a:extLst>
            <a:ext uri="{FF2B5EF4-FFF2-40B4-BE49-F238E27FC236}">
              <a16:creationId xmlns:a16="http://schemas.microsoft.com/office/drawing/2014/main" id="{6D7CA498-EBC9-4AEF-93D0-B7B971A44D4D}"/>
            </a:ext>
          </a:extLst>
        </xdr:cNvPr>
        <xdr:cNvSpPr txBox="1"/>
      </xdr:nvSpPr>
      <xdr:spPr>
        <a:xfrm>
          <a:off x="13745219" y="966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25417</xdr:rowOff>
    </xdr:from>
    <xdr:ext cx="405111" cy="259045"/>
    <xdr:sp macro="" textlink="">
      <xdr:nvSpPr>
        <xdr:cNvPr id="552" name="n_2aveValue【学校施設】&#10;有形固定資産減価償却率">
          <a:extLst>
            <a:ext uri="{FF2B5EF4-FFF2-40B4-BE49-F238E27FC236}">
              <a16:creationId xmlns:a16="http://schemas.microsoft.com/office/drawing/2014/main" id="{04F6573A-2834-4E77-8B69-8623C88C99C7}"/>
            </a:ext>
          </a:extLst>
        </xdr:cNvPr>
        <xdr:cNvSpPr txBox="1"/>
      </xdr:nvSpPr>
      <xdr:spPr>
        <a:xfrm>
          <a:off x="12964169" y="959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3" name="n_3aveValue【学校施設】&#10;有形固定資産減価償却率">
          <a:extLst>
            <a:ext uri="{FF2B5EF4-FFF2-40B4-BE49-F238E27FC236}">
              <a16:creationId xmlns:a16="http://schemas.microsoft.com/office/drawing/2014/main" id="{8DBFB8C2-EA03-4341-B662-1810C4475E43}"/>
            </a:ext>
          </a:extLst>
        </xdr:cNvPr>
        <xdr:cNvSpPr txBox="1"/>
      </xdr:nvSpPr>
      <xdr:spPr>
        <a:xfrm>
          <a:off x="12164069"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99077</xdr:rowOff>
    </xdr:from>
    <xdr:ext cx="405111" cy="259045"/>
    <xdr:sp macro="" textlink="">
      <xdr:nvSpPr>
        <xdr:cNvPr id="554" name="n_1mainValue【学校施設】&#10;有形固定資産減価償却率">
          <a:extLst>
            <a:ext uri="{FF2B5EF4-FFF2-40B4-BE49-F238E27FC236}">
              <a16:creationId xmlns:a16="http://schemas.microsoft.com/office/drawing/2014/main" id="{D352B2CC-4B49-4539-AD1E-E704AFE11A76}"/>
            </a:ext>
          </a:extLst>
        </xdr:cNvPr>
        <xdr:cNvSpPr txBox="1"/>
      </xdr:nvSpPr>
      <xdr:spPr>
        <a:xfrm>
          <a:off x="13745219" y="1047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106697</xdr:rowOff>
    </xdr:from>
    <xdr:ext cx="405111" cy="259045"/>
    <xdr:sp macro="" textlink="">
      <xdr:nvSpPr>
        <xdr:cNvPr id="555" name="n_2mainValue【学校施設】&#10;有形固定資産減価償却率">
          <a:extLst>
            <a:ext uri="{FF2B5EF4-FFF2-40B4-BE49-F238E27FC236}">
              <a16:creationId xmlns:a16="http://schemas.microsoft.com/office/drawing/2014/main" id="{BB6151F4-657E-42E8-9C97-467B745C9894}"/>
            </a:ext>
          </a:extLst>
        </xdr:cNvPr>
        <xdr:cNvSpPr txBox="1"/>
      </xdr:nvSpPr>
      <xdr:spPr>
        <a:xfrm>
          <a:off x="12964169" y="1047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5429D10D-DB74-4281-B0CB-7EC49C5A95D4}"/>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7" name="正方形/長方形 556">
          <a:extLst>
            <a:ext uri="{FF2B5EF4-FFF2-40B4-BE49-F238E27FC236}">
              <a16:creationId xmlns:a16="http://schemas.microsoft.com/office/drawing/2014/main" id="{FD5C7559-3F10-4B74-A5D5-2B657C2AA117}"/>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8" name="正方形/長方形 557">
          <a:extLst>
            <a:ext uri="{FF2B5EF4-FFF2-40B4-BE49-F238E27FC236}">
              <a16:creationId xmlns:a16="http://schemas.microsoft.com/office/drawing/2014/main" id="{224787EA-9F56-44BE-A866-575E6968524D}"/>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9" name="正方形/長方形 558">
          <a:extLst>
            <a:ext uri="{FF2B5EF4-FFF2-40B4-BE49-F238E27FC236}">
              <a16:creationId xmlns:a16="http://schemas.microsoft.com/office/drawing/2014/main" id="{ECBE152F-7E72-436F-91A1-CD7B1D674A1B}"/>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60" name="正方形/長方形 559">
          <a:extLst>
            <a:ext uri="{FF2B5EF4-FFF2-40B4-BE49-F238E27FC236}">
              <a16:creationId xmlns:a16="http://schemas.microsoft.com/office/drawing/2014/main" id="{23A6CB2C-530A-41DF-AB36-761C9A164E23}"/>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3E898CBB-B979-4503-B731-B629A927C8B0}"/>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37A78FD6-4291-45C7-A550-CD26735F14C6}"/>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4C1C572A-BB8F-4F95-B056-55937B45D095}"/>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a:extLst>
            <a:ext uri="{FF2B5EF4-FFF2-40B4-BE49-F238E27FC236}">
              <a16:creationId xmlns:a16="http://schemas.microsoft.com/office/drawing/2014/main" id="{0BF61AC0-8D13-40EC-BABB-BBDB66545184}"/>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a:extLst>
            <a:ext uri="{FF2B5EF4-FFF2-40B4-BE49-F238E27FC236}">
              <a16:creationId xmlns:a16="http://schemas.microsoft.com/office/drawing/2014/main" id="{BEFF82FE-5E9A-40C7-B6C9-2057D98A7B12}"/>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a:extLst>
            <a:ext uri="{FF2B5EF4-FFF2-40B4-BE49-F238E27FC236}">
              <a16:creationId xmlns:a16="http://schemas.microsoft.com/office/drawing/2014/main" id="{B3AF699E-AF2C-4D76-89A1-7EF92776BD06}"/>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a:extLst>
            <a:ext uri="{FF2B5EF4-FFF2-40B4-BE49-F238E27FC236}">
              <a16:creationId xmlns:a16="http://schemas.microsoft.com/office/drawing/2014/main" id="{1D976D31-8A88-432A-8332-1C1C5BF2E02D}"/>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a:extLst>
            <a:ext uri="{FF2B5EF4-FFF2-40B4-BE49-F238E27FC236}">
              <a16:creationId xmlns:a16="http://schemas.microsoft.com/office/drawing/2014/main" id="{15C750A2-C1F7-4641-B4C0-E707FF2D7F4B}"/>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a:extLst>
            <a:ext uri="{FF2B5EF4-FFF2-40B4-BE49-F238E27FC236}">
              <a16:creationId xmlns:a16="http://schemas.microsoft.com/office/drawing/2014/main" id="{B83D8123-D44F-4020-BFFC-2F0DC08D7371}"/>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a:extLst>
            <a:ext uri="{FF2B5EF4-FFF2-40B4-BE49-F238E27FC236}">
              <a16:creationId xmlns:a16="http://schemas.microsoft.com/office/drawing/2014/main" id="{57DD37A6-6E8C-4D67-B198-E2B54E2FBB28}"/>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a:extLst>
            <a:ext uri="{FF2B5EF4-FFF2-40B4-BE49-F238E27FC236}">
              <a16:creationId xmlns:a16="http://schemas.microsoft.com/office/drawing/2014/main" id="{FCC50EC7-E13D-40EC-A8B1-EBDC08A6ABA3}"/>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a:extLst>
            <a:ext uri="{FF2B5EF4-FFF2-40B4-BE49-F238E27FC236}">
              <a16:creationId xmlns:a16="http://schemas.microsoft.com/office/drawing/2014/main" id="{F14B69BC-091B-41A0-8F69-CE7071E16580}"/>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6BAAAB13-ED6A-4091-8EC6-F7986D48049C}"/>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315DAE38-9E27-4DB8-A5E3-EFE6DBB9402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a:extLst>
            <a:ext uri="{FF2B5EF4-FFF2-40B4-BE49-F238E27FC236}">
              <a16:creationId xmlns:a16="http://schemas.microsoft.com/office/drawing/2014/main" id="{39681B70-550D-4146-B3E9-BEE8B4314A9A}"/>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162306</xdr:rowOff>
    </xdr:from>
    <xdr:to>
      <xdr:col>116</xdr:col>
      <xdr:colOff>62864</xdr:colOff>
      <xdr:row>63</xdr:row>
      <xdr:rowOff>29718</xdr:rowOff>
    </xdr:to>
    <xdr:cxnSp macro="">
      <xdr:nvCxnSpPr>
        <xdr:cNvPr id="576" name="直線コネクタ 575">
          <a:extLst>
            <a:ext uri="{FF2B5EF4-FFF2-40B4-BE49-F238E27FC236}">
              <a16:creationId xmlns:a16="http://schemas.microsoft.com/office/drawing/2014/main" id="{86C59087-7DA4-4C65-ADA7-76F5BCC710D9}"/>
            </a:ext>
          </a:extLst>
        </xdr:cNvPr>
        <xdr:cNvCxnSpPr/>
      </xdr:nvCxnSpPr>
      <xdr:spPr>
        <a:xfrm flipV="1">
          <a:off x="19952970" y="9074531"/>
          <a:ext cx="1269"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33545</xdr:rowOff>
    </xdr:from>
    <xdr:ext cx="469744" cy="259045"/>
    <xdr:sp macro="" textlink="">
      <xdr:nvSpPr>
        <xdr:cNvPr id="577" name="【学校施設】&#10;一人当たり面積最小値テキスト">
          <a:extLst>
            <a:ext uri="{FF2B5EF4-FFF2-40B4-BE49-F238E27FC236}">
              <a16:creationId xmlns:a16="http://schemas.microsoft.com/office/drawing/2014/main" id="{4F2918BD-A39C-461F-B358-1DA7916F5B46}"/>
            </a:ext>
          </a:extLst>
        </xdr:cNvPr>
        <xdr:cNvSpPr txBox="1"/>
      </xdr:nvSpPr>
      <xdr:spPr>
        <a:xfrm>
          <a:off x="20002500" y="102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29718</xdr:rowOff>
    </xdr:from>
    <xdr:to>
      <xdr:col>116</xdr:col>
      <xdr:colOff>152400</xdr:colOff>
      <xdr:row>63</xdr:row>
      <xdr:rowOff>29718</xdr:rowOff>
    </xdr:to>
    <xdr:cxnSp macro="">
      <xdr:nvCxnSpPr>
        <xdr:cNvPr id="578" name="直線コネクタ 577">
          <a:extLst>
            <a:ext uri="{FF2B5EF4-FFF2-40B4-BE49-F238E27FC236}">
              <a16:creationId xmlns:a16="http://schemas.microsoft.com/office/drawing/2014/main" id="{61C03EEC-DBFA-4E7B-8FE6-0D5ECED34886}"/>
            </a:ext>
          </a:extLst>
        </xdr:cNvPr>
        <xdr:cNvCxnSpPr/>
      </xdr:nvCxnSpPr>
      <xdr:spPr>
        <a:xfrm>
          <a:off x="19878675" y="102373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108983</xdr:rowOff>
    </xdr:from>
    <xdr:ext cx="469744" cy="259045"/>
    <xdr:sp macro="" textlink="">
      <xdr:nvSpPr>
        <xdr:cNvPr id="579" name="【学校施設】&#10;一人当たり面積最大値テキスト">
          <a:extLst>
            <a:ext uri="{FF2B5EF4-FFF2-40B4-BE49-F238E27FC236}">
              <a16:creationId xmlns:a16="http://schemas.microsoft.com/office/drawing/2014/main" id="{5B806D87-7BF6-40FB-B88A-A4F7CCB4B0C8}"/>
            </a:ext>
          </a:extLst>
        </xdr:cNvPr>
        <xdr:cNvSpPr txBox="1"/>
      </xdr:nvSpPr>
      <xdr:spPr>
        <a:xfrm>
          <a:off x="20002500" y="885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162306</xdr:rowOff>
    </xdr:from>
    <xdr:to>
      <xdr:col>116</xdr:col>
      <xdr:colOff>152400</xdr:colOff>
      <xdr:row>55</xdr:row>
      <xdr:rowOff>162306</xdr:rowOff>
    </xdr:to>
    <xdr:cxnSp macro="">
      <xdr:nvCxnSpPr>
        <xdr:cNvPr id="580" name="直線コネクタ 579">
          <a:extLst>
            <a:ext uri="{FF2B5EF4-FFF2-40B4-BE49-F238E27FC236}">
              <a16:creationId xmlns:a16="http://schemas.microsoft.com/office/drawing/2014/main" id="{2147ACE1-23E8-4A0E-9B2F-4D08D23AB3E8}"/>
            </a:ext>
          </a:extLst>
        </xdr:cNvPr>
        <xdr:cNvCxnSpPr/>
      </xdr:nvCxnSpPr>
      <xdr:spPr>
        <a:xfrm>
          <a:off x="19878675" y="90745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61</xdr:row>
      <xdr:rowOff>12209</xdr:rowOff>
    </xdr:from>
    <xdr:ext cx="469744" cy="259045"/>
    <xdr:sp macro="" textlink="">
      <xdr:nvSpPr>
        <xdr:cNvPr id="581" name="【学校施設】&#10;一人当たり面積平均値テキスト">
          <a:extLst>
            <a:ext uri="{FF2B5EF4-FFF2-40B4-BE49-F238E27FC236}">
              <a16:creationId xmlns:a16="http://schemas.microsoft.com/office/drawing/2014/main" id="{2CA59285-BD40-4FE5-AC47-FF2DA83EF2E5}"/>
            </a:ext>
          </a:extLst>
        </xdr:cNvPr>
        <xdr:cNvSpPr txBox="1"/>
      </xdr:nvSpPr>
      <xdr:spPr>
        <a:xfrm>
          <a:off x="20002500" y="9895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582" name="フローチャート: 判断 581">
          <a:extLst>
            <a:ext uri="{FF2B5EF4-FFF2-40B4-BE49-F238E27FC236}">
              <a16:creationId xmlns:a16="http://schemas.microsoft.com/office/drawing/2014/main" id="{316199FF-BE8D-4865-A72E-D1DBEB61E018}"/>
            </a:ext>
          </a:extLst>
        </xdr:cNvPr>
        <xdr:cNvSpPr/>
      </xdr:nvSpPr>
      <xdr:spPr>
        <a:xfrm>
          <a:off x="19897725" y="9917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90932</xdr:rowOff>
    </xdr:from>
    <xdr:to>
      <xdr:col>112</xdr:col>
      <xdr:colOff>38100</xdr:colOff>
      <xdr:row>62</xdr:row>
      <xdr:rowOff>21082</xdr:rowOff>
    </xdr:to>
    <xdr:sp macro="" textlink="">
      <xdr:nvSpPr>
        <xdr:cNvPr id="583" name="フローチャート: 判断 582">
          <a:extLst>
            <a:ext uri="{FF2B5EF4-FFF2-40B4-BE49-F238E27FC236}">
              <a16:creationId xmlns:a16="http://schemas.microsoft.com/office/drawing/2014/main" id="{13D7D93D-EB99-4AA1-8146-0CC1F94FD5C2}"/>
            </a:ext>
          </a:extLst>
        </xdr:cNvPr>
        <xdr:cNvSpPr/>
      </xdr:nvSpPr>
      <xdr:spPr>
        <a:xfrm>
          <a:off x="19154775" y="99747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104648</xdr:rowOff>
    </xdr:from>
    <xdr:to>
      <xdr:col>107</xdr:col>
      <xdr:colOff>101600</xdr:colOff>
      <xdr:row>62</xdr:row>
      <xdr:rowOff>34798</xdr:rowOff>
    </xdr:to>
    <xdr:sp macro="" textlink="">
      <xdr:nvSpPr>
        <xdr:cNvPr id="584" name="フローチャート: 判断 583">
          <a:extLst>
            <a:ext uri="{FF2B5EF4-FFF2-40B4-BE49-F238E27FC236}">
              <a16:creationId xmlns:a16="http://schemas.microsoft.com/office/drawing/2014/main" id="{F8EA3C31-3385-4E81-B9B7-4D9DD9BAC162}"/>
            </a:ext>
          </a:extLst>
        </xdr:cNvPr>
        <xdr:cNvSpPr/>
      </xdr:nvSpPr>
      <xdr:spPr>
        <a:xfrm>
          <a:off x="18345150" y="999477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585" name="フローチャート: 判断 584">
          <a:extLst>
            <a:ext uri="{FF2B5EF4-FFF2-40B4-BE49-F238E27FC236}">
              <a16:creationId xmlns:a16="http://schemas.microsoft.com/office/drawing/2014/main" id="{002087D6-F0E9-40F2-A945-DC5DAE9C8793}"/>
            </a:ext>
          </a:extLst>
        </xdr:cNvPr>
        <xdr:cNvSpPr/>
      </xdr:nvSpPr>
      <xdr:spPr>
        <a:xfrm>
          <a:off x="17554575" y="1002677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E0AE8895-DFD2-4627-B5F0-FBACC3B26779}"/>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8AFD059D-70D0-470C-BFB6-409FACBE65C4}"/>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904F7C1-A77C-4840-9185-DA7291A9CF7B}"/>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D9FD26B7-6689-48EE-AC4E-E77E408469BE}"/>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E891C863-D84E-43D0-9DE3-F6D21AF79E07}"/>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1778</xdr:rowOff>
    </xdr:from>
    <xdr:to>
      <xdr:col>116</xdr:col>
      <xdr:colOff>114300</xdr:colOff>
      <xdr:row>60</xdr:row>
      <xdr:rowOff>103378</xdr:rowOff>
    </xdr:to>
    <xdr:sp macro="" textlink="">
      <xdr:nvSpPr>
        <xdr:cNvPr id="591" name="楕円 590">
          <a:extLst>
            <a:ext uri="{FF2B5EF4-FFF2-40B4-BE49-F238E27FC236}">
              <a16:creationId xmlns:a16="http://schemas.microsoft.com/office/drawing/2014/main" id="{C747CCBB-B8CD-417D-9E01-5EA56293ADEE}"/>
            </a:ext>
          </a:extLst>
        </xdr:cNvPr>
        <xdr:cNvSpPr/>
      </xdr:nvSpPr>
      <xdr:spPr>
        <a:xfrm>
          <a:off x="19897725" y="97268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24655</xdr:rowOff>
    </xdr:from>
    <xdr:ext cx="469744" cy="259045"/>
    <xdr:sp macro="" textlink="">
      <xdr:nvSpPr>
        <xdr:cNvPr id="592" name="【学校施設】&#10;一人当たり面積該当値テキスト">
          <a:extLst>
            <a:ext uri="{FF2B5EF4-FFF2-40B4-BE49-F238E27FC236}">
              <a16:creationId xmlns:a16="http://schemas.microsoft.com/office/drawing/2014/main" id="{FDB4B8AC-760C-4924-9AC9-6A14395FFF7F}"/>
            </a:ext>
          </a:extLst>
        </xdr:cNvPr>
        <xdr:cNvSpPr txBox="1"/>
      </xdr:nvSpPr>
      <xdr:spPr>
        <a:xfrm>
          <a:off x="20002500" y="95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593" name="楕円 592">
          <a:extLst>
            <a:ext uri="{FF2B5EF4-FFF2-40B4-BE49-F238E27FC236}">
              <a16:creationId xmlns:a16="http://schemas.microsoft.com/office/drawing/2014/main" id="{3CE1F4F9-BBCB-4100-9AA2-D8E9C135A8F8}"/>
            </a:ext>
          </a:extLst>
        </xdr:cNvPr>
        <xdr:cNvSpPr/>
      </xdr:nvSpPr>
      <xdr:spPr>
        <a:xfrm>
          <a:off x="19154775" y="98841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52578</xdr:rowOff>
    </xdr:from>
    <xdr:to>
      <xdr:col>116</xdr:col>
      <xdr:colOff>63500</xdr:colOff>
      <xdr:row>61</xdr:row>
      <xdr:rowOff>48006</xdr:rowOff>
    </xdr:to>
    <xdr:cxnSp macro="">
      <xdr:nvCxnSpPr>
        <xdr:cNvPr id="594" name="直線コネクタ 593">
          <a:extLst>
            <a:ext uri="{FF2B5EF4-FFF2-40B4-BE49-F238E27FC236}">
              <a16:creationId xmlns:a16="http://schemas.microsoft.com/office/drawing/2014/main" id="{2F4932A6-B6F9-4C82-93D9-538C5DA82BEB}"/>
            </a:ext>
          </a:extLst>
        </xdr:cNvPr>
        <xdr:cNvCxnSpPr/>
      </xdr:nvCxnSpPr>
      <xdr:spPr>
        <a:xfrm flipV="1">
          <a:off x="19202400" y="9774428"/>
          <a:ext cx="752475"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xdr:rowOff>
    </xdr:from>
    <xdr:to>
      <xdr:col>107</xdr:col>
      <xdr:colOff>101600</xdr:colOff>
      <xdr:row>61</xdr:row>
      <xdr:rowOff>112522</xdr:rowOff>
    </xdr:to>
    <xdr:sp macro="" textlink="">
      <xdr:nvSpPr>
        <xdr:cNvPr id="595" name="楕円 594">
          <a:extLst>
            <a:ext uri="{FF2B5EF4-FFF2-40B4-BE49-F238E27FC236}">
              <a16:creationId xmlns:a16="http://schemas.microsoft.com/office/drawing/2014/main" id="{E2878CC8-2FA0-4131-8524-584D4B5E64F4}"/>
            </a:ext>
          </a:extLst>
        </xdr:cNvPr>
        <xdr:cNvSpPr/>
      </xdr:nvSpPr>
      <xdr:spPr>
        <a:xfrm>
          <a:off x="18345150" y="98946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48006</xdr:rowOff>
    </xdr:from>
    <xdr:to>
      <xdr:col>111</xdr:col>
      <xdr:colOff>177800</xdr:colOff>
      <xdr:row>61</xdr:row>
      <xdr:rowOff>61722</xdr:rowOff>
    </xdr:to>
    <xdr:cxnSp macro="">
      <xdr:nvCxnSpPr>
        <xdr:cNvPr id="596" name="直線コネクタ 595">
          <a:extLst>
            <a:ext uri="{FF2B5EF4-FFF2-40B4-BE49-F238E27FC236}">
              <a16:creationId xmlns:a16="http://schemas.microsoft.com/office/drawing/2014/main" id="{98AC3793-2D69-4A6A-BB37-D07AD5A984DA}"/>
            </a:ext>
          </a:extLst>
        </xdr:cNvPr>
        <xdr:cNvCxnSpPr/>
      </xdr:nvCxnSpPr>
      <xdr:spPr>
        <a:xfrm flipV="1">
          <a:off x="18392775" y="9931781"/>
          <a:ext cx="80962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12209</xdr:rowOff>
    </xdr:from>
    <xdr:ext cx="469744" cy="259045"/>
    <xdr:sp macro="" textlink="">
      <xdr:nvSpPr>
        <xdr:cNvPr id="597" name="n_1aveValue【学校施設】&#10;一人当たり面積">
          <a:extLst>
            <a:ext uri="{FF2B5EF4-FFF2-40B4-BE49-F238E27FC236}">
              <a16:creationId xmlns:a16="http://schemas.microsoft.com/office/drawing/2014/main" id="{B281F7ED-8D53-4E51-BDB4-0C873ED42DFD}"/>
            </a:ext>
          </a:extLst>
        </xdr:cNvPr>
        <xdr:cNvSpPr txBox="1"/>
      </xdr:nvSpPr>
      <xdr:spPr>
        <a:xfrm>
          <a:off x="18983402" y="100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25925</xdr:rowOff>
    </xdr:from>
    <xdr:ext cx="469744" cy="259045"/>
    <xdr:sp macro="" textlink="">
      <xdr:nvSpPr>
        <xdr:cNvPr id="598" name="n_2aveValue【学校施設】&#10;一人当たり面積">
          <a:extLst>
            <a:ext uri="{FF2B5EF4-FFF2-40B4-BE49-F238E27FC236}">
              <a16:creationId xmlns:a16="http://schemas.microsoft.com/office/drawing/2014/main" id="{F0BDBB58-8CD9-493D-A9F4-7EC4F436A3E8}"/>
            </a:ext>
          </a:extLst>
        </xdr:cNvPr>
        <xdr:cNvSpPr txBox="1"/>
      </xdr:nvSpPr>
      <xdr:spPr>
        <a:xfrm>
          <a:off x="18183302" y="100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83329</xdr:rowOff>
    </xdr:from>
    <xdr:ext cx="469744" cy="259045"/>
    <xdr:sp macro="" textlink="">
      <xdr:nvSpPr>
        <xdr:cNvPr id="599" name="n_3aveValue【学校施設】&#10;一人当たり面積">
          <a:extLst>
            <a:ext uri="{FF2B5EF4-FFF2-40B4-BE49-F238E27FC236}">
              <a16:creationId xmlns:a16="http://schemas.microsoft.com/office/drawing/2014/main" id="{BD05AAE8-1D57-4A85-B703-A45512F61F4B}"/>
            </a:ext>
          </a:extLst>
        </xdr:cNvPr>
        <xdr:cNvSpPr txBox="1"/>
      </xdr:nvSpPr>
      <xdr:spPr>
        <a:xfrm>
          <a:off x="17383202" y="98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115333</xdr:rowOff>
    </xdr:from>
    <xdr:ext cx="469744" cy="259045"/>
    <xdr:sp macro="" textlink="">
      <xdr:nvSpPr>
        <xdr:cNvPr id="600" name="n_1mainValue【学校施設】&#10;一人当たり面積">
          <a:extLst>
            <a:ext uri="{FF2B5EF4-FFF2-40B4-BE49-F238E27FC236}">
              <a16:creationId xmlns:a16="http://schemas.microsoft.com/office/drawing/2014/main" id="{698E6E94-CB9A-438A-8F66-CA2796CB0922}"/>
            </a:ext>
          </a:extLst>
        </xdr:cNvPr>
        <xdr:cNvSpPr txBox="1"/>
      </xdr:nvSpPr>
      <xdr:spPr>
        <a:xfrm>
          <a:off x="18983402" y="967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129049</xdr:rowOff>
    </xdr:from>
    <xdr:ext cx="469744" cy="259045"/>
    <xdr:sp macro="" textlink="">
      <xdr:nvSpPr>
        <xdr:cNvPr id="601" name="n_2mainValue【学校施設】&#10;一人当たり面積">
          <a:extLst>
            <a:ext uri="{FF2B5EF4-FFF2-40B4-BE49-F238E27FC236}">
              <a16:creationId xmlns:a16="http://schemas.microsoft.com/office/drawing/2014/main" id="{91E4D89C-CC42-434C-AA4F-3DA2CDA93318}"/>
            </a:ext>
          </a:extLst>
        </xdr:cNvPr>
        <xdr:cNvSpPr txBox="1"/>
      </xdr:nvSpPr>
      <xdr:spPr>
        <a:xfrm>
          <a:off x="18183302" y="968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6E37FBD-3D79-42D8-8F86-764B16E63C45}"/>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3" name="正方形/長方形 602">
          <a:extLst>
            <a:ext uri="{FF2B5EF4-FFF2-40B4-BE49-F238E27FC236}">
              <a16:creationId xmlns:a16="http://schemas.microsoft.com/office/drawing/2014/main" id="{954E2163-063E-4ABF-B8B9-2D193071D51F}"/>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4" name="正方形/長方形 603">
          <a:extLst>
            <a:ext uri="{FF2B5EF4-FFF2-40B4-BE49-F238E27FC236}">
              <a16:creationId xmlns:a16="http://schemas.microsoft.com/office/drawing/2014/main" id="{BD945FF1-7D81-4E60-9EFB-12978E29DA2E}"/>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5" name="正方形/長方形 604">
          <a:extLst>
            <a:ext uri="{FF2B5EF4-FFF2-40B4-BE49-F238E27FC236}">
              <a16:creationId xmlns:a16="http://schemas.microsoft.com/office/drawing/2014/main" id="{C93B36C2-499D-4088-865B-5BC2935EDD43}"/>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6" name="正方形/長方形 605">
          <a:extLst>
            <a:ext uri="{FF2B5EF4-FFF2-40B4-BE49-F238E27FC236}">
              <a16:creationId xmlns:a16="http://schemas.microsoft.com/office/drawing/2014/main" id="{9B0A0BFB-1139-4537-A9C3-B41375E77ADF}"/>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a:extLst>
            <a:ext uri="{FF2B5EF4-FFF2-40B4-BE49-F238E27FC236}">
              <a16:creationId xmlns:a16="http://schemas.microsoft.com/office/drawing/2014/main" id="{3B5F96B8-386F-4B5A-9016-12294AA11BF3}"/>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a:extLst>
            <a:ext uri="{FF2B5EF4-FFF2-40B4-BE49-F238E27FC236}">
              <a16:creationId xmlns:a16="http://schemas.microsoft.com/office/drawing/2014/main" id="{A87F80A2-8DF0-4C35-9068-3C31E7F8B7BA}"/>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a:extLst>
            <a:ext uri="{FF2B5EF4-FFF2-40B4-BE49-F238E27FC236}">
              <a16:creationId xmlns:a16="http://schemas.microsoft.com/office/drawing/2014/main" id="{FCA15001-4059-4367-9FE0-F38349D3A829}"/>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a:extLst>
            <a:ext uri="{FF2B5EF4-FFF2-40B4-BE49-F238E27FC236}">
              <a16:creationId xmlns:a16="http://schemas.microsoft.com/office/drawing/2014/main" id="{D0B48528-E294-4A8D-958C-6AC69AAA17F9}"/>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a:extLst>
            <a:ext uri="{FF2B5EF4-FFF2-40B4-BE49-F238E27FC236}">
              <a16:creationId xmlns:a16="http://schemas.microsoft.com/office/drawing/2014/main" id="{A4994CBE-5D30-49DE-BE80-CFEE4AB9E057}"/>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2" name="テキスト ボックス 611">
          <a:extLst>
            <a:ext uri="{FF2B5EF4-FFF2-40B4-BE49-F238E27FC236}">
              <a16:creationId xmlns:a16="http://schemas.microsoft.com/office/drawing/2014/main" id="{11FDA392-C130-4339-876E-DC1B2014FCA0}"/>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a:extLst>
            <a:ext uri="{FF2B5EF4-FFF2-40B4-BE49-F238E27FC236}">
              <a16:creationId xmlns:a16="http://schemas.microsoft.com/office/drawing/2014/main" id="{03FA4DE7-78D0-42F6-ADC3-F8E2E9A6B89F}"/>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a:extLst>
            <a:ext uri="{FF2B5EF4-FFF2-40B4-BE49-F238E27FC236}">
              <a16:creationId xmlns:a16="http://schemas.microsoft.com/office/drawing/2014/main" id="{8F3D7FB0-8082-4F13-9B73-D83061FC4121}"/>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a:extLst>
            <a:ext uri="{FF2B5EF4-FFF2-40B4-BE49-F238E27FC236}">
              <a16:creationId xmlns:a16="http://schemas.microsoft.com/office/drawing/2014/main" id="{40783788-21C8-45D4-85A1-11162F0EBE84}"/>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a:extLst>
            <a:ext uri="{FF2B5EF4-FFF2-40B4-BE49-F238E27FC236}">
              <a16:creationId xmlns:a16="http://schemas.microsoft.com/office/drawing/2014/main" id="{88967733-F961-4493-937A-698BE9766290}"/>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a:extLst>
            <a:ext uri="{FF2B5EF4-FFF2-40B4-BE49-F238E27FC236}">
              <a16:creationId xmlns:a16="http://schemas.microsoft.com/office/drawing/2014/main" id="{5F535F7D-5EF5-4157-A569-094462E8E020}"/>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a:extLst>
            <a:ext uri="{FF2B5EF4-FFF2-40B4-BE49-F238E27FC236}">
              <a16:creationId xmlns:a16="http://schemas.microsoft.com/office/drawing/2014/main" id="{27BE5B61-0CF8-46B6-89E2-DDE05EE96B52}"/>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a:extLst>
            <a:ext uri="{FF2B5EF4-FFF2-40B4-BE49-F238E27FC236}">
              <a16:creationId xmlns:a16="http://schemas.microsoft.com/office/drawing/2014/main" id="{200A221B-816D-456F-BE42-A36FB07D078A}"/>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0" name="テキスト ボックス 619">
          <a:extLst>
            <a:ext uri="{FF2B5EF4-FFF2-40B4-BE49-F238E27FC236}">
              <a16:creationId xmlns:a16="http://schemas.microsoft.com/office/drawing/2014/main" id="{C9F522A1-4505-4F4A-8B8C-FFC0CECA49C4}"/>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52B30B01-179E-448D-BBCD-0268CCA4FD3B}"/>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2" name="テキスト ボックス 621">
          <a:extLst>
            <a:ext uri="{FF2B5EF4-FFF2-40B4-BE49-F238E27FC236}">
              <a16:creationId xmlns:a16="http://schemas.microsoft.com/office/drawing/2014/main" id="{AFC880AF-EC81-40ED-8CAF-110091D165F0}"/>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図書館】&#10;有形固定資産減価償却率グラフ枠">
          <a:extLst>
            <a:ext uri="{FF2B5EF4-FFF2-40B4-BE49-F238E27FC236}">
              <a16:creationId xmlns:a16="http://schemas.microsoft.com/office/drawing/2014/main" id="{AF5BC0CF-DBDC-4D9A-A181-EBB16ABDA645}"/>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78105</xdr:rowOff>
    </xdr:from>
    <xdr:to>
      <xdr:col>85</xdr:col>
      <xdr:colOff>126364</xdr:colOff>
      <xdr:row>86</xdr:row>
      <xdr:rowOff>1905</xdr:rowOff>
    </xdr:to>
    <xdr:cxnSp macro="">
      <xdr:nvCxnSpPr>
        <xdr:cNvPr id="624" name="直線コネクタ 623">
          <a:extLst>
            <a:ext uri="{FF2B5EF4-FFF2-40B4-BE49-F238E27FC236}">
              <a16:creationId xmlns:a16="http://schemas.microsoft.com/office/drawing/2014/main" id="{7B8FB80A-1F5F-4B4C-B637-6E70ED658747}"/>
            </a:ext>
          </a:extLst>
        </xdr:cNvPr>
        <xdr:cNvCxnSpPr/>
      </xdr:nvCxnSpPr>
      <xdr:spPr>
        <a:xfrm flipV="1">
          <a:off x="14695170" y="12555855"/>
          <a:ext cx="1269"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5732</xdr:rowOff>
    </xdr:from>
    <xdr:ext cx="405111" cy="259045"/>
    <xdr:sp macro="" textlink="">
      <xdr:nvSpPr>
        <xdr:cNvPr id="625" name="【図書館】&#10;有形固定資産減価償却率最小値テキスト">
          <a:extLst>
            <a:ext uri="{FF2B5EF4-FFF2-40B4-BE49-F238E27FC236}">
              <a16:creationId xmlns:a16="http://schemas.microsoft.com/office/drawing/2014/main" id="{80784E85-BA7A-4039-BFFB-8AFA2D0470A2}"/>
            </a:ext>
          </a:extLst>
        </xdr:cNvPr>
        <xdr:cNvSpPr txBox="1"/>
      </xdr:nvSpPr>
      <xdr:spPr>
        <a:xfrm>
          <a:off x="14744700" y="1394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1905</xdr:rowOff>
    </xdr:from>
    <xdr:to>
      <xdr:col>86</xdr:col>
      <xdr:colOff>25400</xdr:colOff>
      <xdr:row>86</xdr:row>
      <xdr:rowOff>1905</xdr:rowOff>
    </xdr:to>
    <xdr:cxnSp macro="">
      <xdr:nvCxnSpPr>
        <xdr:cNvPr id="626" name="直線コネクタ 625">
          <a:extLst>
            <a:ext uri="{FF2B5EF4-FFF2-40B4-BE49-F238E27FC236}">
              <a16:creationId xmlns:a16="http://schemas.microsoft.com/office/drawing/2014/main" id="{A6088AE3-897B-4120-8265-18C427D68A7D}"/>
            </a:ext>
          </a:extLst>
        </xdr:cNvPr>
        <xdr:cNvCxnSpPr/>
      </xdr:nvCxnSpPr>
      <xdr:spPr>
        <a:xfrm>
          <a:off x="14611350" y="139369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24782</xdr:rowOff>
    </xdr:from>
    <xdr:ext cx="405111" cy="259045"/>
    <xdr:sp macro="" textlink="">
      <xdr:nvSpPr>
        <xdr:cNvPr id="627" name="【図書館】&#10;有形固定資産減価償却率最大値テキスト">
          <a:extLst>
            <a:ext uri="{FF2B5EF4-FFF2-40B4-BE49-F238E27FC236}">
              <a16:creationId xmlns:a16="http://schemas.microsoft.com/office/drawing/2014/main" id="{7B17578B-4C12-41B0-A534-753A7A255D74}"/>
            </a:ext>
          </a:extLst>
        </xdr:cNvPr>
        <xdr:cNvSpPr txBox="1"/>
      </xdr:nvSpPr>
      <xdr:spPr>
        <a:xfrm>
          <a:off x="14744700" y="1234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8" name="直線コネクタ 627">
          <a:extLst>
            <a:ext uri="{FF2B5EF4-FFF2-40B4-BE49-F238E27FC236}">
              <a16:creationId xmlns:a16="http://schemas.microsoft.com/office/drawing/2014/main" id="{C3B56F2E-E371-452C-A7A8-A6B920F3E9D6}"/>
            </a:ext>
          </a:extLst>
        </xdr:cNvPr>
        <xdr:cNvCxnSpPr/>
      </xdr:nvCxnSpPr>
      <xdr:spPr>
        <a:xfrm>
          <a:off x="14611350" y="125558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113047</xdr:rowOff>
    </xdr:from>
    <xdr:ext cx="405111" cy="259045"/>
    <xdr:sp macro="" textlink="">
      <xdr:nvSpPr>
        <xdr:cNvPr id="629" name="【図書館】&#10;有形固定資産減価償却率平均値テキスト">
          <a:extLst>
            <a:ext uri="{FF2B5EF4-FFF2-40B4-BE49-F238E27FC236}">
              <a16:creationId xmlns:a16="http://schemas.microsoft.com/office/drawing/2014/main" id="{EE122D7C-0D08-4088-AFFA-96A545A47736}"/>
            </a:ext>
          </a:extLst>
        </xdr:cNvPr>
        <xdr:cNvSpPr txBox="1"/>
      </xdr:nvSpPr>
      <xdr:spPr>
        <a:xfrm>
          <a:off x="14744700" y="1307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30" name="フローチャート: 判断 629">
          <a:extLst>
            <a:ext uri="{FF2B5EF4-FFF2-40B4-BE49-F238E27FC236}">
              <a16:creationId xmlns:a16="http://schemas.microsoft.com/office/drawing/2014/main" id="{89130639-7C20-4837-98EF-D64036CDCC8B}"/>
            </a:ext>
          </a:extLst>
        </xdr:cNvPr>
        <xdr:cNvSpPr/>
      </xdr:nvSpPr>
      <xdr:spPr>
        <a:xfrm>
          <a:off x="14649450" y="132124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31" name="フローチャート: 判断 630">
          <a:extLst>
            <a:ext uri="{FF2B5EF4-FFF2-40B4-BE49-F238E27FC236}">
              <a16:creationId xmlns:a16="http://schemas.microsoft.com/office/drawing/2014/main" id="{79AEC471-C9BA-4651-8D8A-F169DC71BFE2}"/>
            </a:ext>
          </a:extLst>
        </xdr:cNvPr>
        <xdr:cNvSpPr/>
      </xdr:nvSpPr>
      <xdr:spPr>
        <a:xfrm>
          <a:off x="13887450" y="13200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32" name="フローチャート: 判断 631">
          <a:extLst>
            <a:ext uri="{FF2B5EF4-FFF2-40B4-BE49-F238E27FC236}">
              <a16:creationId xmlns:a16="http://schemas.microsoft.com/office/drawing/2014/main" id="{2CC92924-3EBA-4E81-A8DB-14227AF1F85D}"/>
            </a:ext>
          </a:extLst>
        </xdr:cNvPr>
        <xdr:cNvSpPr/>
      </xdr:nvSpPr>
      <xdr:spPr>
        <a:xfrm>
          <a:off x="13096875" y="131603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74930</xdr:rowOff>
    </xdr:from>
    <xdr:to>
      <xdr:col>72</xdr:col>
      <xdr:colOff>38100</xdr:colOff>
      <xdr:row>84</xdr:row>
      <xdr:rowOff>5080</xdr:rowOff>
    </xdr:to>
    <xdr:sp macro="" textlink="">
      <xdr:nvSpPr>
        <xdr:cNvPr id="633" name="フローチャート: 判断 632">
          <a:extLst>
            <a:ext uri="{FF2B5EF4-FFF2-40B4-BE49-F238E27FC236}">
              <a16:creationId xmlns:a16="http://schemas.microsoft.com/office/drawing/2014/main" id="{3117E5F7-A777-4D34-BFAC-C02E22CC78B1}"/>
            </a:ext>
          </a:extLst>
        </xdr:cNvPr>
        <xdr:cNvSpPr/>
      </xdr:nvSpPr>
      <xdr:spPr>
        <a:xfrm>
          <a:off x="12296775" y="135242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738C82F-80E4-4D0A-B8B2-2C593573B146}"/>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5D18CE82-9CA0-4B9D-B3EA-F07097DE0582}"/>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7C63A5A-2856-4AB7-B569-576324C6BC59}"/>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B0D01C8-D7BC-44DF-9F59-785A7B29ED28}"/>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B59040EA-D64D-41EC-BA5B-9EFA00EE9F34}"/>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141605</xdr:rowOff>
    </xdr:from>
    <xdr:to>
      <xdr:col>85</xdr:col>
      <xdr:colOff>177800</xdr:colOff>
      <xdr:row>82</xdr:row>
      <xdr:rowOff>71755</xdr:rowOff>
    </xdr:to>
    <xdr:sp macro="" textlink="">
      <xdr:nvSpPr>
        <xdr:cNvPr id="639" name="楕円 638">
          <a:extLst>
            <a:ext uri="{FF2B5EF4-FFF2-40B4-BE49-F238E27FC236}">
              <a16:creationId xmlns:a16="http://schemas.microsoft.com/office/drawing/2014/main" id="{5E0DF9D6-0235-49A6-80BC-AA7B2438D1AA}"/>
            </a:ext>
          </a:extLst>
        </xdr:cNvPr>
        <xdr:cNvSpPr/>
      </xdr:nvSpPr>
      <xdr:spPr>
        <a:xfrm>
          <a:off x="14649450" y="132702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81</xdr:row>
      <xdr:rowOff>120032</xdr:rowOff>
    </xdr:from>
    <xdr:ext cx="405111" cy="259045"/>
    <xdr:sp macro="" textlink="">
      <xdr:nvSpPr>
        <xdr:cNvPr id="640" name="【図書館】&#10;有形固定資産減価償却率該当値テキスト">
          <a:extLst>
            <a:ext uri="{FF2B5EF4-FFF2-40B4-BE49-F238E27FC236}">
              <a16:creationId xmlns:a16="http://schemas.microsoft.com/office/drawing/2014/main" id="{B992CF0A-D78F-485E-A2DC-B94F47811E3F}"/>
            </a:ext>
          </a:extLst>
        </xdr:cNvPr>
        <xdr:cNvSpPr txBox="1"/>
      </xdr:nvSpPr>
      <xdr:spPr>
        <a:xfrm>
          <a:off x="14744700"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97789</xdr:rowOff>
    </xdr:from>
    <xdr:to>
      <xdr:col>81</xdr:col>
      <xdr:colOff>101600</xdr:colOff>
      <xdr:row>82</xdr:row>
      <xdr:rowOff>27939</xdr:rowOff>
    </xdr:to>
    <xdr:sp macro="" textlink="">
      <xdr:nvSpPr>
        <xdr:cNvPr id="641" name="楕円 640">
          <a:extLst>
            <a:ext uri="{FF2B5EF4-FFF2-40B4-BE49-F238E27FC236}">
              <a16:creationId xmlns:a16="http://schemas.microsoft.com/office/drawing/2014/main" id="{6C47023F-D1BE-49DB-AF1B-F33F2E27F8A0}"/>
            </a:ext>
          </a:extLst>
        </xdr:cNvPr>
        <xdr:cNvSpPr/>
      </xdr:nvSpPr>
      <xdr:spPr>
        <a:xfrm>
          <a:off x="13887450" y="132232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20955</xdr:rowOff>
    </xdr:to>
    <xdr:cxnSp macro="">
      <xdr:nvCxnSpPr>
        <xdr:cNvPr id="642" name="直線コネクタ 641">
          <a:extLst>
            <a:ext uri="{FF2B5EF4-FFF2-40B4-BE49-F238E27FC236}">
              <a16:creationId xmlns:a16="http://schemas.microsoft.com/office/drawing/2014/main" id="{C0FB0085-8B6D-4C63-98C7-8712BF2106BC}"/>
            </a:ext>
          </a:extLst>
        </xdr:cNvPr>
        <xdr:cNvCxnSpPr/>
      </xdr:nvCxnSpPr>
      <xdr:spPr>
        <a:xfrm>
          <a:off x="13935075" y="13270864"/>
          <a:ext cx="762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74930</xdr:rowOff>
    </xdr:from>
    <xdr:to>
      <xdr:col>76</xdr:col>
      <xdr:colOff>165100</xdr:colOff>
      <xdr:row>82</xdr:row>
      <xdr:rowOff>5080</xdr:rowOff>
    </xdr:to>
    <xdr:sp macro="" textlink="">
      <xdr:nvSpPr>
        <xdr:cNvPr id="643" name="楕円 642">
          <a:extLst>
            <a:ext uri="{FF2B5EF4-FFF2-40B4-BE49-F238E27FC236}">
              <a16:creationId xmlns:a16="http://schemas.microsoft.com/office/drawing/2014/main" id="{A139B786-3D85-4A7F-8EE3-B9CB34E08819}"/>
            </a:ext>
          </a:extLst>
        </xdr:cNvPr>
        <xdr:cNvSpPr/>
      </xdr:nvSpPr>
      <xdr:spPr>
        <a:xfrm>
          <a:off x="13096875" y="13200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125730</xdr:rowOff>
    </xdr:from>
    <xdr:to>
      <xdr:col>81</xdr:col>
      <xdr:colOff>50800</xdr:colOff>
      <xdr:row>81</xdr:row>
      <xdr:rowOff>148589</xdr:rowOff>
    </xdr:to>
    <xdr:cxnSp macro="">
      <xdr:nvCxnSpPr>
        <xdr:cNvPr id="644" name="直線コネクタ 643">
          <a:extLst>
            <a:ext uri="{FF2B5EF4-FFF2-40B4-BE49-F238E27FC236}">
              <a16:creationId xmlns:a16="http://schemas.microsoft.com/office/drawing/2014/main" id="{A251EF55-81A2-4A43-9555-81FC493C0E1C}"/>
            </a:ext>
          </a:extLst>
        </xdr:cNvPr>
        <xdr:cNvCxnSpPr/>
      </xdr:nvCxnSpPr>
      <xdr:spPr>
        <a:xfrm>
          <a:off x="13144500" y="13248005"/>
          <a:ext cx="7905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21607</xdr:rowOff>
    </xdr:from>
    <xdr:ext cx="405111" cy="259045"/>
    <xdr:sp macro="" textlink="">
      <xdr:nvSpPr>
        <xdr:cNvPr id="645" name="n_1aveValue【図書館】&#10;有形固定資産減価償却率">
          <a:extLst>
            <a:ext uri="{FF2B5EF4-FFF2-40B4-BE49-F238E27FC236}">
              <a16:creationId xmlns:a16="http://schemas.microsoft.com/office/drawing/2014/main" id="{DBC1681F-E9A6-4C9D-BC87-2FA07F6A3CE4}"/>
            </a:ext>
          </a:extLst>
        </xdr:cNvPr>
        <xdr:cNvSpPr txBox="1"/>
      </xdr:nvSpPr>
      <xdr:spPr>
        <a:xfrm>
          <a:off x="13745219"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153052</xdr:rowOff>
    </xdr:from>
    <xdr:ext cx="405111" cy="259045"/>
    <xdr:sp macro="" textlink="">
      <xdr:nvSpPr>
        <xdr:cNvPr id="646" name="n_2aveValue【図書館】&#10;有形固定資産減価償却率">
          <a:extLst>
            <a:ext uri="{FF2B5EF4-FFF2-40B4-BE49-F238E27FC236}">
              <a16:creationId xmlns:a16="http://schemas.microsoft.com/office/drawing/2014/main" id="{E47EC9E7-9A7C-41AF-983B-291F7C3CD8F2}"/>
            </a:ext>
          </a:extLst>
        </xdr:cNvPr>
        <xdr:cNvSpPr txBox="1"/>
      </xdr:nvSpPr>
      <xdr:spPr>
        <a:xfrm>
          <a:off x="12964169"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21607</xdr:rowOff>
    </xdr:from>
    <xdr:ext cx="405111" cy="259045"/>
    <xdr:sp macro="" textlink="">
      <xdr:nvSpPr>
        <xdr:cNvPr id="647" name="n_3aveValue【図書館】&#10;有形固定資産減価償却率">
          <a:extLst>
            <a:ext uri="{FF2B5EF4-FFF2-40B4-BE49-F238E27FC236}">
              <a16:creationId xmlns:a16="http://schemas.microsoft.com/office/drawing/2014/main" id="{34277F00-A65E-4667-967C-0C3291785D90}"/>
            </a:ext>
          </a:extLst>
        </xdr:cNvPr>
        <xdr:cNvSpPr txBox="1"/>
      </xdr:nvSpPr>
      <xdr:spPr>
        <a:xfrm>
          <a:off x="12164069"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19066</xdr:rowOff>
    </xdr:from>
    <xdr:ext cx="405111" cy="259045"/>
    <xdr:sp macro="" textlink="">
      <xdr:nvSpPr>
        <xdr:cNvPr id="648" name="n_1mainValue【図書館】&#10;有形固定資産減価償却率">
          <a:extLst>
            <a:ext uri="{FF2B5EF4-FFF2-40B4-BE49-F238E27FC236}">
              <a16:creationId xmlns:a16="http://schemas.microsoft.com/office/drawing/2014/main" id="{AE3D6863-F7BD-4506-AF6C-57004BF21FE5}"/>
            </a:ext>
          </a:extLst>
        </xdr:cNvPr>
        <xdr:cNvSpPr txBox="1"/>
      </xdr:nvSpPr>
      <xdr:spPr>
        <a:xfrm>
          <a:off x="13745219"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167657</xdr:rowOff>
    </xdr:from>
    <xdr:ext cx="405111" cy="259045"/>
    <xdr:sp macro="" textlink="">
      <xdr:nvSpPr>
        <xdr:cNvPr id="649" name="n_2mainValue【図書館】&#10;有形固定資産減価償却率">
          <a:extLst>
            <a:ext uri="{FF2B5EF4-FFF2-40B4-BE49-F238E27FC236}">
              <a16:creationId xmlns:a16="http://schemas.microsoft.com/office/drawing/2014/main" id="{FAB6D568-A89B-485F-BB02-40D154C9ADE9}"/>
            </a:ext>
          </a:extLst>
        </xdr:cNvPr>
        <xdr:cNvSpPr txBox="1"/>
      </xdr:nvSpPr>
      <xdr:spPr>
        <a:xfrm>
          <a:off x="12964169"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CF398013-BC52-4506-B503-BE38D497A2F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1" name="正方形/長方形 650">
          <a:extLst>
            <a:ext uri="{FF2B5EF4-FFF2-40B4-BE49-F238E27FC236}">
              <a16:creationId xmlns:a16="http://schemas.microsoft.com/office/drawing/2014/main" id="{2CA35DA1-A3C2-4C7A-A80B-38B2111F54B0}"/>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2" name="正方形/長方形 651">
          <a:extLst>
            <a:ext uri="{FF2B5EF4-FFF2-40B4-BE49-F238E27FC236}">
              <a16:creationId xmlns:a16="http://schemas.microsoft.com/office/drawing/2014/main" id="{3EBBAEFF-303B-49DF-8C44-18EE42E2EB35}"/>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3" name="正方形/長方形 652">
          <a:extLst>
            <a:ext uri="{FF2B5EF4-FFF2-40B4-BE49-F238E27FC236}">
              <a16:creationId xmlns:a16="http://schemas.microsoft.com/office/drawing/2014/main" id="{E954B29E-2504-44B0-B4DD-AEC3CA366772}"/>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4" name="正方形/長方形 653">
          <a:extLst>
            <a:ext uri="{FF2B5EF4-FFF2-40B4-BE49-F238E27FC236}">
              <a16:creationId xmlns:a16="http://schemas.microsoft.com/office/drawing/2014/main" id="{59A6571A-B6DF-4A1A-844E-B13A71692D3B}"/>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C8A04964-33AE-41A1-AAC1-889FD70044D7}"/>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D6948C40-D933-4D34-9988-B405246BFCB6}"/>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4D56E01F-DB58-4581-A3D4-E764875007FA}"/>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8" name="直線コネクタ 657">
          <a:extLst>
            <a:ext uri="{FF2B5EF4-FFF2-40B4-BE49-F238E27FC236}">
              <a16:creationId xmlns:a16="http://schemas.microsoft.com/office/drawing/2014/main" id="{0D530E08-C384-4EC6-91EA-3C884B23E113}"/>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9" name="テキスト ボックス 658">
          <a:extLst>
            <a:ext uri="{FF2B5EF4-FFF2-40B4-BE49-F238E27FC236}">
              <a16:creationId xmlns:a16="http://schemas.microsoft.com/office/drawing/2014/main" id="{58060E7F-DD45-4E28-BD2E-670B52A42540}"/>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0" name="直線コネクタ 659">
          <a:extLst>
            <a:ext uri="{FF2B5EF4-FFF2-40B4-BE49-F238E27FC236}">
              <a16:creationId xmlns:a16="http://schemas.microsoft.com/office/drawing/2014/main" id="{5C899F18-9CB6-4365-89E3-5BCC2160590E}"/>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1" name="テキスト ボックス 660">
          <a:extLst>
            <a:ext uri="{FF2B5EF4-FFF2-40B4-BE49-F238E27FC236}">
              <a16:creationId xmlns:a16="http://schemas.microsoft.com/office/drawing/2014/main" id="{905508F6-30F6-4384-B822-04965F1C927C}"/>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2" name="直線コネクタ 661">
          <a:extLst>
            <a:ext uri="{FF2B5EF4-FFF2-40B4-BE49-F238E27FC236}">
              <a16:creationId xmlns:a16="http://schemas.microsoft.com/office/drawing/2014/main" id="{4A6BFA3C-EADC-4A96-98C1-9767121673D5}"/>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3" name="テキスト ボックス 662">
          <a:extLst>
            <a:ext uri="{FF2B5EF4-FFF2-40B4-BE49-F238E27FC236}">
              <a16:creationId xmlns:a16="http://schemas.microsoft.com/office/drawing/2014/main" id="{B3BF5A52-00FE-47C2-81F6-4BE0F5AF6127}"/>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4" name="直線コネクタ 663">
          <a:extLst>
            <a:ext uri="{FF2B5EF4-FFF2-40B4-BE49-F238E27FC236}">
              <a16:creationId xmlns:a16="http://schemas.microsoft.com/office/drawing/2014/main" id="{358C082B-010A-4A4D-9E80-CBB90C15AA62}"/>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5" name="テキスト ボックス 664">
          <a:extLst>
            <a:ext uri="{FF2B5EF4-FFF2-40B4-BE49-F238E27FC236}">
              <a16:creationId xmlns:a16="http://schemas.microsoft.com/office/drawing/2014/main" id="{C7DF3C0E-EAEC-4773-9DE4-4DEB23516894}"/>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C55D2068-8AFE-4292-B315-6A8742214A37}"/>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28BA6B72-CAE1-49D1-89C9-C32533DEACF5}"/>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図書館】&#10;一人当たり面積グラフ枠">
          <a:extLst>
            <a:ext uri="{FF2B5EF4-FFF2-40B4-BE49-F238E27FC236}">
              <a16:creationId xmlns:a16="http://schemas.microsoft.com/office/drawing/2014/main" id="{8CD59528-B630-4407-A7F4-52C5F9B57717}"/>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669" name="直線コネクタ 668">
          <a:extLst>
            <a:ext uri="{FF2B5EF4-FFF2-40B4-BE49-F238E27FC236}">
              <a16:creationId xmlns:a16="http://schemas.microsoft.com/office/drawing/2014/main" id="{A75A5ABF-C4AF-467A-BB0B-06C9190E1430}"/>
            </a:ext>
          </a:extLst>
        </xdr:cNvPr>
        <xdr:cNvCxnSpPr/>
      </xdr:nvCxnSpPr>
      <xdr:spPr>
        <a:xfrm flipV="1">
          <a:off x="19952970" y="12847955"/>
          <a:ext cx="1269" cy="1046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670" name="【図書館】&#10;一人当たり面積最小値テキスト">
          <a:extLst>
            <a:ext uri="{FF2B5EF4-FFF2-40B4-BE49-F238E27FC236}">
              <a16:creationId xmlns:a16="http://schemas.microsoft.com/office/drawing/2014/main" id="{D9374C05-484B-4B90-AF88-04E28DA9F5CF}"/>
            </a:ext>
          </a:extLst>
        </xdr:cNvPr>
        <xdr:cNvSpPr txBox="1"/>
      </xdr:nvSpPr>
      <xdr:spPr>
        <a:xfrm>
          <a:off x="20002500" y="138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71" name="直線コネクタ 670">
          <a:extLst>
            <a:ext uri="{FF2B5EF4-FFF2-40B4-BE49-F238E27FC236}">
              <a16:creationId xmlns:a16="http://schemas.microsoft.com/office/drawing/2014/main" id="{27B1E17E-CEA6-4CFE-A61E-A57713DAD52F}"/>
            </a:ext>
          </a:extLst>
        </xdr:cNvPr>
        <xdr:cNvCxnSpPr/>
      </xdr:nvCxnSpPr>
      <xdr:spPr>
        <a:xfrm>
          <a:off x="19878675" y="138944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672" name="【図書館】&#10;一人当たり面積最大値テキスト">
          <a:extLst>
            <a:ext uri="{FF2B5EF4-FFF2-40B4-BE49-F238E27FC236}">
              <a16:creationId xmlns:a16="http://schemas.microsoft.com/office/drawing/2014/main" id="{E777FB75-1E0B-4832-B282-CFA0B38D71B3}"/>
            </a:ext>
          </a:extLst>
        </xdr:cNvPr>
        <xdr:cNvSpPr txBox="1"/>
      </xdr:nvSpPr>
      <xdr:spPr>
        <a:xfrm>
          <a:off x="20002500" y="1264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3" name="直線コネクタ 672">
          <a:extLst>
            <a:ext uri="{FF2B5EF4-FFF2-40B4-BE49-F238E27FC236}">
              <a16:creationId xmlns:a16="http://schemas.microsoft.com/office/drawing/2014/main" id="{9D5FC451-B62C-4CE2-B383-2D93AADEE000}"/>
            </a:ext>
          </a:extLst>
        </xdr:cNvPr>
        <xdr:cNvCxnSpPr/>
      </xdr:nvCxnSpPr>
      <xdr:spPr>
        <a:xfrm>
          <a:off x="19878675" y="1284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674" name="【図書館】&#10;一人当たり面積平均値テキスト">
          <a:extLst>
            <a:ext uri="{FF2B5EF4-FFF2-40B4-BE49-F238E27FC236}">
              <a16:creationId xmlns:a16="http://schemas.microsoft.com/office/drawing/2014/main" id="{4C546D89-C960-418E-A873-8FBC0D5407CA}"/>
            </a:ext>
          </a:extLst>
        </xdr:cNvPr>
        <xdr:cNvSpPr txBox="1"/>
      </xdr:nvSpPr>
      <xdr:spPr>
        <a:xfrm>
          <a:off x="20002500" y="1347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75" name="フローチャート: 判断 674">
          <a:extLst>
            <a:ext uri="{FF2B5EF4-FFF2-40B4-BE49-F238E27FC236}">
              <a16:creationId xmlns:a16="http://schemas.microsoft.com/office/drawing/2014/main" id="{CC988A19-FC86-4036-958F-7CAF537FCC0F}"/>
            </a:ext>
          </a:extLst>
        </xdr:cNvPr>
        <xdr:cNvSpPr/>
      </xdr:nvSpPr>
      <xdr:spPr>
        <a:xfrm>
          <a:off x="19897725"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676" name="フローチャート: 判断 675">
          <a:extLst>
            <a:ext uri="{FF2B5EF4-FFF2-40B4-BE49-F238E27FC236}">
              <a16:creationId xmlns:a16="http://schemas.microsoft.com/office/drawing/2014/main" id="{5E525422-3D19-4F36-BDCE-7AA043EAD76F}"/>
            </a:ext>
          </a:extLst>
        </xdr:cNvPr>
        <xdr:cNvSpPr/>
      </xdr:nvSpPr>
      <xdr:spPr>
        <a:xfrm>
          <a:off x="19154775" y="136182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77" name="フローチャート: 判断 676">
          <a:extLst>
            <a:ext uri="{FF2B5EF4-FFF2-40B4-BE49-F238E27FC236}">
              <a16:creationId xmlns:a16="http://schemas.microsoft.com/office/drawing/2014/main" id="{A3958618-571F-42D8-9162-4190522A7E2F}"/>
            </a:ext>
          </a:extLst>
        </xdr:cNvPr>
        <xdr:cNvSpPr/>
      </xdr:nvSpPr>
      <xdr:spPr>
        <a:xfrm>
          <a:off x="18345150" y="13618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8" name="フローチャート: 判断 677">
          <a:extLst>
            <a:ext uri="{FF2B5EF4-FFF2-40B4-BE49-F238E27FC236}">
              <a16:creationId xmlns:a16="http://schemas.microsoft.com/office/drawing/2014/main" id="{2BF30D6D-51BA-48F3-A290-2EB97EC692CB}"/>
            </a:ext>
          </a:extLst>
        </xdr:cNvPr>
        <xdr:cNvSpPr/>
      </xdr:nvSpPr>
      <xdr:spPr>
        <a:xfrm>
          <a:off x="17554575" y="13716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657AF123-2185-49B7-AD03-C78F575456A7}"/>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268173B4-BCDF-41B8-91AF-1C4BB2E55D2D}"/>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8514D42A-BBBD-41E4-B4EE-D609CC105C98}"/>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F79A2D24-85D4-4AC0-8881-759D5C67030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1C8D4087-0126-42A9-B86B-C0338B9FEAF6}"/>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84" name="楕円 683">
          <a:extLst>
            <a:ext uri="{FF2B5EF4-FFF2-40B4-BE49-F238E27FC236}">
              <a16:creationId xmlns:a16="http://schemas.microsoft.com/office/drawing/2014/main" id="{37129743-4E22-4271-A059-54DC6426C42E}"/>
            </a:ext>
          </a:extLst>
        </xdr:cNvPr>
        <xdr:cNvSpPr/>
      </xdr:nvSpPr>
      <xdr:spPr>
        <a:xfrm>
          <a:off x="19897725" y="13716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80027</xdr:rowOff>
    </xdr:from>
    <xdr:ext cx="469744" cy="259045"/>
    <xdr:sp macro="" textlink="">
      <xdr:nvSpPr>
        <xdr:cNvPr id="685" name="【図書館】&#10;一人当たり面積該当値テキスト">
          <a:extLst>
            <a:ext uri="{FF2B5EF4-FFF2-40B4-BE49-F238E27FC236}">
              <a16:creationId xmlns:a16="http://schemas.microsoft.com/office/drawing/2014/main" id="{EE17DE0F-E755-4847-8517-DD81DDE0197C}"/>
            </a:ext>
          </a:extLst>
        </xdr:cNvPr>
        <xdr:cNvSpPr txBox="1"/>
      </xdr:nvSpPr>
      <xdr:spPr>
        <a:xfrm>
          <a:off x="200025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86" name="楕円 685">
          <a:extLst>
            <a:ext uri="{FF2B5EF4-FFF2-40B4-BE49-F238E27FC236}">
              <a16:creationId xmlns:a16="http://schemas.microsoft.com/office/drawing/2014/main" id="{46BEB018-1811-4CFA-81AC-27B7003F7AA0}"/>
            </a:ext>
          </a:extLst>
        </xdr:cNvPr>
        <xdr:cNvSpPr/>
      </xdr:nvSpPr>
      <xdr:spPr>
        <a:xfrm>
          <a:off x="19154775" y="13716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87" name="直線コネクタ 686">
          <a:extLst>
            <a:ext uri="{FF2B5EF4-FFF2-40B4-BE49-F238E27FC236}">
              <a16:creationId xmlns:a16="http://schemas.microsoft.com/office/drawing/2014/main" id="{7DDE8C2D-A33B-4706-AD81-EC7B776FA199}"/>
            </a:ext>
          </a:extLst>
        </xdr:cNvPr>
        <xdr:cNvCxnSpPr/>
      </xdr:nvCxnSpPr>
      <xdr:spPr>
        <a:xfrm>
          <a:off x="19202400" y="137636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88" name="楕円 687">
          <a:extLst>
            <a:ext uri="{FF2B5EF4-FFF2-40B4-BE49-F238E27FC236}">
              <a16:creationId xmlns:a16="http://schemas.microsoft.com/office/drawing/2014/main" id="{808C46DE-91E5-4003-88F5-430282753444}"/>
            </a:ext>
          </a:extLst>
        </xdr:cNvPr>
        <xdr:cNvSpPr/>
      </xdr:nvSpPr>
      <xdr:spPr>
        <a:xfrm>
          <a:off x="18345150" y="13716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89" name="直線コネクタ 688">
          <a:extLst>
            <a:ext uri="{FF2B5EF4-FFF2-40B4-BE49-F238E27FC236}">
              <a16:creationId xmlns:a16="http://schemas.microsoft.com/office/drawing/2014/main" id="{40B3DEE7-9907-4C99-A13F-1423A7D9C7F1}"/>
            </a:ext>
          </a:extLst>
        </xdr:cNvPr>
        <xdr:cNvCxnSpPr/>
      </xdr:nvCxnSpPr>
      <xdr:spPr>
        <a:xfrm>
          <a:off x="18392775" y="13763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690" name="n_1aveValue【図書館】&#10;一人当たり面積">
          <a:extLst>
            <a:ext uri="{FF2B5EF4-FFF2-40B4-BE49-F238E27FC236}">
              <a16:creationId xmlns:a16="http://schemas.microsoft.com/office/drawing/2014/main" id="{1D95756C-1B58-45F1-A665-28E6D752D277}"/>
            </a:ext>
          </a:extLst>
        </xdr:cNvPr>
        <xdr:cNvSpPr txBox="1"/>
      </xdr:nvSpPr>
      <xdr:spPr>
        <a:xfrm>
          <a:off x="189834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91" name="n_2aveValue【図書館】&#10;一人当たり面積">
          <a:extLst>
            <a:ext uri="{FF2B5EF4-FFF2-40B4-BE49-F238E27FC236}">
              <a16:creationId xmlns:a16="http://schemas.microsoft.com/office/drawing/2014/main" id="{2D215401-2602-462D-8398-29FBBAA933D6}"/>
            </a:ext>
          </a:extLst>
        </xdr:cNvPr>
        <xdr:cNvSpPr txBox="1"/>
      </xdr:nvSpPr>
      <xdr:spPr>
        <a:xfrm>
          <a:off x="18183302" y="1341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92" name="n_3aveValue【図書館】&#10;一人当たり面積">
          <a:extLst>
            <a:ext uri="{FF2B5EF4-FFF2-40B4-BE49-F238E27FC236}">
              <a16:creationId xmlns:a16="http://schemas.microsoft.com/office/drawing/2014/main" id="{F70462C2-137D-4B1B-9EAA-96D99C93E926}"/>
            </a:ext>
          </a:extLst>
        </xdr:cNvPr>
        <xdr:cNvSpPr txBox="1"/>
      </xdr:nvSpPr>
      <xdr:spPr>
        <a:xfrm>
          <a:off x="17383202" y="1349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93" name="n_1mainValue【図書館】&#10;一人当たり面積">
          <a:extLst>
            <a:ext uri="{FF2B5EF4-FFF2-40B4-BE49-F238E27FC236}">
              <a16:creationId xmlns:a16="http://schemas.microsoft.com/office/drawing/2014/main" id="{7D69C673-86A6-4F27-BC1B-ABA125BDDE42}"/>
            </a:ext>
          </a:extLst>
        </xdr:cNvPr>
        <xdr:cNvSpPr txBox="1"/>
      </xdr:nvSpPr>
      <xdr:spPr>
        <a:xfrm>
          <a:off x="18983402" y="137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4" name="n_2mainValue【図書館】&#10;一人当たり面積">
          <a:extLst>
            <a:ext uri="{FF2B5EF4-FFF2-40B4-BE49-F238E27FC236}">
              <a16:creationId xmlns:a16="http://schemas.microsoft.com/office/drawing/2014/main" id="{3BE23670-85AB-4458-9CD1-369395580563}"/>
            </a:ext>
          </a:extLst>
        </xdr:cNvPr>
        <xdr:cNvSpPr txBox="1"/>
      </xdr:nvSpPr>
      <xdr:spPr>
        <a:xfrm>
          <a:off x="18183302" y="137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ABB88048-4C67-4062-B021-D28416DDA94B}"/>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6" name="正方形/長方形 695">
          <a:extLst>
            <a:ext uri="{FF2B5EF4-FFF2-40B4-BE49-F238E27FC236}">
              <a16:creationId xmlns:a16="http://schemas.microsoft.com/office/drawing/2014/main" id="{AD3D7A9E-4DA0-42CC-B3AA-2E65C6E52F2C}"/>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7" name="正方形/長方形 696">
          <a:extLst>
            <a:ext uri="{FF2B5EF4-FFF2-40B4-BE49-F238E27FC236}">
              <a16:creationId xmlns:a16="http://schemas.microsoft.com/office/drawing/2014/main" id="{9E7D3023-DCE1-47CB-8266-60A9F0C1AEB8}"/>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8" name="正方形/長方形 697">
          <a:extLst>
            <a:ext uri="{FF2B5EF4-FFF2-40B4-BE49-F238E27FC236}">
              <a16:creationId xmlns:a16="http://schemas.microsoft.com/office/drawing/2014/main" id="{DC51F5F4-3802-4E59-B046-4A1D5F107BF0}"/>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9" name="正方形/長方形 698">
          <a:extLst>
            <a:ext uri="{FF2B5EF4-FFF2-40B4-BE49-F238E27FC236}">
              <a16:creationId xmlns:a16="http://schemas.microsoft.com/office/drawing/2014/main" id="{CAFB1291-4FCB-418B-BC9C-FA768930166B}"/>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4B4E4E78-11C2-4237-9E42-04628ED02717}"/>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8E60E2D8-36B7-4840-B74D-C2EBD02CB84E}"/>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73A344DA-BFFB-432D-92A3-8B8F10B92609}"/>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BD2CA2E4-446F-4046-9625-99FEA16858CF}"/>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a:extLst>
            <a:ext uri="{FF2B5EF4-FFF2-40B4-BE49-F238E27FC236}">
              <a16:creationId xmlns:a16="http://schemas.microsoft.com/office/drawing/2014/main" id="{FD2842FC-1D68-4735-8D6C-884D591B63D7}"/>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05" name="テキスト ボックス 704">
          <a:extLst>
            <a:ext uri="{FF2B5EF4-FFF2-40B4-BE49-F238E27FC236}">
              <a16:creationId xmlns:a16="http://schemas.microsoft.com/office/drawing/2014/main" id="{262C1E4F-192F-4EC8-A7FA-F35B28250DD2}"/>
            </a:ext>
          </a:extLst>
        </xdr:cNvPr>
        <xdr:cNvSpPr txBox="1"/>
      </xdr:nvSpPr>
      <xdr:spPr>
        <a:xfrm>
          <a:off x="10845966"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a:extLst>
            <a:ext uri="{FF2B5EF4-FFF2-40B4-BE49-F238E27FC236}">
              <a16:creationId xmlns:a16="http://schemas.microsoft.com/office/drawing/2014/main" id="{15D222C8-78DA-47CA-9F1D-ABD52C3CEC2C}"/>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a:extLst>
            <a:ext uri="{FF2B5EF4-FFF2-40B4-BE49-F238E27FC236}">
              <a16:creationId xmlns:a16="http://schemas.microsoft.com/office/drawing/2014/main" id="{5884A4E6-700A-4175-B40E-2F2FEF5318CD}"/>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a:extLst>
            <a:ext uri="{FF2B5EF4-FFF2-40B4-BE49-F238E27FC236}">
              <a16:creationId xmlns:a16="http://schemas.microsoft.com/office/drawing/2014/main" id="{4131F25C-2116-464A-B54C-32AAB2E0EC03}"/>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a:extLst>
            <a:ext uri="{FF2B5EF4-FFF2-40B4-BE49-F238E27FC236}">
              <a16:creationId xmlns:a16="http://schemas.microsoft.com/office/drawing/2014/main" id="{28FD13EB-453F-4921-9E67-A6ECA2683FB1}"/>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a:extLst>
            <a:ext uri="{FF2B5EF4-FFF2-40B4-BE49-F238E27FC236}">
              <a16:creationId xmlns:a16="http://schemas.microsoft.com/office/drawing/2014/main" id="{0729745F-46AF-42DA-9789-E791B94378B9}"/>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a:extLst>
            <a:ext uri="{FF2B5EF4-FFF2-40B4-BE49-F238E27FC236}">
              <a16:creationId xmlns:a16="http://schemas.microsoft.com/office/drawing/2014/main" id="{2FFC1C01-15E6-47FB-9E42-45F8899CA859}"/>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a:extLst>
            <a:ext uri="{FF2B5EF4-FFF2-40B4-BE49-F238E27FC236}">
              <a16:creationId xmlns:a16="http://schemas.microsoft.com/office/drawing/2014/main" id="{555A8BC2-BD46-415E-8526-41A6DECB6FD2}"/>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a:extLst>
            <a:ext uri="{FF2B5EF4-FFF2-40B4-BE49-F238E27FC236}">
              <a16:creationId xmlns:a16="http://schemas.microsoft.com/office/drawing/2014/main" id="{21C58657-1A65-4459-B42E-EBE9E7F09EBE}"/>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a:extLst>
            <a:ext uri="{FF2B5EF4-FFF2-40B4-BE49-F238E27FC236}">
              <a16:creationId xmlns:a16="http://schemas.microsoft.com/office/drawing/2014/main" id="{00BB464E-2EB7-4268-A1C5-F9D1D9911E1B}"/>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15" name="テキスト ボックス 714">
          <a:extLst>
            <a:ext uri="{FF2B5EF4-FFF2-40B4-BE49-F238E27FC236}">
              <a16:creationId xmlns:a16="http://schemas.microsoft.com/office/drawing/2014/main" id="{E2438078-906B-4F50-B9AA-249CDEF78279}"/>
            </a:ext>
          </a:extLst>
        </xdr:cNvPr>
        <xdr:cNvSpPr txBox="1"/>
      </xdr:nvSpPr>
      <xdr:spPr>
        <a:xfrm>
          <a:off x="10845966"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3BE318E1-5842-4BFB-B437-18A765B57676}"/>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7" name="テキスト ボックス 716">
          <a:extLst>
            <a:ext uri="{FF2B5EF4-FFF2-40B4-BE49-F238E27FC236}">
              <a16:creationId xmlns:a16="http://schemas.microsoft.com/office/drawing/2014/main" id="{01BF53E2-9297-4F4E-8890-C49124E0B652}"/>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博物館】&#10;有形固定資産減価償却率グラフ枠">
          <a:extLst>
            <a:ext uri="{FF2B5EF4-FFF2-40B4-BE49-F238E27FC236}">
              <a16:creationId xmlns:a16="http://schemas.microsoft.com/office/drawing/2014/main" id="{BA1DFDED-E88C-4A4A-9172-9C15F091CAB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99</xdr:row>
      <xdr:rowOff>146413</xdr:rowOff>
    </xdr:from>
    <xdr:to>
      <xdr:col>85</xdr:col>
      <xdr:colOff>126364</xdr:colOff>
      <xdr:row>108</xdr:row>
      <xdr:rowOff>125186</xdr:rowOff>
    </xdr:to>
    <xdr:cxnSp macro="">
      <xdr:nvCxnSpPr>
        <xdr:cNvPr id="719" name="直線コネクタ 718">
          <a:extLst>
            <a:ext uri="{FF2B5EF4-FFF2-40B4-BE49-F238E27FC236}">
              <a16:creationId xmlns:a16="http://schemas.microsoft.com/office/drawing/2014/main" id="{C756535E-8FFA-4130-998B-67399DB77A07}"/>
            </a:ext>
          </a:extLst>
        </xdr:cNvPr>
        <xdr:cNvCxnSpPr/>
      </xdr:nvCxnSpPr>
      <xdr:spPr>
        <a:xfrm flipV="1">
          <a:off x="14695170" y="16259538"/>
          <a:ext cx="1269"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129013</xdr:rowOff>
    </xdr:from>
    <xdr:ext cx="405111" cy="259045"/>
    <xdr:sp macro="" textlink="">
      <xdr:nvSpPr>
        <xdr:cNvPr id="720" name="【博物館】&#10;有形固定資産減価償却率最小値テキスト">
          <a:extLst>
            <a:ext uri="{FF2B5EF4-FFF2-40B4-BE49-F238E27FC236}">
              <a16:creationId xmlns:a16="http://schemas.microsoft.com/office/drawing/2014/main" id="{EAF0831C-2C1A-4294-9E83-AE297C61CD4A}"/>
            </a:ext>
          </a:extLst>
        </xdr:cNvPr>
        <xdr:cNvSpPr txBox="1"/>
      </xdr:nvSpPr>
      <xdr:spPr>
        <a:xfrm>
          <a:off x="14744700" y="1778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21" name="直線コネクタ 720">
          <a:extLst>
            <a:ext uri="{FF2B5EF4-FFF2-40B4-BE49-F238E27FC236}">
              <a16:creationId xmlns:a16="http://schemas.microsoft.com/office/drawing/2014/main" id="{93A49AA9-58F9-44AB-8B4E-2667EA5ADCFA}"/>
            </a:ext>
          </a:extLst>
        </xdr:cNvPr>
        <xdr:cNvCxnSpPr/>
      </xdr:nvCxnSpPr>
      <xdr:spPr>
        <a:xfrm>
          <a:off x="14611350" y="177813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93090</xdr:rowOff>
    </xdr:from>
    <xdr:ext cx="405111" cy="259045"/>
    <xdr:sp macro="" textlink="">
      <xdr:nvSpPr>
        <xdr:cNvPr id="722" name="【博物館】&#10;有形固定資産減価償却率最大値テキスト">
          <a:extLst>
            <a:ext uri="{FF2B5EF4-FFF2-40B4-BE49-F238E27FC236}">
              <a16:creationId xmlns:a16="http://schemas.microsoft.com/office/drawing/2014/main" id="{4530A89C-A330-4527-82C1-425D89F26CAD}"/>
            </a:ext>
          </a:extLst>
        </xdr:cNvPr>
        <xdr:cNvSpPr txBox="1"/>
      </xdr:nvSpPr>
      <xdr:spPr>
        <a:xfrm>
          <a:off x="14744700" y="1603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723" name="直線コネクタ 722">
          <a:extLst>
            <a:ext uri="{FF2B5EF4-FFF2-40B4-BE49-F238E27FC236}">
              <a16:creationId xmlns:a16="http://schemas.microsoft.com/office/drawing/2014/main" id="{4FCED466-FDBC-401F-8FBE-4FA60B6672D1}"/>
            </a:ext>
          </a:extLst>
        </xdr:cNvPr>
        <xdr:cNvCxnSpPr/>
      </xdr:nvCxnSpPr>
      <xdr:spPr>
        <a:xfrm>
          <a:off x="14611350" y="162595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147882</xdr:rowOff>
    </xdr:from>
    <xdr:ext cx="405111" cy="259045"/>
    <xdr:sp macro="" textlink="">
      <xdr:nvSpPr>
        <xdr:cNvPr id="724" name="【博物館】&#10;有形固定資産減価償却率平均値テキスト">
          <a:extLst>
            <a:ext uri="{FF2B5EF4-FFF2-40B4-BE49-F238E27FC236}">
              <a16:creationId xmlns:a16="http://schemas.microsoft.com/office/drawing/2014/main" id="{E2956855-5D2B-45AF-997C-1AA4365123E5}"/>
            </a:ext>
          </a:extLst>
        </xdr:cNvPr>
        <xdr:cNvSpPr txBox="1"/>
      </xdr:nvSpPr>
      <xdr:spPr>
        <a:xfrm>
          <a:off x="14744700" y="16432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125005</xdr:rowOff>
    </xdr:from>
    <xdr:to>
      <xdr:col>85</xdr:col>
      <xdr:colOff>177800</xdr:colOff>
      <xdr:row>102</xdr:row>
      <xdr:rowOff>55155</xdr:rowOff>
    </xdr:to>
    <xdr:sp macro="" textlink="">
      <xdr:nvSpPr>
        <xdr:cNvPr id="725" name="フローチャート: 判断 724">
          <a:extLst>
            <a:ext uri="{FF2B5EF4-FFF2-40B4-BE49-F238E27FC236}">
              <a16:creationId xmlns:a16="http://schemas.microsoft.com/office/drawing/2014/main" id="{0AB6EB60-3EFD-49B2-A8A7-8FCE6C5D934D}"/>
            </a:ext>
          </a:extLst>
        </xdr:cNvPr>
        <xdr:cNvSpPr/>
      </xdr:nvSpPr>
      <xdr:spPr>
        <a:xfrm>
          <a:off x="14649450" y="165810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100</xdr:row>
      <xdr:rowOff>162561</xdr:rowOff>
    </xdr:from>
    <xdr:to>
      <xdr:col>81</xdr:col>
      <xdr:colOff>101600</xdr:colOff>
      <xdr:row>101</xdr:row>
      <xdr:rowOff>92711</xdr:rowOff>
    </xdr:to>
    <xdr:sp macro="" textlink="">
      <xdr:nvSpPr>
        <xdr:cNvPr id="726" name="フローチャート: 判断 725">
          <a:extLst>
            <a:ext uri="{FF2B5EF4-FFF2-40B4-BE49-F238E27FC236}">
              <a16:creationId xmlns:a16="http://schemas.microsoft.com/office/drawing/2014/main" id="{945CC0F7-0945-441E-BD0F-79BD8DE3AAC3}"/>
            </a:ext>
          </a:extLst>
        </xdr:cNvPr>
        <xdr:cNvSpPr/>
      </xdr:nvSpPr>
      <xdr:spPr>
        <a:xfrm>
          <a:off x="13887450" y="16447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727" name="フローチャート: 判断 726">
          <a:extLst>
            <a:ext uri="{FF2B5EF4-FFF2-40B4-BE49-F238E27FC236}">
              <a16:creationId xmlns:a16="http://schemas.microsoft.com/office/drawing/2014/main" id="{A7905175-C4E6-4C77-A098-4EA80481958E}"/>
            </a:ext>
          </a:extLst>
        </xdr:cNvPr>
        <xdr:cNvSpPr/>
      </xdr:nvSpPr>
      <xdr:spPr>
        <a:xfrm>
          <a:off x="13096875" y="163751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100</xdr:row>
      <xdr:rowOff>129902</xdr:rowOff>
    </xdr:from>
    <xdr:to>
      <xdr:col>72</xdr:col>
      <xdr:colOff>38100</xdr:colOff>
      <xdr:row>101</xdr:row>
      <xdr:rowOff>60052</xdr:rowOff>
    </xdr:to>
    <xdr:sp macro="" textlink="">
      <xdr:nvSpPr>
        <xdr:cNvPr id="728" name="フローチャート: 判断 727">
          <a:extLst>
            <a:ext uri="{FF2B5EF4-FFF2-40B4-BE49-F238E27FC236}">
              <a16:creationId xmlns:a16="http://schemas.microsoft.com/office/drawing/2014/main" id="{0CAC33EF-2BBD-4F1B-9968-E06370650540}"/>
            </a:ext>
          </a:extLst>
        </xdr:cNvPr>
        <xdr:cNvSpPr/>
      </xdr:nvSpPr>
      <xdr:spPr>
        <a:xfrm>
          <a:off x="12296775" y="1641447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973FE9C-66E1-4FF8-B4B6-494C3650BA37}"/>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F62E6BA-B282-4B48-A59D-075E1599E3B1}"/>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FBE3FCD-B5B3-414D-B330-E4763CD641AD}"/>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47C2483-26F5-4DAB-ABBB-973083DD9C18}"/>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28FFFA7-D317-4859-AFC4-BD832A52AC14}"/>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734" name="楕円 733">
          <a:extLst>
            <a:ext uri="{FF2B5EF4-FFF2-40B4-BE49-F238E27FC236}">
              <a16:creationId xmlns:a16="http://schemas.microsoft.com/office/drawing/2014/main" id="{0F2C4C2B-D4BB-426B-AF8A-AA77E28F1285}"/>
            </a:ext>
          </a:extLst>
        </xdr:cNvPr>
        <xdr:cNvSpPr/>
      </xdr:nvSpPr>
      <xdr:spPr>
        <a:xfrm>
          <a:off x="14649450" y="165940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113228</xdr:rowOff>
    </xdr:from>
    <xdr:ext cx="405111" cy="259045"/>
    <xdr:sp macro="" textlink="">
      <xdr:nvSpPr>
        <xdr:cNvPr id="735" name="【博物館】&#10;有形固定資産減価償却率該当値テキスト">
          <a:extLst>
            <a:ext uri="{FF2B5EF4-FFF2-40B4-BE49-F238E27FC236}">
              <a16:creationId xmlns:a16="http://schemas.microsoft.com/office/drawing/2014/main" id="{120C7B8F-819A-40FD-8D81-4C4F99A71EC9}"/>
            </a:ext>
          </a:extLst>
        </xdr:cNvPr>
        <xdr:cNvSpPr txBox="1"/>
      </xdr:nvSpPr>
      <xdr:spPr>
        <a:xfrm>
          <a:off x="14744700" y="16572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38463</xdr:rowOff>
    </xdr:from>
    <xdr:to>
      <xdr:col>81</xdr:col>
      <xdr:colOff>101600</xdr:colOff>
      <xdr:row>102</xdr:row>
      <xdr:rowOff>140063</xdr:rowOff>
    </xdr:to>
    <xdr:sp macro="" textlink="">
      <xdr:nvSpPr>
        <xdr:cNvPr id="736" name="楕円 735">
          <a:extLst>
            <a:ext uri="{FF2B5EF4-FFF2-40B4-BE49-F238E27FC236}">
              <a16:creationId xmlns:a16="http://schemas.microsoft.com/office/drawing/2014/main" id="{E8AF1C62-2386-4819-B9F6-B78CB6CA4E10}"/>
            </a:ext>
          </a:extLst>
        </xdr:cNvPr>
        <xdr:cNvSpPr/>
      </xdr:nvSpPr>
      <xdr:spPr>
        <a:xfrm>
          <a:off x="13887450" y="1666911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xdr:rowOff>
    </xdr:from>
    <xdr:to>
      <xdr:col>85</xdr:col>
      <xdr:colOff>127000</xdr:colOff>
      <xdr:row>102</xdr:row>
      <xdr:rowOff>89263</xdr:rowOff>
    </xdr:to>
    <xdr:cxnSp macro="">
      <xdr:nvCxnSpPr>
        <xdr:cNvPr id="737" name="直線コネクタ 736">
          <a:extLst>
            <a:ext uri="{FF2B5EF4-FFF2-40B4-BE49-F238E27FC236}">
              <a16:creationId xmlns:a16="http://schemas.microsoft.com/office/drawing/2014/main" id="{5491D5EA-664D-45F8-99F5-41DFA2E7FD10}"/>
            </a:ext>
          </a:extLst>
        </xdr:cNvPr>
        <xdr:cNvCxnSpPr/>
      </xdr:nvCxnSpPr>
      <xdr:spPr>
        <a:xfrm flipV="1">
          <a:off x="13935075" y="16641626"/>
          <a:ext cx="762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147864</xdr:rowOff>
    </xdr:from>
    <xdr:to>
      <xdr:col>76</xdr:col>
      <xdr:colOff>165100</xdr:colOff>
      <xdr:row>102</xdr:row>
      <xdr:rowOff>78014</xdr:rowOff>
    </xdr:to>
    <xdr:sp macro="" textlink="">
      <xdr:nvSpPr>
        <xdr:cNvPr id="738" name="楕円 737">
          <a:extLst>
            <a:ext uri="{FF2B5EF4-FFF2-40B4-BE49-F238E27FC236}">
              <a16:creationId xmlns:a16="http://schemas.microsoft.com/office/drawing/2014/main" id="{B7219B4F-7363-444E-9433-836FA7B7B2DE}"/>
            </a:ext>
          </a:extLst>
        </xdr:cNvPr>
        <xdr:cNvSpPr/>
      </xdr:nvSpPr>
      <xdr:spPr>
        <a:xfrm>
          <a:off x="13096875" y="166038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27214</xdr:rowOff>
    </xdr:from>
    <xdr:to>
      <xdr:col>81</xdr:col>
      <xdr:colOff>50800</xdr:colOff>
      <xdr:row>102</xdr:row>
      <xdr:rowOff>89263</xdr:rowOff>
    </xdr:to>
    <xdr:cxnSp macro="">
      <xdr:nvCxnSpPr>
        <xdr:cNvPr id="739" name="直線コネクタ 738">
          <a:extLst>
            <a:ext uri="{FF2B5EF4-FFF2-40B4-BE49-F238E27FC236}">
              <a16:creationId xmlns:a16="http://schemas.microsoft.com/office/drawing/2014/main" id="{4316B9F3-1E7C-47D4-91A1-E9667A362392}"/>
            </a:ext>
          </a:extLst>
        </xdr:cNvPr>
        <xdr:cNvCxnSpPr/>
      </xdr:nvCxnSpPr>
      <xdr:spPr>
        <a:xfrm>
          <a:off x="13144500" y="16661039"/>
          <a:ext cx="790575"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109238</xdr:rowOff>
    </xdr:from>
    <xdr:ext cx="405111" cy="259045"/>
    <xdr:sp macro="" textlink="">
      <xdr:nvSpPr>
        <xdr:cNvPr id="740" name="n_1aveValue【博物館】&#10;有形固定資産減価償却率">
          <a:extLst>
            <a:ext uri="{FF2B5EF4-FFF2-40B4-BE49-F238E27FC236}">
              <a16:creationId xmlns:a16="http://schemas.microsoft.com/office/drawing/2014/main" id="{999A12DA-3E9A-4567-9819-34FA8638BEFE}"/>
            </a:ext>
          </a:extLst>
        </xdr:cNvPr>
        <xdr:cNvSpPr txBox="1"/>
      </xdr:nvSpPr>
      <xdr:spPr>
        <a:xfrm>
          <a:off x="13745219" y="1622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741" name="n_2aveValue【博物館】&#10;有形固定資産減価償却率">
          <a:extLst>
            <a:ext uri="{FF2B5EF4-FFF2-40B4-BE49-F238E27FC236}">
              <a16:creationId xmlns:a16="http://schemas.microsoft.com/office/drawing/2014/main" id="{3AC2C9AD-7774-4C00-B5D6-BCE411EFCE76}"/>
            </a:ext>
          </a:extLst>
        </xdr:cNvPr>
        <xdr:cNvSpPr txBox="1"/>
      </xdr:nvSpPr>
      <xdr:spPr>
        <a:xfrm>
          <a:off x="12964169" y="1614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76579</xdr:rowOff>
    </xdr:from>
    <xdr:ext cx="405111" cy="259045"/>
    <xdr:sp macro="" textlink="">
      <xdr:nvSpPr>
        <xdr:cNvPr id="742" name="n_3aveValue【博物館】&#10;有形固定資産減価償却率">
          <a:extLst>
            <a:ext uri="{FF2B5EF4-FFF2-40B4-BE49-F238E27FC236}">
              <a16:creationId xmlns:a16="http://schemas.microsoft.com/office/drawing/2014/main" id="{E756CBAE-71F9-40E4-98E9-AA23263EF15C}"/>
            </a:ext>
          </a:extLst>
        </xdr:cNvPr>
        <xdr:cNvSpPr txBox="1"/>
      </xdr:nvSpPr>
      <xdr:spPr>
        <a:xfrm>
          <a:off x="12164069" y="161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131190</xdr:rowOff>
    </xdr:from>
    <xdr:ext cx="405111" cy="259045"/>
    <xdr:sp macro="" textlink="">
      <xdr:nvSpPr>
        <xdr:cNvPr id="743" name="n_1mainValue【博物館】&#10;有形固定資産減価償却率">
          <a:extLst>
            <a:ext uri="{FF2B5EF4-FFF2-40B4-BE49-F238E27FC236}">
              <a16:creationId xmlns:a16="http://schemas.microsoft.com/office/drawing/2014/main" id="{89DB827A-02A6-4E90-817D-9AF47CBEF788}"/>
            </a:ext>
          </a:extLst>
        </xdr:cNvPr>
        <xdr:cNvSpPr txBox="1"/>
      </xdr:nvSpPr>
      <xdr:spPr>
        <a:xfrm>
          <a:off x="13745219" y="1676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69141</xdr:rowOff>
    </xdr:from>
    <xdr:ext cx="405111" cy="259045"/>
    <xdr:sp macro="" textlink="">
      <xdr:nvSpPr>
        <xdr:cNvPr id="744" name="n_2mainValue【博物館】&#10;有形固定資産減価償却率">
          <a:extLst>
            <a:ext uri="{FF2B5EF4-FFF2-40B4-BE49-F238E27FC236}">
              <a16:creationId xmlns:a16="http://schemas.microsoft.com/office/drawing/2014/main" id="{DCDF84D1-56CB-49ED-8DD1-BAEDDC6955F5}"/>
            </a:ext>
          </a:extLst>
        </xdr:cNvPr>
        <xdr:cNvSpPr txBox="1"/>
      </xdr:nvSpPr>
      <xdr:spPr>
        <a:xfrm>
          <a:off x="12964169" y="1669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D50ACD8B-B209-42D7-B5CA-A9FE0CCD85B5}"/>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6" name="正方形/長方形 745">
          <a:extLst>
            <a:ext uri="{FF2B5EF4-FFF2-40B4-BE49-F238E27FC236}">
              <a16:creationId xmlns:a16="http://schemas.microsoft.com/office/drawing/2014/main" id="{D507D99A-1AC7-4355-8907-804707DE2C77}"/>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7" name="正方形/長方形 746">
          <a:extLst>
            <a:ext uri="{FF2B5EF4-FFF2-40B4-BE49-F238E27FC236}">
              <a16:creationId xmlns:a16="http://schemas.microsoft.com/office/drawing/2014/main" id="{098D6946-8A9C-469A-9253-00CE7106C0D4}"/>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8" name="正方形/長方形 747">
          <a:extLst>
            <a:ext uri="{FF2B5EF4-FFF2-40B4-BE49-F238E27FC236}">
              <a16:creationId xmlns:a16="http://schemas.microsoft.com/office/drawing/2014/main" id="{C119F8B8-5F65-4AE1-8DB9-A48B9E8A1C7D}"/>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9" name="正方形/長方形 748">
          <a:extLst>
            <a:ext uri="{FF2B5EF4-FFF2-40B4-BE49-F238E27FC236}">
              <a16:creationId xmlns:a16="http://schemas.microsoft.com/office/drawing/2014/main" id="{1DC1D0A0-1D1F-4E3E-B290-D2B1FEC82F0E}"/>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17596E88-FD8D-47FF-8F87-239716BF32C8}"/>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5779F167-FE25-4CC2-A241-014AA38768F8}"/>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E6C4D94D-94CB-414F-A5D6-DE7658A58EFF}"/>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5BF42D08-E18D-4878-8283-6642A736E3CF}"/>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a:extLst>
            <a:ext uri="{FF2B5EF4-FFF2-40B4-BE49-F238E27FC236}">
              <a16:creationId xmlns:a16="http://schemas.microsoft.com/office/drawing/2014/main" id="{54754915-5FA2-424C-BDEC-25C542EE4717}"/>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4FD1EF82-EDE7-4963-AD1F-25B01D05BBA3}"/>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a:extLst>
            <a:ext uri="{FF2B5EF4-FFF2-40B4-BE49-F238E27FC236}">
              <a16:creationId xmlns:a16="http://schemas.microsoft.com/office/drawing/2014/main" id="{937C464E-5945-4D0F-A903-343F4DE42391}"/>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a:extLst>
            <a:ext uri="{FF2B5EF4-FFF2-40B4-BE49-F238E27FC236}">
              <a16:creationId xmlns:a16="http://schemas.microsoft.com/office/drawing/2014/main" id="{793AD055-F089-4129-89B0-4A486C6359EA}"/>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a:extLst>
            <a:ext uri="{FF2B5EF4-FFF2-40B4-BE49-F238E27FC236}">
              <a16:creationId xmlns:a16="http://schemas.microsoft.com/office/drawing/2014/main" id="{AC07AD15-799F-43AE-9E97-E45AE4AF55E4}"/>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a:extLst>
            <a:ext uri="{FF2B5EF4-FFF2-40B4-BE49-F238E27FC236}">
              <a16:creationId xmlns:a16="http://schemas.microsoft.com/office/drawing/2014/main" id="{3F7E1E78-DE78-4D9F-B051-A7EA19BEAD63}"/>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a:extLst>
            <a:ext uri="{FF2B5EF4-FFF2-40B4-BE49-F238E27FC236}">
              <a16:creationId xmlns:a16="http://schemas.microsoft.com/office/drawing/2014/main" id="{07426295-51AC-4C53-8F71-107BF14CA460}"/>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a:extLst>
            <a:ext uri="{FF2B5EF4-FFF2-40B4-BE49-F238E27FC236}">
              <a16:creationId xmlns:a16="http://schemas.microsoft.com/office/drawing/2014/main" id="{1EEDA572-EAA9-4AC3-89FE-71042F82744B}"/>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a:extLst>
            <a:ext uri="{FF2B5EF4-FFF2-40B4-BE49-F238E27FC236}">
              <a16:creationId xmlns:a16="http://schemas.microsoft.com/office/drawing/2014/main" id="{E721D1CB-DA4A-4873-8D71-B066EACBB099}"/>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a:extLst>
            <a:ext uri="{FF2B5EF4-FFF2-40B4-BE49-F238E27FC236}">
              <a16:creationId xmlns:a16="http://schemas.microsoft.com/office/drawing/2014/main" id="{B51FB054-97B1-477C-A069-6A93FA27C5DA}"/>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570E26F4-C476-4AC4-A99A-8F95A7963B09}"/>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103E043F-B3AD-4BB4-945B-097BC6BECB11}"/>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博物館】&#10;一人当たり面積グラフ枠">
          <a:extLst>
            <a:ext uri="{FF2B5EF4-FFF2-40B4-BE49-F238E27FC236}">
              <a16:creationId xmlns:a16="http://schemas.microsoft.com/office/drawing/2014/main" id="{5DD310F0-1280-487C-BE05-362CB65967AC}"/>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57150</xdr:rowOff>
    </xdr:from>
    <xdr:to>
      <xdr:col>116</xdr:col>
      <xdr:colOff>62864</xdr:colOff>
      <xdr:row>109</xdr:row>
      <xdr:rowOff>19050</xdr:rowOff>
    </xdr:to>
    <xdr:cxnSp macro="">
      <xdr:nvCxnSpPr>
        <xdr:cNvPr id="767" name="直線コネクタ 766">
          <a:extLst>
            <a:ext uri="{FF2B5EF4-FFF2-40B4-BE49-F238E27FC236}">
              <a16:creationId xmlns:a16="http://schemas.microsoft.com/office/drawing/2014/main" id="{DCEDF08C-AA1C-4DF7-883D-5CDECD03B1D4}"/>
            </a:ext>
          </a:extLst>
        </xdr:cNvPr>
        <xdr:cNvCxnSpPr/>
      </xdr:nvCxnSpPr>
      <xdr:spPr>
        <a:xfrm flipV="1">
          <a:off x="19952970" y="16173450"/>
          <a:ext cx="1269"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68" name="【博物館】&#10;一人当たり面積最小値テキスト">
          <a:extLst>
            <a:ext uri="{FF2B5EF4-FFF2-40B4-BE49-F238E27FC236}">
              <a16:creationId xmlns:a16="http://schemas.microsoft.com/office/drawing/2014/main" id="{CFB4C6CF-3D10-4533-AA0C-34CF74C1E8F5}"/>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69" name="直線コネクタ 768">
          <a:extLst>
            <a:ext uri="{FF2B5EF4-FFF2-40B4-BE49-F238E27FC236}">
              <a16:creationId xmlns:a16="http://schemas.microsoft.com/office/drawing/2014/main" id="{DBFF3CCD-FC28-43F5-A9E0-E3C0883BA9C0}"/>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3827</xdr:rowOff>
    </xdr:from>
    <xdr:ext cx="469744" cy="259045"/>
    <xdr:sp macro="" textlink="">
      <xdr:nvSpPr>
        <xdr:cNvPr id="770" name="【博物館】&#10;一人当たり面積最大値テキスト">
          <a:extLst>
            <a:ext uri="{FF2B5EF4-FFF2-40B4-BE49-F238E27FC236}">
              <a16:creationId xmlns:a16="http://schemas.microsoft.com/office/drawing/2014/main" id="{1C494CE8-B9D5-4668-B1BA-E378AE62D493}"/>
            </a:ext>
          </a:extLst>
        </xdr:cNvPr>
        <xdr:cNvSpPr txBox="1"/>
      </xdr:nvSpPr>
      <xdr:spPr>
        <a:xfrm>
          <a:off x="20002500"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57150</xdr:rowOff>
    </xdr:from>
    <xdr:to>
      <xdr:col>116</xdr:col>
      <xdr:colOff>152400</xdr:colOff>
      <xdr:row>99</xdr:row>
      <xdr:rowOff>57150</xdr:rowOff>
    </xdr:to>
    <xdr:cxnSp macro="">
      <xdr:nvCxnSpPr>
        <xdr:cNvPr id="771" name="直線コネクタ 770">
          <a:extLst>
            <a:ext uri="{FF2B5EF4-FFF2-40B4-BE49-F238E27FC236}">
              <a16:creationId xmlns:a16="http://schemas.microsoft.com/office/drawing/2014/main" id="{29872F24-F01F-4967-BB13-05B708F752E7}"/>
            </a:ext>
          </a:extLst>
        </xdr:cNvPr>
        <xdr:cNvCxnSpPr/>
      </xdr:nvCxnSpPr>
      <xdr:spPr>
        <a:xfrm>
          <a:off x="19878675" y="16173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86377</xdr:rowOff>
    </xdr:from>
    <xdr:ext cx="469744" cy="259045"/>
    <xdr:sp macro="" textlink="">
      <xdr:nvSpPr>
        <xdr:cNvPr id="772" name="【博物館】&#10;一人当たり面積平均値テキスト">
          <a:extLst>
            <a:ext uri="{FF2B5EF4-FFF2-40B4-BE49-F238E27FC236}">
              <a16:creationId xmlns:a16="http://schemas.microsoft.com/office/drawing/2014/main" id="{A8BD26E1-D4BE-48FA-8628-5E6886B2154C}"/>
            </a:ext>
          </a:extLst>
        </xdr:cNvPr>
        <xdr:cNvSpPr txBox="1"/>
      </xdr:nvSpPr>
      <xdr:spPr>
        <a:xfrm>
          <a:off x="20002500" y="17228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73" name="フローチャート: 判断 772">
          <a:extLst>
            <a:ext uri="{FF2B5EF4-FFF2-40B4-BE49-F238E27FC236}">
              <a16:creationId xmlns:a16="http://schemas.microsoft.com/office/drawing/2014/main" id="{6D9D136C-AFD3-4459-9B7E-0B48EDBF115D}"/>
            </a:ext>
          </a:extLst>
        </xdr:cNvPr>
        <xdr:cNvSpPr/>
      </xdr:nvSpPr>
      <xdr:spPr>
        <a:xfrm>
          <a:off x="19897725" y="17383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25400</xdr:rowOff>
    </xdr:from>
    <xdr:to>
      <xdr:col>112</xdr:col>
      <xdr:colOff>38100</xdr:colOff>
      <xdr:row>106</xdr:row>
      <xdr:rowOff>127000</xdr:rowOff>
    </xdr:to>
    <xdr:sp macro="" textlink="">
      <xdr:nvSpPr>
        <xdr:cNvPr id="774" name="フローチャート: 判断 773">
          <a:extLst>
            <a:ext uri="{FF2B5EF4-FFF2-40B4-BE49-F238E27FC236}">
              <a16:creationId xmlns:a16="http://schemas.microsoft.com/office/drawing/2014/main" id="{9CEC0F34-3576-4898-AFB7-B9457093E795}"/>
            </a:ext>
          </a:extLst>
        </xdr:cNvPr>
        <xdr:cNvSpPr/>
      </xdr:nvSpPr>
      <xdr:spPr>
        <a:xfrm>
          <a:off x="19154775" y="17345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75" name="フローチャート: 判断 774">
          <a:extLst>
            <a:ext uri="{FF2B5EF4-FFF2-40B4-BE49-F238E27FC236}">
              <a16:creationId xmlns:a16="http://schemas.microsoft.com/office/drawing/2014/main" id="{5DB571D8-09E0-4B5A-BF44-E510CFA3DBBF}"/>
            </a:ext>
          </a:extLst>
        </xdr:cNvPr>
        <xdr:cNvSpPr/>
      </xdr:nvSpPr>
      <xdr:spPr>
        <a:xfrm>
          <a:off x="18345150" y="17268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776" name="フローチャート: 判断 775">
          <a:extLst>
            <a:ext uri="{FF2B5EF4-FFF2-40B4-BE49-F238E27FC236}">
              <a16:creationId xmlns:a16="http://schemas.microsoft.com/office/drawing/2014/main" id="{369E87CD-EBD9-49CD-AC50-DD61C4152CA5}"/>
            </a:ext>
          </a:extLst>
        </xdr:cNvPr>
        <xdr:cNvSpPr/>
      </xdr:nvSpPr>
      <xdr:spPr>
        <a:xfrm>
          <a:off x="17554575" y="174974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C209CE8-A144-4137-A50E-E5940891EAC6}"/>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75CA76D-97AE-44DD-9713-98ED342C1B2C}"/>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5C857FD-C1C2-4D01-9A30-C302443A0B49}"/>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CB585D2-B4DC-47E2-859F-614CB2F06109}"/>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02A5603-D446-4016-97FC-0EC8E579046E}"/>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82" name="楕円 781">
          <a:extLst>
            <a:ext uri="{FF2B5EF4-FFF2-40B4-BE49-F238E27FC236}">
              <a16:creationId xmlns:a16="http://schemas.microsoft.com/office/drawing/2014/main" id="{75DC0215-9427-45EA-BBE0-91BCF1BFCE66}"/>
            </a:ext>
          </a:extLst>
        </xdr:cNvPr>
        <xdr:cNvSpPr/>
      </xdr:nvSpPr>
      <xdr:spPr>
        <a:xfrm>
          <a:off x="19897725" y="17421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80027</xdr:rowOff>
    </xdr:from>
    <xdr:ext cx="469744" cy="259045"/>
    <xdr:sp macro="" textlink="">
      <xdr:nvSpPr>
        <xdr:cNvPr id="783" name="【博物館】&#10;一人当たり面積該当値テキスト">
          <a:extLst>
            <a:ext uri="{FF2B5EF4-FFF2-40B4-BE49-F238E27FC236}">
              <a16:creationId xmlns:a16="http://schemas.microsoft.com/office/drawing/2014/main" id="{FEBD8A71-E801-497A-AAF7-1B49576160D5}"/>
            </a:ext>
          </a:extLst>
        </xdr:cNvPr>
        <xdr:cNvSpPr txBox="1"/>
      </xdr:nvSpPr>
      <xdr:spPr>
        <a:xfrm>
          <a:off x="20002500" y="173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84" name="楕円 783">
          <a:extLst>
            <a:ext uri="{FF2B5EF4-FFF2-40B4-BE49-F238E27FC236}">
              <a16:creationId xmlns:a16="http://schemas.microsoft.com/office/drawing/2014/main" id="{6A2473BB-957B-4739-B04C-86C082920D1A}"/>
            </a:ext>
          </a:extLst>
        </xdr:cNvPr>
        <xdr:cNvSpPr/>
      </xdr:nvSpPr>
      <xdr:spPr>
        <a:xfrm>
          <a:off x="19154775" y="174593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107</xdr:row>
      <xdr:rowOff>19050</xdr:rowOff>
    </xdr:to>
    <xdr:cxnSp macro="">
      <xdr:nvCxnSpPr>
        <xdr:cNvPr id="785" name="直線コネクタ 784">
          <a:extLst>
            <a:ext uri="{FF2B5EF4-FFF2-40B4-BE49-F238E27FC236}">
              <a16:creationId xmlns:a16="http://schemas.microsoft.com/office/drawing/2014/main" id="{9B37F122-9BEB-4356-9A02-B6437732DA86}"/>
            </a:ext>
          </a:extLst>
        </xdr:cNvPr>
        <xdr:cNvCxnSpPr/>
      </xdr:nvCxnSpPr>
      <xdr:spPr>
        <a:xfrm flipV="1">
          <a:off x="19202400" y="174688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86" name="楕円 785">
          <a:extLst>
            <a:ext uri="{FF2B5EF4-FFF2-40B4-BE49-F238E27FC236}">
              <a16:creationId xmlns:a16="http://schemas.microsoft.com/office/drawing/2014/main" id="{BB59DA4F-68D2-4663-8B06-89B9272A4156}"/>
            </a:ext>
          </a:extLst>
        </xdr:cNvPr>
        <xdr:cNvSpPr/>
      </xdr:nvSpPr>
      <xdr:spPr>
        <a:xfrm>
          <a:off x="18345150" y="1745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787" name="直線コネクタ 786">
          <a:extLst>
            <a:ext uri="{FF2B5EF4-FFF2-40B4-BE49-F238E27FC236}">
              <a16:creationId xmlns:a16="http://schemas.microsoft.com/office/drawing/2014/main" id="{109BA8CD-2762-4EFC-BF15-3587BF3CE5EF}"/>
            </a:ext>
          </a:extLst>
        </xdr:cNvPr>
        <xdr:cNvCxnSpPr/>
      </xdr:nvCxnSpPr>
      <xdr:spPr>
        <a:xfrm>
          <a:off x="18392775" y="175069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143527</xdr:rowOff>
    </xdr:from>
    <xdr:ext cx="469744" cy="259045"/>
    <xdr:sp macro="" textlink="">
      <xdr:nvSpPr>
        <xdr:cNvPr id="788" name="n_1aveValue【博物館】&#10;一人当たり面積">
          <a:extLst>
            <a:ext uri="{FF2B5EF4-FFF2-40B4-BE49-F238E27FC236}">
              <a16:creationId xmlns:a16="http://schemas.microsoft.com/office/drawing/2014/main" id="{C305B27D-462D-44EB-AF21-C9A7099C9AFB}"/>
            </a:ext>
          </a:extLst>
        </xdr:cNvPr>
        <xdr:cNvSpPr txBox="1"/>
      </xdr:nvSpPr>
      <xdr:spPr>
        <a:xfrm>
          <a:off x="18983402" y="171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89" name="n_2aveValue【博物館】&#10;一人当たり面積">
          <a:extLst>
            <a:ext uri="{FF2B5EF4-FFF2-40B4-BE49-F238E27FC236}">
              <a16:creationId xmlns:a16="http://schemas.microsoft.com/office/drawing/2014/main" id="{73082871-C1F7-418C-BDFE-68AA5ABE37F3}"/>
            </a:ext>
          </a:extLst>
        </xdr:cNvPr>
        <xdr:cNvSpPr txBox="1"/>
      </xdr:nvSpPr>
      <xdr:spPr>
        <a:xfrm>
          <a:off x="18183302" y="170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124477</xdr:rowOff>
    </xdr:from>
    <xdr:ext cx="469744" cy="259045"/>
    <xdr:sp macro="" textlink="">
      <xdr:nvSpPr>
        <xdr:cNvPr id="790" name="n_3aveValue【博物館】&#10;一人当たり面積">
          <a:extLst>
            <a:ext uri="{FF2B5EF4-FFF2-40B4-BE49-F238E27FC236}">
              <a16:creationId xmlns:a16="http://schemas.microsoft.com/office/drawing/2014/main" id="{5FFDEF84-059C-4863-A0B7-8357C3C5F5B8}"/>
            </a:ext>
          </a:extLst>
        </xdr:cNvPr>
        <xdr:cNvSpPr txBox="1"/>
      </xdr:nvSpPr>
      <xdr:spPr>
        <a:xfrm>
          <a:off x="17383202" y="17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91" name="n_1mainValue【博物館】&#10;一人当たり面積">
          <a:extLst>
            <a:ext uri="{FF2B5EF4-FFF2-40B4-BE49-F238E27FC236}">
              <a16:creationId xmlns:a16="http://schemas.microsoft.com/office/drawing/2014/main" id="{1A187F72-1B01-4FA7-8814-0306B17DB490}"/>
            </a:ext>
          </a:extLst>
        </xdr:cNvPr>
        <xdr:cNvSpPr txBox="1"/>
      </xdr:nvSpPr>
      <xdr:spPr>
        <a:xfrm>
          <a:off x="18983402" y="1755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92" name="n_2mainValue【博物館】&#10;一人当たり面積">
          <a:extLst>
            <a:ext uri="{FF2B5EF4-FFF2-40B4-BE49-F238E27FC236}">
              <a16:creationId xmlns:a16="http://schemas.microsoft.com/office/drawing/2014/main" id="{1DA8872A-20FD-4852-8624-9F565B993A8E}"/>
            </a:ext>
          </a:extLst>
        </xdr:cNvPr>
        <xdr:cNvSpPr txBox="1"/>
      </xdr:nvSpPr>
      <xdr:spPr>
        <a:xfrm>
          <a:off x="18183302" y="1755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C762798B-154F-4166-BF3A-3CD9DB0D1E1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198B3F72-6491-4EC6-825D-35B6B312FE47}"/>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9ECC0B68-C142-45A0-BE5A-6704B90380AD}"/>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施設類型ごとの有形固定減価償却率は、本県が保有する公共施設等が高度経済成長期を中心に多数整備されたことなどから老朽化が進んでおり、各施設類型において類似団体と比較して高い水準にあります。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月に策定した公共施設等総合管理計画に基づき、施設の状況を的確に把握しながら適切な維持管理、補修及び更新を計画的に実施することにより、施設の長寿命化を進めていきます。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7AF7F9-12F9-44AA-9814-CE4569F0AB9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689CEC-16B6-4853-BC90-4A2E9A4E2A99}"/>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E4985B-E8D1-4B5A-94D3-F0D05A38BD3A}"/>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D686ED-FEC0-46F5-86A9-D7C08A65342C}"/>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E6C3D96-D4AA-4C6C-BBF6-C4C558CFEADA}"/>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E32624-1A9D-443F-B204-99687A5F4C18}"/>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DA494E-D575-482C-AB16-069B212D97E9}"/>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F28878-7EC9-407F-9D34-0FFD5334E98D}"/>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EF60E1-1D7F-46C6-BEC4-3182D4FED88A}"/>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33ED99-0B84-4324-8EEB-A66518D4BC98}"/>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6B5FC9-63F0-4678-8F8F-C7995B380484}"/>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BA00464-6145-4696-A0DE-B8CAFC5DF955}"/>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4BFD3C-B0D2-4EF8-ADC4-93EB0665C94E}"/>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5CF240-B8F1-441F-AAD5-2F261BE4FE8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804269-CB93-4B8D-8273-512D77C65174}"/>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27AECD-173E-4F43-84EA-7B63B798F894}"/>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B83FEF-5C34-4A08-9AF2-F589BD9E2128}"/>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FAA37E-ADDB-461E-9CB8-631AF551BCA2}"/>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3815EE-FE80-4703-8EED-6FEE8C802D6F}"/>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0318643-FD6E-49A7-B2AA-5DF34D0E7993}"/>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BB3AAD-AB49-46D3-9DD2-54D6FBB3F14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1DB72E-A3EB-406E-A7E7-FC2197113DE2}"/>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C7A8793-C901-4A2E-8326-E7D3AC42C10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7479AD1-ABDE-44DA-A209-975DEF672149}"/>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FD0FF8-71E5-470C-AE8D-49FD3B12A005}"/>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4CDB48-F67D-44F2-B576-7FFF0090446A}"/>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7AF8E9-2464-4C57-8D08-4C2A39AE7A49}"/>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EDDAD635-B2B7-4441-8E7C-BD546607105E}"/>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DFCEA08F-EB9C-471A-905E-E1D6C19BA3F8}"/>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FFD55F69-FC98-4920-99BD-C8DF6502196B}"/>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DF046422-52A2-41AD-98F3-CA9589E6BFB9}"/>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34B6C61-6A68-4A30-B027-86E0122F876E}"/>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432769EF-15B3-4503-8940-368B7B861F35}"/>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2E6175B6-356A-4A2C-BCAA-00212B709B92}"/>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3D88DED9-0386-4297-8AB1-B315E78BC3D9}"/>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DA81C7D1-A13A-4CB2-8E94-B03907CC5D63}"/>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1B615FD5-704F-4531-A66A-39481F90934D}"/>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A0FD1850-F7DB-4D81-9D84-D1547FA7CF7C}"/>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7041B6-0C2C-48FF-A68C-D5A1FA403E99}"/>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C99712-3BDE-48D7-9EB6-136BCE8E8BFF}"/>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7D67F70-BBF8-43D0-87E7-B18195FA5A70}"/>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71AACD-288D-4CA7-8237-75B15A396892}"/>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8ABAB74-E8A0-4DE8-9C68-81E3BE33CC54}"/>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A8163C2-F0A7-4260-B168-D20B6FD4F86B}"/>
            </a:ext>
          </a:extLst>
        </xdr:cNvPr>
        <xdr:cNvSpPr txBox="1"/>
      </xdr:nvSpPr>
      <xdr:spPr>
        <a:xfrm>
          <a:off x="339891"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A0AA35-2E09-40FC-997D-C9EE46E5BAE5}"/>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EA7B4E5-E0F2-41B9-8575-C7BE49704D1E}"/>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D25408F-FEB2-42E8-8A00-528B1547E579}"/>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413B268-5570-4F4B-AB85-2EC1F080FBE8}"/>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176FAC8-480E-46EF-9810-A859FD2BC9BF}"/>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DE3CC5D-2679-493E-ADEA-9CD19D49C77C}"/>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42F7247-B727-4C82-AAA9-897E9F3D405C}"/>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9ED81E72-3946-4EFB-BD9C-3919E6C2955C}"/>
            </a:ext>
          </a:extLst>
        </xdr:cNvPr>
        <xdr:cNvSpPr txBox="1"/>
      </xdr:nvSpPr>
      <xdr:spPr>
        <a:xfrm>
          <a:off x="3881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0AE6775-8C96-419C-AF05-CA28C59A0601}"/>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13FB1E8F-8CAF-4957-811F-324F20F86FA8}"/>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76200</xdr:rowOff>
    </xdr:from>
    <xdr:to>
      <xdr:col>24</xdr:col>
      <xdr:colOff>62865</xdr:colOff>
      <xdr:row>42</xdr:row>
      <xdr:rowOff>102870</xdr:rowOff>
    </xdr:to>
    <xdr:cxnSp macro="">
      <xdr:nvCxnSpPr>
        <xdr:cNvPr id="56" name="直線コネクタ 55">
          <a:extLst>
            <a:ext uri="{FF2B5EF4-FFF2-40B4-BE49-F238E27FC236}">
              <a16:creationId xmlns:a16="http://schemas.microsoft.com/office/drawing/2014/main" id="{0E4F590D-8058-43A6-935E-AA4E4C6C684F}"/>
            </a:ext>
          </a:extLst>
        </xdr:cNvPr>
        <xdr:cNvCxnSpPr/>
      </xdr:nvCxnSpPr>
      <xdr:spPr>
        <a:xfrm flipV="1">
          <a:off x="4179570" y="5591175"/>
          <a:ext cx="127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106697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9AD78F06-22C3-4280-B930-6D481CD53127}"/>
            </a:ext>
          </a:extLst>
        </xdr:cNvPr>
        <xdr:cNvSpPr txBox="1"/>
      </xdr:nvSpPr>
      <xdr:spPr>
        <a:xfrm>
          <a:off x="4229100"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102870</xdr:rowOff>
    </xdr:from>
    <xdr:to>
      <xdr:col>24</xdr:col>
      <xdr:colOff>152400</xdr:colOff>
      <xdr:row>42</xdr:row>
      <xdr:rowOff>102870</xdr:rowOff>
    </xdr:to>
    <xdr:cxnSp macro="">
      <xdr:nvCxnSpPr>
        <xdr:cNvPr id="58" name="直線コネクタ 57">
          <a:extLst>
            <a:ext uri="{FF2B5EF4-FFF2-40B4-BE49-F238E27FC236}">
              <a16:creationId xmlns:a16="http://schemas.microsoft.com/office/drawing/2014/main" id="{97F8CAFC-D2D3-4FD6-A13F-02B40487F4D1}"/>
            </a:ext>
          </a:extLst>
        </xdr:cNvPr>
        <xdr:cNvCxnSpPr/>
      </xdr:nvCxnSpPr>
      <xdr:spPr>
        <a:xfrm>
          <a:off x="4105275" y="6916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22877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C7959C5-24C1-4D2B-9863-304AE0D76918}"/>
            </a:ext>
          </a:extLst>
        </xdr:cNvPr>
        <xdr:cNvSpPr txBox="1"/>
      </xdr:nvSpPr>
      <xdr:spPr>
        <a:xfrm>
          <a:off x="4229100"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76200</xdr:rowOff>
    </xdr:from>
    <xdr:to>
      <xdr:col>24</xdr:col>
      <xdr:colOff>152400</xdr:colOff>
      <xdr:row>34</xdr:row>
      <xdr:rowOff>76200</xdr:rowOff>
    </xdr:to>
    <xdr:cxnSp macro="">
      <xdr:nvCxnSpPr>
        <xdr:cNvPr id="60" name="直線コネクタ 59">
          <a:extLst>
            <a:ext uri="{FF2B5EF4-FFF2-40B4-BE49-F238E27FC236}">
              <a16:creationId xmlns:a16="http://schemas.microsoft.com/office/drawing/2014/main" id="{74A550D4-3299-4ED1-9A68-884266F6C872}"/>
            </a:ext>
          </a:extLst>
        </xdr:cNvPr>
        <xdr:cNvCxnSpPr/>
      </xdr:nvCxnSpPr>
      <xdr:spPr>
        <a:xfrm>
          <a:off x="4105275" y="5591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127652</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872A6D04-DF1F-4366-A903-89C73C7EDC39}"/>
            </a:ext>
          </a:extLst>
        </xdr:cNvPr>
        <xdr:cNvSpPr txBox="1"/>
      </xdr:nvSpPr>
      <xdr:spPr>
        <a:xfrm>
          <a:off x="42291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2" name="フローチャート: 判断 61">
          <a:extLst>
            <a:ext uri="{FF2B5EF4-FFF2-40B4-BE49-F238E27FC236}">
              <a16:creationId xmlns:a16="http://schemas.microsoft.com/office/drawing/2014/main" id="{ADAD5832-70D2-4D82-AE6B-8C5FDEFFAB3A}"/>
            </a:ext>
          </a:extLst>
        </xdr:cNvPr>
        <xdr:cNvSpPr/>
      </xdr:nvSpPr>
      <xdr:spPr>
        <a:xfrm>
          <a:off x="4124325" y="6149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52070</xdr:rowOff>
    </xdr:from>
    <xdr:to>
      <xdr:col>20</xdr:col>
      <xdr:colOff>38100</xdr:colOff>
      <xdr:row>38</xdr:row>
      <xdr:rowOff>153670</xdr:rowOff>
    </xdr:to>
    <xdr:sp macro="" textlink="">
      <xdr:nvSpPr>
        <xdr:cNvPr id="63" name="フローチャート: 判断 62">
          <a:extLst>
            <a:ext uri="{FF2B5EF4-FFF2-40B4-BE49-F238E27FC236}">
              <a16:creationId xmlns:a16="http://schemas.microsoft.com/office/drawing/2014/main" id="{95A28C81-6B40-44CF-BD24-0D3AAE284434}"/>
            </a:ext>
          </a:extLst>
        </xdr:cNvPr>
        <xdr:cNvSpPr/>
      </xdr:nvSpPr>
      <xdr:spPr>
        <a:xfrm>
          <a:off x="3381375" y="62115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170180</xdr:rowOff>
    </xdr:from>
    <xdr:to>
      <xdr:col>15</xdr:col>
      <xdr:colOff>101600</xdr:colOff>
      <xdr:row>38</xdr:row>
      <xdr:rowOff>100330</xdr:rowOff>
    </xdr:to>
    <xdr:sp macro="" textlink="">
      <xdr:nvSpPr>
        <xdr:cNvPr id="64" name="フローチャート: 判断 63">
          <a:extLst>
            <a:ext uri="{FF2B5EF4-FFF2-40B4-BE49-F238E27FC236}">
              <a16:creationId xmlns:a16="http://schemas.microsoft.com/office/drawing/2014/main" id="{F12519FF-1D84-46DF-9904-AC09A4E8AB8D}"/>
            </a:ext>
          </a:extLst>
        </xdr:cNvPr>
        <xdr:cNvSpPr/>
      </xdr:nvSpPr>
      <xdr:spPr>
        <a:xfrm>
          <a:off x="2571750" y="61614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65" name="フローチャート: 判断 64">
          <a:extLst>
            <a:ext uri="{FF2B5EF4-FFF2-40B4-BE49-F238E27FC236}">
              <a16:creationId xmlns:a16="http://schemas.microsoft.com/office/drawing/2014/main" id="{CF258BE6-33D5-4A2D-B45D-09C5E65B0E5C}"/>
            </a:ext>
          </a:extLst>
        </xdr:cNvPr>
        <xdr:cNvSpPr/>
      </xdr:nvSpPr>
      <xdr:spPr>
        <a:xfrm>
          <a:off x="1781175" y="61436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1FB8B5-2737-42AE-BFE0-AE31F617ADC5}"/>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24D982D-4F48-4E4A-8E9E-4F869C72BDCE}"/>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FA1188-7D33-4A01-814E-B408C89226FF}"/>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AD7BB9-AEB7-4E2E-8024-6FD9F2F6B3B5}"/>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6675C8-B8B9-4DB8-83B1-882B3AF79239}"/>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95885</xdr:rowOff>
    </xdr:from>
    <xdr:to>
      <xdr:col>24</xdr:col>
      <xdr:colOff>114300</xdr:colOff>
      <xdr:row>36</xdr:row>
      <xdr:rowOff>26035</xdr:rowOff>
    </xdr:to>
    <xdr:sp macro="" textlink="">
      <xdr:nvSpPr>
        <xdr:cNvPr id="71" name="楕円 70">
          <a:extLst>
            <a:ext uri="{FF2B5EF4-FFF2-40B4-BE49-F238E27FC236}">
              <a16:creationId xmlns:a16="http://schemas.microsoft.com/office/drawing/2014/main" id="{4764607E-21B8-4861-8C74-50F8613B06D5}"/>
            </a:ext>
          </a:extLst>
        </xdr:cNvPr>
        <xdr:cNvSpPr/>
      </xdr:nvSpPr>
      <xdr:spPr>
        <a:xfrm>
          <a:off x="4124325" y="57727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118762</xdr:rowOff>
    </xdr:from>
    <xdr:ext cx="405111" cy="259045"/>
    <xdr:sp macro="" textlink="">
      <xdr:nvSpPr>
        <xdr:cNvPr id="72" name="【体育館・プール】&#10;有形固定資産減価償却率該当値テキスト">
          <a:extLst>
            <a:ext uri="{FF2B5EF4-FFF2-40B4-BE49-F238E27FC236}">
              <a16:creationId xmlns:a16="http://schemas.microsoft.com/office/drawing/2014/main" id="{6CB2FAD6-8254-4C78-9734-4C51B6D07FCE}"/>
            </a:ext>
          </a:extLst>
        </xdr:cNvPr>
        <xdr:cNvSpPr txBox="1"/>
      </xdr:nvSpPr>
      <xdr:spPr>
        <a:xfrm>
          <a:off x="4229100" y="563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101600</xdr:rowOff>
    </xdr:from>
    <xdr:to>
      <xdr:col>20</xdr:col>
      <xdr:colOff>38100</xdr:colOff>
      <xdr:row>36</xdr:row>
      <xdr:rowOff>31750</xdr:rowOff>
    </xdr:to>
    <xdr:sp macro="" textlink="">
      <xdr:nvSpPr>
        <xdr:cNvPr id="73" name="楕円 72">
          <a:extLst>
            <a:ext uri="{FF2B5EF4-FFF2-40B4-BE49-F238E27FC236}">
              <a16:creationId xmlns:a16="http://schemas.microsoft.com/office/drawing/2014/main" id="{87D31C1B-B03C-4EDE-9A5D-DD93861AC9C8}"/>
            </a:ext>
          </a:extLst>
        </xdr:cNvPr>
        <xdr:cNvSpPr/>
      </xdr:nvSpPr>
      <xdr:spPr>
        <a:xfrm>
          <a:off x="3381375" y="5781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35</xdr:row>
      <xdr:rowOff>152400</xdr:rowOff>
    </xdr:to>
    <xdr:cxnSp macro="">
      <xdr:nvCxnSpPr>
        <xdr:cNvPr id="74" name="直線コネクタ 73">
          <a:extLst>
            <a:ext uri="{FF2B5EF4-FFF2-40B4-BE49-F238E27FC236}">
              <a16:creationId xmlns:a16="http://schemas.microsoft.com/office/drawing/2014/main" id="{B530CB40-D321-4EB5-A227-0B7C173DAE0A}"/>
            </a:ext>
          </a:extLst>
        </xdr:cNvPr>
        <xdr:cNvCxnSpPr/>
      </xdr:nvCxnSpPr>
      <xdr:spPr>
        <a:xfrm flipV="1">
          <a:off x="3429000" y="5820410"/>
          <a:ext cx="7524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5" name="楕円 74">
          <a:extLst>
            <a:ext uri="{FF2B5EF4-FFF2-40B4-BE49-F238E27FC236}">
              <a16:creationId xmlns:a16="http://schemas.microsoft.com/office/drawing/2014/main" id="{C884CC6E-E2AA-435E-8F89-9FA3D98F8A50}"/>
            </a:ext>
          </a:extLst>
        </xdr:cNvPr>
        <xdr:cNvSpPr/>
      </xdr:nvSpPr>
      <xdr:spPr>
        <a:xfrm>
          <a:off x="2571750" y="57829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152400</xdr:rowOff>
    </xdr:from>
    <xdr:to>
      <xdr:col>19</xdr:col>
      <xdr:colOff>177800</xdr:colOff>
      <xdr:row>35</xdr:row>
      <xdr:rowOff>160020</xdr:rowOff>
    </xdr:to>
    <xdr:cxnSp macro="">
      <xdr:nvCxnSpPr>
        <xdr:cNvPr id="76" name="直線コネクタ 75">
          <a:extLst>
            <a:ext uri="{FF2B5EF4-FFF2-40B4-BE49-F238E27FC236}">
              <a16:creationId xmlns:a16="http://schemas.microsoft.com/office/drawing/2014/main" id="{57C9AB6E-7AB2-4709-BA91-0D082952E681}"/>
            </a:ext>
          </a:extLst>
        </xdr:cNvPr>
        <xdr:cNvCxnSpPr/>
      </xdr:nvCxnSpPr>
      <xdr:spPr>
        <a:xfrm flipV="1">
          <a:off x="2619375" y="5829300"/>
          <a:ext cx="80962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144797</xdr:rowOff>
    </xdr:from>
    <xdr:ext cx="405111" cy="259045"/>
    <xdr:sp macro="" textlink="">
      <xdr:nvSpPr>
        <xdr:cNvPr id="77" name="n_1aveValue【体育館・プール】&#10;有形固定資産減価償却率">
          <a:extLst>
            <a:ext uri="{FF2B5EF4-FFF2-40B4-BE49-F238E27FC236}">
              <a16:creationId xmlns:a16="http://schemas.microsoft.com/office/drawing/2014/main" id="{C2042D60-7F9B-4571-848F-FAFD1E18CE7E}"/>
            </a:ext>
          </a:extLst>
        </xdr:cNvPr>
        <xdr:cNvSpPr txBox="1"/>
      </xdr:nvSpPr>
      <xdr:spPr>
        <a:xfrm>
          <a:off x="32391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78" name="n_2aveValue【体育館・プール】&#10;有形固定資産減価償却率">
          <a:extLst>
            <a:ext uri="{FF2B5EF4-FFF2-40B4-BE49-F238E27FC236}">
              <a16:creationId xmlns:a16="http://schemas.microsoft.com/office/drawing/2014/main" id="{A29E4C2A-82ED-484F-AE4F-30D9558E1A8C}"/>
            </a:ext>
          </a:extLst>
        </xdr:cNvPr>
        <xdr:cNvSpPr txBox="1"/>
      </xdr:nvSpPr>
      <xdr:spPr>
        <a:xfrm>
          <a:off x="2439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86377</xdr:rowOff>
    </xdr:from>
    <xdr:ext cx="405111" cy="259045"/>
    <xdr:sp macro="" textlink="">
      <xdr:nvSpPr>
        <xdr:cNvPr id="79" name="n_3aveValue【体育館・プール】&#10;有形固定資産減価償却率">
          <a:extLst>
            <a:ext uri="{FF2B5EF4-FFF2-40B4-BE49-F238E27FC236}">
              <a16:creationId xmlns:a16="http://schemas.microsoft.com/office/drawing/2014/main" id="{E53F34BF-0B2E-4ED5-84BA-D752CA7F9B75}"/>
            </a:ext>
          </a:extLst>
        </xdr:cNvPr>
        <xdr:cNvSpPr txBox="1"/>
      </xdr:nvSpPr>
      <xdr:spPr>
        <a:xfrm>
          <a:off x="1648469"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48277</xdr:rowOff>
    </xdr:from>
    <xdr:ext cx="405111" cy="259045"/>
    <xdr:sp macro="" textlink="">
      <xdr:nvSpPr>
        <xdr:cNvPr id="80" name="n_1mainValue【体育館・プール】&#10;有形固定資産減価償却率">
          <a:extLst>
            <a:ext uri="{FF2B5EF4-FFF2-40B4-BE49-F238E27FC236}">
              <a16:creationId xmlns:a16="http://schemas.microsoft.com/office/drawing/2014/main" id="{1A3DD457-975C-4508-AB45-DCD7B6584D5C}"/>
            </a:ext>
          </a:extLst>
        </xdr:cNvPr>
        <xdr:cNvSpPr txBox="1"/>
      </xdr:nvSpPr>
      <xdr:spPr>
        <a:xfrm>
          <a:off x="3239144" y="556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55897</xdr:rowOff>
    </xdr:from>
    <xdr:ext cx="405111" cy="259045"/>
    <xdr:sp macro="" textlink="">
      <xdr:nvSpPr>
        <xdr:cNvPr id="81" name="n_2mainValue【体育館・プール】&#10;有形固定資産減価償却率">
          <a:extLst>
            <a:ext uri="{FF2B5EF4-FFF2-40B4-BE49-F238E27FC236}">
              <a16:creationId xmlns:a16="http://schemas.microsoft.com/office/drawing/2014/main" id="{EB312B23-35F4-4258-970A-75F64B7047BC}"/>
            </a:ext>
          </a:extLst>
        </xdr:cNvPr>
        <xdr:cNvSpPr txBox="1"/>
      </xdr:nvSpPr>
      <xdr:spPr>
        <a:xfrm>
          <a:off x="2439044" y="55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5F798962-4E54-4F34-ABFE-CB6EE51DF88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3" name="正方形/長方形 82">
          <a:extLst>
            <a:ext uri="{FF2B5EF4-FFF2-40B4-BE49-F238E27FC236}">
              <a16:creationId xmlns:a16="http://schemas.microsoft.com/office/drawing/2014/main" id="{456C97CE-B156-4553-8323-A4AD6DE99B0B}"/>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4" name="正方形/長方形 83">
          <a:extLst>
            <a:ext uri="{FF2B5EF4-FFF2-40B4-BE49-F238E27FC236}">
              <a16:creationId xmlns:a16="http://schemas.microsoft.com/office/drawing/2014/main" id="{8CB60AA6-8E89-4E0F-821E-CF8012171CA7}"/>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5" name="正方形/長方形 84">
          <a:extLst>
            <a:ext uri="{FF2B5EF4-FFF2-40B4-BE49-F238E27FC236}">
              <a16:creationId xmlns:a16="http://schemas.microsoft.com/office/drawing/2014/main" id="{15A13885-A123-4097-921C-3BD6C44C88C7}"/>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6" name="正方形/長方形 85">
          <a:extLst>
            <a:ext uri="{FF2B5EF4-FFF2-40B4-BE49-F238E27FC236}">
              <a16:creationId xmlns:a16="http://schemas.microsoft.com/office/drawing/2014/main" id="{DF980F6C-2D63-42B7-AE30-F2374956F14B}"/>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2F5982C-89CE-4883-9167-E0175AABC818}"/>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3CCA2AFE-8FE0-4133-AA69-5CA0B7FF6086}"/>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23AFCAD-4F6E-4D7F-AF5E-BBACAFCEB22D}"/>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2A916C8-8DFA-4666-9EB9-9DF4E8CFA909}"/>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2571AA3E-9C29-4004-9106-1AC1061873BC}"/>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A668E0D5-36FE-42AA-9AC7-A023CE4F35E9}"/>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CDC2D309-8326-43F0-A56A-3B36E26E8093}"/>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3F160B25-4DBB-461B-B5E0-10666518FC8A}"/>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79C72477-E510-4553-9811-A80670C01534}"/>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4B6C2B7-84CD-4E37-A460-B716527F1312}"/>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EF04CED1-D4CF-4BB2-A7DA-6FE84A472DE1}"/>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533E19D9-C972-4822-AE6B-D73B330EF88C}"/>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DB17B1F7-0209-4E19-B2F9-5511F74A36AA}"/>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9E18D7F-FF3A-4C98-8633-2CE69C06A71E}"/>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1542E1A2-24BB-4C72-8BF3-F86AB11C270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体育館・プール】&#10;一人当たり面積グラフ枠">
          <a:extLst>
            <a:ext uri="{FF2B5EF4-FFF2-40B4-BE49-F238E27FC236}">
              <a16:creationId xmlns:a16="http://schemas.microsoft.com/office/drawing/2014/main" id="{FD6CE4C1-F58B-4B07-9230-34A747DD8C6A}"/>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152400</xdr:rowOff>
    </xdr:from>
    <xdr:to>
      <xdr:col>54</xdr:col>
      <xdr:colOff>189865</xdr:colOff>
      <xdr:row>40</xdr:row>
      <xdr:rowOff>114300</xdr:rowOff>
    </xdr:to>
    <xdr:cxnSp macro="">
      <xdr:nvCxnSpPr>
        <xdr:cNvPr id="103" name="直線コネクタ 102">
          <a:extLst>
            <a:ext uri="{FF2B5EF4-FFF2-40B4-BE49-F238E27FC236}">
              <a16:creationId xmlns:a16="http://schemas.microsoft.com/office/drawing/2014/main" id="{E34FA24A-995D-4951-90D3-FCE7FDCA97BF}"/>
            </a:ext>
          </a:extLst>
        </xdr:cNvPr>
        <xdr:cNvCxnSpPr/>
      </xdr:nvCxnSpPr>
      <xdr:spPr>
        <a:xfrm flipV="1">
          <a:off x="9427845" y="5343525"/>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118127</xdr:rowOff>
    </xdr:from>
    <xdr:ext cx="469744" cy="259045"/>
    <xdr:sp macro="" textlink="">
      <xdr:nvSpPr>
        <xdr:cNvPr id="104" name="【体育館・プール】&#10;一人当たり面積最小値テキスト">
          <a:extLst>
            <a:ext uri="{FF2B5EF4-FFF2-40B4-BE49-F238E27FC236}">
              <a16:creationId xmlns:a16="http://schemas.microsoft.com/office/drawing/2014/main" id="{92A0BE40-DC4C-48CB-B0DA-D091F5B6052D}"/>
            </a:ext>
          </a:extLst>
        </xdr:cNvPr>
        <xdr:cNvSpPr txBox="1"/>
      </xdr:nvSpPr>
      <xdr:spPr>
        <a:xfrm>
          <a:off x="9477375"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114300</xdr:rowOff>
    </xdr:from>
    <xdr:to>
      <xdr:col>55</xdr:col>
      <xdr:colOff>88900</xdr:colOff>
      <xdr:row>40</xdr:row>
      <xdr:rowOff>114300</xdr:rowOff>
    </xdr:to>
    <xdr:cxnSp macro="">
      <xdr:nvCxnSpPr>
        <xdr:cNvPr id="105" name="直線コネクタ 104">
          <a:extLst>
            <a:ext uri="{FF2B5EF4-FFF2-40B4-BE49-F238E27FC236}">
              <a16:creationId xmlns:a16="http://schemas.microsoft.com/office/drawing/2014/main" id="{B72806C6-D394-4A46-9F03-068269B6814B}"/>
            </a:ext>
          </a:extLst>
        </xdr:cNvPr>
        <xdr:cNvCxnSpPr/>
      </xdr:nvCxnSpPr>
      <xdr:spPr>
        <a:xfrm>
          <a:off x="9363075" y="66008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99077</xdr:rowOff>
    </xdr:from>
    <xdr:ext cx="469744" cy="259045"/>
    <xdr:sp macro="" textlink="">
      <xdr:nvSpPr>
        <xdr:cNvPr id="106" name="【体育館・プール】&#10;一人当たり面積最大値テキスト">
          <a:extLst>
            <a:ext uri="{FF2B5EF4-FFF2-40B4-BE49-F238E27FC236}">
              <a16:creationId xmlns:a16="http://schemas.microsoft.com/office/drawing/2014/main" id="{21616347-28C0-40BE-848B-E906A9E29C99}"/>
            </a:ext>
          </a:extLst>
        </xdr:cNvPr>
        <xdr:cNvSpPr txBox="1"/>
      </xdr:nvSpPr>
      <xdr:spPr>
        <a:xfrm>
          <a:off x="9477375" y="51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7" name="直線コネクタ 106">
          <a:extLst>
            <a:ext uri="{FF2B5EF4-FFF2-40B4-BE49-F238E27FC236}">
              <a16:creationId xmlns:a16="http://schemas.microsoft.com/office/drawing/2014/main" id="{D8555AF5-9659-420C-AEEA-4581B8F0D27F}"/>
            </a:ext>
          </a:extLst>
        </xdr:cNvPr>
        <xdr:cNvCxnSpPr/>
      </xdr:nvCxnSpPr>
      <xdr:spPr>
        <a:xfrm>
          <a:off x="9363075" y="53435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124477</xdr:rowOff>
    </xdr:from>
    <xdr:ext cx="469744" cy="259045"/>
    <xdr:sp macro="" textlink="">
      <xdr:nvSpPr>
        <xdr:cNvPr id="108" name="【体育館・プール】&#10;一人当たり面積平均値テキスト">
          <a:extLst>
            <a:ext uri="{FF2B5EF4-FFF2-40B4-BE49-F238E27FC236}">
              <a16:creationId xmlns:a16="http://schemas.microsoft.com/office/drawing/2014/main" id="{08BA99BC-8A0B-4753-803C-F6CF28698DE8}"/>
            </a:ext>
          </a:extLst>
        </xdr:cNvPr>
        <xdr:cNvSpPr txBox="1"/>
      </xdr:nvSpPr>
      <xdr:spPr>
        <a:xfrm>
          <a:off x="9477375" y="6122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09" name="フローチャート: 判断 108">
          <a:extLst>
            <a:ext uri="{FF2B5EF4-FFF2-40B4-BE49-F238E27FC236}">
              <a16:creationId xmlns:a16="http://schemas.microsoft.com/office/drawing/2014/main" id="{93DA7995-6428-450C-9F23-47B7E8224147}"/>
            </a:ext>
          </a:extLst>
        </xdr:cNvPr>
        <xdr:cNvSpPr/>
      </xdr:nvSpPr>
      <xdr:spPr>
        <a:xfrm>
          <a:off x="9401175" y="626745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0" name="フローチャート: 判断 109">
          <a:extLst>
            <a:ext uri="{FF2B5EF4-FFF2-40B4-BE49-F238E27FC236}">
              <a16:creationId xmlns:a16="http://schemas.microsoft.com/office/drawing/2014/main" id="{FE34F52A-DD13-424D-9314-01772D1E20BA}"/>
            </a:ext>
          </a:extLst>
        </xdr:cNvPr>
        <xdr:cNvSpPr/>
      </xdr:nvSpPr>
      <xdr:spPr>
        <a:xfrm>
          <a:off x="8639175" y="61245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1" name="フローチャート: 判断 110">
          <a:extLst>
            <a:ext uri="{FF2B5EF4-FFF2-40B4-BE49-F238E27FC236}">
              <a16:creationId xmlns:a16="http://schemas.microsoft.com/office/drawing/2014/main" id="{8CCB2397-78B0-4C06-B12A-7F789FC1A623}"/>
            </a:ext>
          </a:extLst>
        </xdr:cNvPr>
        <xdr:cNvSpPr/>
      </xdr:nvSpPr>
      <xdr:spPr>
        <a:xfrm>
          <a:off x="7839075" y="60864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2" name="フローチャート: 判断 111">
          <a:extLst>
            <a:ext uri="{FF2B5EF4-FFF2-40B4-BE49-F238E27FC236}">
              <a16:creationId xmlns:a16="http://schemas.microsoft.com/office/drawing/2014/main" id="{CC7342E1-9781-4C66-84EB-9CBD42DE4420}"/>
            </a:ext>
          </a:extLst>
        </xdr:cNvPr>
        <xdr:cNvSpPr/>
      </xdr:nvSpPr>
      <xdr:spPr>
        <a:xfrm>
          <a:off x="7029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04F8D1C-B75D-4C26-BB76-6A1AECF8778D}"/>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0B33E71-88B6-4A96-B6E6-154BA855FA72}"/>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ADF9D16-2EC9-47ED-80F5-349D85C56202}"/>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A8604BA-54D4-4FB7-BBD4-1C4D10467D54}"/>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E868C27-EC69-43A3-8B76-D35A5BD05C43}"/>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18" name="楕円 117">
          <a:extLst>
            <a:ext uri="{FF2B5EF4-FFF2-40B4-BE49-F238E27FC236}">
              <a16:creationId xmlns:a16="http://schemas.microsoft.com/office/drawing/2014/main" id="{5698081F-90EF-486C-A26D-692199B03A0D}"/>
            </a:ext>
          </a:extLst>
        </xdr:cNvPr>
        <xdr:cNvSpPr/>
      </xdr:nvSpPr>
      <xdr:spPr>
        <a:xfrm>
          <a:off x="9401175" y="65532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149877</xdr:rowOff>
    </xdr:from>
    <xdr:ext cx="469744" cy="259045"/>
    <xdr:sp macro="" textlink="">
      <xdr:nvSpPr>
        <xdr:cNvPr id="119" name="【体育館・プール】&#10;一人当たり面積該当値テキスト">
          <a:extLst>
            <a:ext uri="{FF2B5EF4-FFF2-40B4-BE49-F238E27FC236}">
              <a16:creationId xmlns:a16="http://schemas.microsoft.com/office/drawing/2014/main" id="{F89D8FB9-5CBE-4CD1-9338-464645FF69E5}"/>
            </a:ext>
          </a:extLst>
        </xdr:cNvPr>
        <xdr:cNvSpPr txBox="1"/>
      </xdr:nvSpPr>
      <xdr:spPr>
        <a:xfrm>
          <a:off x="9477375"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0" name="楕円 119">
          <a:extLst>
            <a:ext uri="{FF2B5EF4-FFF2-40B4-BE49-F238E27FC236}">
              <a16:creationId xmlns:a16="http://schemas.microsoft.com/office/drawing/2014/main" id="{5E20BEDF-0795-413A-81A9-260C66868B40}"/>
            </a:ext>
          </a:extLst>
        </xdr:cNvPr>
        <xdr:cNvSpPr/>
      </xdr:nvSpPr>
      <xdr:spPr>
        <a:xfrm>
          <a:off x="8639175" y="6553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21" name="直線コネクタ 120">
          <a:extLst>
            <a:ext uri="{FF2B5EF4-FFF2-40B4-BE49-F238E27FC236}">
              <a16:creationId xmlns:a16="http://schemas.microsoft.com/office/drawing/2014/main" id="{F4031CDB-5DB3-4E58-9384-707664CC34C4}"/>
            </a:ext>
          </a:extLst>
        </xdr:cNvPr>
        <xdr:cNvCxnSpPr/>
      </xdr:nvCxnSpPr>
      <xdr:spPr>
        <a:xfrm>
          <a:off x="8686800" y="66008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2" name="楕円 121">
          <a:extLst>
            <a:ext uri="{FF2B5EF4-FFF2-40B4-BE49-F238E27FC236}">
              <a16:creationId xmlns:a16="http://schemas.microsoft.com/office/drawing/2014/main" id="{FD2266CE-E5E0-42BF-A8F3-080ACC28F15D}"/>
            </a:ext>
          </a:extLst>
        </xdr:cNvPr>
        <xdr:cNvSpPr/>
      </xdr:nvSpPr>
      <xdr:spPr>
        <a:xfrm>
          <a:off x="7839075" y="6553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3" name="直線コネクタ 122">
          <a:extLst>
            <a:ext uri="{FF2B5EF4-FFF2-40B4-BE49-F238E27FC236}">
              <a16:creationId xmlns:a16="http://schemas.microsoft.com/office/drawing/2014/main" id="{EEB72515-2027-4BA5-8088-577ABCB65B51}"/>
            </a:ext>
          </a:extLst>
        </xdr:cNvPr>
        <xdr:cNvCxnSpPr/>
      </xdr:nvCxnSpPr>
      <xdr:spPr>
        <a:xfrm>
          <a:off x="7886700" y="6600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67327</xdr:rowOff>
    </xdr:from>
    <xdr:ext cx="469744" cy="259045"/>
    <xdr:sp macro="" textlink="">
      <xdr:nvSpPr>
        <xdr:cNvPr id="124" name="n_1aveValue【体育館・プール】&#10;一人当たり面積">
          <a:extLst>
            <a:ext uri="{FF2B5EF4-FFF2-40B4-BE49-F238E27FC236}">
              <a16:creationId xmlns:a16="http://schemas.microsoft.com/office/drawing/2014/main" id="{2D738324-B7B2-462F-B177-9F9DCBBE4252}"/>
            </a:ext>
          </a:extLst>
        </xdr:cNvPr>
        <xdr:cNvSpPr txBox="1"/>
      </xdr:nvSpPr>
      <xdr:spPr>
        <a:xfrm>
          <a:off x="8458277"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体育館・プール】&#10;一人当たり面積">
          <a:extLst>
            <a:ext uri="{FF2B5EF4-FFF2-40B4-BE49-F238E27FC236}">
              <a16:creationId xmlns:a16="http://schemas.microsoft.com/office/drawing/2014/main" id="{90471F92-7D31-4EB5-A3EC-1B21248BF7A1}"/>
            </a:ext>
          </a:extLst>
        </xdr:cNvPr>
        <xdr:cNvSpPr txBox="1"/>
      </xdr:nvSpPr>
      <xdr:spPr>
        <a:xfrm>
          <a:off x="7677227"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6" name="n_3aveValue【体育館・プール】&#10;一人当たり面積">
          <a:extLst>
            <a:ext uri="{FF2B5EF4-FFF2-40B4-BE49-F238E27FC236}">
              <a16:creationId xmlns:a16="http://schemas.microsoft.com/office/drawing/2014/main" id="{0364F29C-B9F0-444B-81C5-81BDAF6CD2BF}"/>
            </a:ext>
          </a:extLst>
        </xdr:cNvPr>
        <xdr:cNvSpPr txBox="1"/>
      </xdr:nvSpPr>
      <xdr:spPr>
        <a:xfrm>
          <a:off x="6867602"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7" name="n_1mainValue【体育館・プール】&#10;一人当たり面積">
          <a:extLst>
            <a:ext uri="{FF2B5EF4-FFF2-40B4-BE49-F238E27FC236}">
              <a16:creationId xmlns:a16="http://schemas.microsoft.com/office/drawing/2014/main" id="{B8D6F157-8A3F-4F05-8008-9C2C2FB02813}"/>
            </a:ext>
          </a:extLst>
        </xdr:cNvPr>
        <xdr:cNvSpPr txBox="1"/>
      </xdr:nvSpPr>
      <xdr:spPr>
        <a:xfrm>
          <a:off x="845827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8" name="n_2mainValue【体育館・プール】&#10;一人当たり面積">
          <a:extLst>
            <a:ext uri="{FF2B5EF4-FFF2-40B4-BE49-F238E27FC236}">
              <a16:creationId xmlns:a16="http://schemas.microsoft.com/office/drawing/2014/main" id="{3695E4FE-F242-4A89-A76C-22EF6B1F8C24}"/>
            </a:ext>
          </a:extLst>
        </xdr:cNvPr>
        <xdr:cNvSpPr txBox="1"/>
      </xdr:nvSpPr>
      <xdr:spPr>
        <a:xfrm>
          <a:off x="76772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6BEBC386-8467-4DCE-BBCF-251B0FA5F0C6}"/>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a:extLst>
            <a:ext uri="{FF2B5EF4-FFF2-40B4-BE49-F238E27FC236}">
              <a16:creationId xmlns:a16="http://schemas.microsoft.com/office/drawing/2014/main" id="{141C79D0-8627-4534-B00F-DD094D24A914}"/>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a:extLst>
            <a:ext uri="{FF2B5EF4-FFF2-40B4-BE49-F238E27FC236}">
              <a16:creationId xmlns:a16="http://schemas.microsoft.com/office/drawing/2014/main" id="{2C5EF501-0FDD-4B8D-9D09-3F9C6FF9E7CB}"/>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a:extLst>
            <a:ext uri="{FF2B5EF4-FFF2-40B4-BE49-F238E27FC236}">
              <a16:creationId xmlns:a16="http://schemas.microsoft.com/office/drawing/2014/main" id="{4D521B8F-A485-46B5-81CB-2D36C14AFDBA}"/>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a:extLst>
            <a:ext uri="{FF2B5EF4-FFF2-40B4-BE49-F238E27FC236}">
              <a16:creationId xmlns:a16="http://schemas.microsoft.com/office/drawing/2014/main" id="{2F1BAD85-1F7B-4060-9E1D-8BD04A47D549}"/>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F70960E-AB2D-4E1E-AF11-3F4988E35339}"/>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37210072-3B15-40CB-BA20-855BB5289267}"/>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224A792C-379D-4053-BC1B-A706ABF46741}"/>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E338C566-9EA2-46E1-9DB3-E3EB6A1A5855}"/>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9AF2FC22-F3DB-4578-8670-5A98E00B6054}"/>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F574076E-6DA7-4E4C-9291-932E5CC39B33}"/>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5389794B-08A7-47AF-85B1-ED6F581A58EE}"/>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3F6BD338-57C6-44EA-A99F-320D455C344D}"/>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F47BC128-1589-49AB-84F5-418D075B9C5D}"/>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350E1D78-B199-40EA-B0C8-2D253829DAE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970E3942-737B-420F-B4AA-7AEE1F0837BC}"/>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4FA63755-D77C-4C4F-8E72-0E804DD8A8CA}"/>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57A4F43C-537D-46C3-850A-5950F939251B}"/>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a16="http://schemas.microsoft.com/office/drawing/2014/main" id="{21157AB3-CB08-4B3A-807B-4D03DC39EB32}"/>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7B781197-E2A7-46F5-9999-1FB5AF7EEC17}"/>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a:extLst>
            <a:ext uri="{FF2B5EF4-FFF2-40B4-BE49-F238E27FC236}">
              <a16:creationId xmlns:a16="http://schemas.microsoft.com/office/drawing/2014/main" id="{CD1A48F8-291D-4F38-86F0-29B02942C779}"/>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陸上競技場・野球場・球技場】&#10;有形固定資産減価償却率グラフ枠">
          <a:extLst>
            <a:ext uri="{FF2B5EF4-FFF2-40B4-BE49-F238E27FC236}">
              <a16:creationId xmlns:a16="http://schemas.microsoft.com/office/drawing/2014/main" id="{5DF2BCA9-4A95-4997-AE5E-D75724B7CB49}"/>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45720</xdr:rowOff>
    </xdr:from>
    <xdr:to>
      <xdr:col>24</xdr:col>
      <xdr:colOff>62865</xdr:colOff>
      <xdr:row>63</xdr:row>
      <xdr:rowOff>156210</xdr:rowOff>
    </xdr:to>
    <xdr:cxnSp macro="">
      <xdr:nvCxnSpPr>
        <xdr:cNvPr id="151" name="直線コネクタ 150">
          <a:extLst>
            <a:ext uri="{FF2B5EF4-FFF2-40B4-BE49-F238E27FC236}">
              <a16:creationId xmlns:a16="http://schemas.microsoft.com/office/drawing/2014/main" id="{6F37B7B3-359D-446A-A1B2-D56EC83F75B2}"/>
            </a:ext>
          </a:extLst>
        </xdr:cNvPr>
        <xdr:cNvCxnSpPr/>
      </xdr:nvCxnSpPr>
      <xdr:spPr>
        <a:xfrm flipV="1">
          <a:off x="4179570" y="8964295"/>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160037</xdr:rowOff>
    </xdr:from>
    <xdr:ext cx="405111" cy="259045"/>
    <xdr:sp macro="" textlink="">
      <xdr:nvSpPr>
        <xdr:cNvPr id="152" name="【陸上競技場・野球場・球技場】&#10;有形固定資産減価償却率最小値テキスト">
          <a:extLst>
            <a:ext uri="{FF2B5EF4-FFF2-40B4-BE49-F238E27FC236}">
              <a16:creationId xmlns:a16="http://schemas.microsoft.com/office/drawing/2014/main" id="{F6074F14-A988-4625-85D8-CF82CD2D71E8}"/>
            </a:ext>
          </a:extLst>
        </xdr:cNvPr>
        <xdr:cNvSpPr txBox="1"/>
      </xdr:nvSpPr>
      <xdr:spPr>
        <a:xfrm>
          <a:off x="4229100"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3" name="直線コネクタ 152">
          <a:extLst>
            <a:ext uri="{FF2B5EF4-FFF2-40B4-BE49-F238E27FC236}">
              <a16:creationId xmlns:a16="http://schemas.microsoft.com/office/drawing/2014/main" id="{2261E128-60E2-42B3-89F2-F3DC303E231A}"/>
            </a:ext>
          </a:extLst>
        </xdr:cNvPr>
        <xdr:cNvCxnSpPr/>
      </xdr:nvCxnSpPr>
      <xdr:spPr>
        <a:xfrm>
          <a:off x="4105275" y="103701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163847</xdr:rowOff>
    </xdr:from>
    <xdr:ext cx="405111" cy="259045"/>
    <xdr:sp macro="" textlink="">
      <xdr:nvSpPr>
        <xdr:cNvPr id="154" name="【陸上競技場・野球場・球技場】&#10;有形固定資産減価償却率最大値テキスト">
          <a:extLst>
            <a:ext uri="{FF2B5EF4-FFF2-40B4-BE49-F238E27FC236}">
              <a16:creationId xmlns:a16="http://schemas.microsoft.com/office/drawing/2014/main" id="{930612E6-9745-4829-890B-793C7525562F}"/>
            </a:ext>
          </a:extLst>
        </xdr:cNvPr>
        <xdr:cNvSpPr txBox="1"/>
      </xdr:nvSpPr>
      <xdr:spPr>
        <a:xfrm>
          <a:off x="4229100" y="875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45720</xdr:rowOff>
    </xdr:from>
    <xdr:to>
      <xdr:col>24</xdr:col>
      <xdr:colOff>152400</xdr:colOff>
      <xdr:row>55</xdr:row>
      <xdr:rowOff>45720</xdr:rowOff>
    </xdr:to>
    <xdr:cxnSp macro="">
      <xdr:nvCxnSpPr>
        <xdr:cNvPr id="155" name="直線コネクタ 154">
          <a:extLst>
            <a:ext uri="{FF2B5EF4-FFF2-40B4-BE49-F238E27FC236}">
              <a16:creationId xmlns:a16="http://schemas.microsoft.com/office/drawing/2014/main" id="{3F5E5F71-C8C4-4F99-B6D0-23CBFFCC9A72}"/>
            </a:ext>
          </a:extLst>
        </xdr:cNvPr>
        <xdr:cNvCxnSpPr/>
      </xdr:nvCxnSpPr>
      <xdr:spPr>
        <a:xfrm>
          <a:off x="4105275" y="8964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26687</xdr:rowOff>
    </xdr:from>
    <xdr:ext cx="405111" cy="259045"/>
    <xdr:sp macro="" textlink="">
      <xdr:nvSpPr>
        <xdr:cNvPr id="156" name="【陸上競技場・野球場・球技場】&#10;有形固定資産減価償却率平均値テキスト">
          <a:extLst>
            <a:ext uri="{FF2B5EF4-FFF2-40B4-BE49-F238E27FC236}">
              <a16:creationId xmlns:a16="http://schemas.microsoft.com/office/drawing/2014/main" id="{4993C184-6A30-4CAB-AB10-3B8ABF49EA20}"/>
            </a:ext>
          </a:extLst>
        </xdr:cNvPr>
        <xdr:cNvSpPr txBox="1"/>
      </xdr:nvSpPr>
      <xdr:spPr>
        <a:xfrm>
          <a:off x="4229100" y="9592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57" name="フローチャート: 判断 156">
          <a:extLst>
            <a:ext uri="{FF2B5EF4-FFF2-40B4-BE49-F238E27FC236}">
              <a16:creationId xmlns:a16="http://schemas.microsoft.com/office/drawing/2014/main" id="{5C6F7FFF-AE2E-4938-B281-DA34EDD3FF87}"/>
            </a:ext>
          </a:extLst>
        </xdr:cNvPr>
        <xdr:cNvSpPr/>
      </xdr:nvSpPr>
      <xdr:spPr>
        <a:xfrm>
          <a:off x="4124325" y="96081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8" name="フローチャート: 判断 157">
          <a:extLst>
            <a:ext uri="{FF2B5EF4-FFF2-40B4-BE49-F238E27FC236}">
              <a16:creationId xmlns:a16="http://schemas.microsoft.com/office/drawing/2014/main" id="{C65A8D93-ED76-44FD-ACF0-B3D87492CC84}"/>
            </a:ext>
          </a:extLst>
        </xdr:cNvPr>
        <xdr:cNvSpPr/>
      </xdr:nvSpPr>
      <xdr:spPr>
        <a:xfrm>
          <a:off x="3381375" y="96589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101600</xdr:rowOff>
    </xdr:from>
    <xdr:to>
      <xdr:col>15</xdr:col>
      <xdr:colOff>101600</xdr:colOff>
      <xdr:row>58</xdr:row>
      <xdr:rowOff>31750</xdr:rowOff>
    </xdr:to>
    <xdr:sp macro="" textlink="">
      <xdr:nvSpPr>
        <xdr:cNvPr id="159" name="フローチャート: 判断 158">
          <a:extLst>
            <a:ext uri="{FF2B5EF4-FFF2-40B4-BE49-F238E27FC236}">
              <a16:creationId xmlns:a16="http://schemas.microsoft.com/office/drawing/2014/main" id="{4CAC9F97-A1A9-4B13-B3DC-60D53E67F78D}"/>
            </a:ext>
          </a:extLst>
        </xdr:cNvPr>
        <xdr:cNvSpPr/>
      </xdr:nvSpPr>
      <xdr:spPr>
        <a:xfrm>
          <a:off x="2571750" y="9344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60" name="フローチャート: 判断 159">
          <a:extLst>
            <a:ext uri="{FF2B5EF4-FFF2-40B4-BE49-F238E27FC236}">
              <a16:creationId xmlns:a16="http://schemas.microsoft.com/office/drawing/2014/main" id="{2DFD9A29-FFDE-4CB8-A8C9-3B87C5CB2541}"/>
            </a:ext>
          </a:extLst>
        </xdr:cNvPr>
        <xdr:cNvSpPr/>
      </xdr:nvSpPr>
      <xdr:spPr>
        <a:xfrm>
          <a:off x="1781175" y="95078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966F609-4406-4864-8AD1-36F3D48DF1B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C81094B-D49B-48BD-A0EC-AD795C7512F5}"/>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1300822-3220-4A24-92BD-689F7E9AF6CD}"/>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6E2ACB9-4373-4315-86EF-0FC0857EFBD8}"/>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F89AEB6-EE76-48D2-8355-C7940C40415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166370</xdr:rowOff>
    </xdr:from>
    <xdr:to>
      <xdr:col>24</xdr:col>
      <xdr:colOff>114300</xdr:colOff>
      <xdr:row>55</xdr:row>
      <xdr:rowOff>96520</xdr:rowOff>
    </xdr:to>
    <xdr:sp macro="" textlink="">
      <xdr:nvSpPr>
        <xdr:cNvPr id="166" name="楕円 165">
          <a:extLst>
            <a:ext uri="{FF2B5EF4-FFF2-40B4-BE49-F238E27FC236}">
              <a16:creationId xmlns:a16="http://schemas.microsoft.com/office/drawing/2014/main" id="{492F6C86-58FE-4F6F-A2BB-11A3A0802464}"/>
            </a:ext>
          </a:extLst>
        </xdr:cNvPr>
        <xdr:cNvSpPr/>
      </xdr:nvSpPr>
      <xdr:spPr>
        <a:xfrm>
          <a:off x="4124325" y="8916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119397</xdr:rowOff>
    </xdr:from>
    <xdr:ext cx="405111" cy="259045"/>
    <xdr:sp macro="" textlink="">
      <xdr:nvSpPr>
        <xdr:cNvPr id="167" name="【陸上競技場・野球場・球技場】&#10;有形固定資産減価償却率該当値テキスト">
          <a:extLst>
            <a:ext uri="{FF2B5EF4-FFF2-40B4-BE49-F238E27FC236}">
              <a16:creationId xmlns:a16="http://schemas.microsoft.com/office/drawing/2014/main" id="{71439FC1-2A32-4DC5-9E53-FD72B3CF1353}"/>
            </a:ext>
          </a:extLst>
        </xdr:cNvPr>
        <xdr:cNvSpPr txBox="1"/>
      </xdr:nvSpPr>
      <xdr:spPr>
        <a:xfrm>
          <a:off x="4229100" y="887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151130</xdr:rowOff>
    </xdr:from>
    <xdr:to>
      <xdr:col>20</xdr:col>
      <xdr:colOff>38100</xdr:colOff>
      <xdr:row>55</xdr:row>
      <xdr:rowOff>81280</xdr:rowOff>
    </xdr:to>
    <xdr:sp macro="" textlink="">
      <xdr:nvSpPr>
        <xdr:cNvPr id="168" name="楕円 167">
          <a:extLst>
            <a:ext uri="{FF2B5EF4-FFF2-40B4-BE49-F238E27FC236}">
              <a16:creationId xmlns:a16="http://schemas.microsoft.com/office/drawing/2014/main" id="{59DD02CE-FFB1-401D-867B-BB330775AB7B}"/>
            </a:ext>
          </a:extLst>
        </xdr:cNvPr>
        <xdr:cNvSpPr/>
      </xdr:nvSpPr>
      <xdr:spPr>
        <a:xfrm>
          <a:off x="3381375" y="89046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30480</xdr:rowOff>
    </xdr:from>
    <xdr:to>
      <xdr:col>24</xdr:col>
      <xdr:colOff>63500</xdr:colOff>
      <xdr:row>55</xdr:row>
      <xdr:rowOff>45720</xdr:rowOff>
    </xdr:to>
    <xdr:cxnSp macro="">
      <xdr:nvCxnSpPr>
        <xdr:cNvPr id="169" name="直線コネクタ 168">
          <a:extLst>
            <a:ext uri="{FF2B5EF4-FFF2-40B4-BE49-F238E27FC236}">
              <a16:creationId xmlns:a16="http://schemas.microsoft.com/office/drawing/2014/main" id="{DC439859-3B9D-459D-B39B-839FF2E64A1A}"/>
            </a:ext>
          </a:extLst>
        </xdr:cNvPr>
        <xdr:cNvCxnSpPr/>
      </xdr:nvCxnSpPr>
      <xdr:spPr>
        <a:xfrm>
          <a:off x="3429000" y="8942705"/>
          <a:ext cx="7524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118745</xdr:rowOff>
    </xdr:from>
    <xdr:to>
      <xdr:col>15</xdr:col>
      <xdr:colOff>101600</xdr:colOff>
      <xdr:row>55</xdr:row>
      <xdr:rowOff>48895</xdr:rowOff>
    </xdr:to>
    <xdr:sp macro="" textlink="">
      <xdr:nvSpPr>
        <xdr:cNvPr id="170" name="楕円 169">
          <a:extLst>
            <a:ext uri="{FF2B5EF4-FFF2-40B4-BE49-F238E27FC236}">
              <a16:creationId xmlns:a16="http://schemas.microsoft.com/office/drawing/2014/main" id="{2177FDC1-10B7-4DAD-AFE3-426C4DE9D103}"/>
            </a:ext>
          </a:extLst>
        </xdr:cNvPr>
        <xdr:cNvSpPr/>
      </xdr:nvSpPr>
      <xdr:spPr>
        <a:xfrm>
          <a:off x="2571750" y="88753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169545</xdr:rowOff>
    </xdr:from>
    <xdr:to>
      <xdr:col>19</xdr:col>
      <xdr:colOff>177800</xdr:colOff>
      <xdr:row>55</xdr:row>
      <xdr:rowOff>30480</xdr:rowOff>
    </xdr:to>
    <xdr:cxnSp macro="">
      <xdr:nvCxnSpPr>
        <xdr:cNvPr id="171" name="直線コネクタ 170">
          <a:extLst>
            <a:ext uri="{FF2B5EF4-FFF2-40B4-BE49-F238E27FC236}">
              <a16:creationId xmlns:a16="http://schemas.microsoft.com/office/drawing/2014/main" id="{0DFF33F5-36C7-4F2A-945E-1B005620B961}"/>
            </a:ext>
          </a:extLst>
        </xdr:cNvPr>
        <xdr:cNvCxnSpPr/>
      </xdr:nvCxnSpPr>
      <xdr:spPr>
        <a:xfrm>
          <a:off x="2619375" y="8913495"/>
          <a:ext cx="80962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2" name="n_1aveValue【陸上競技場・野球場・球技場】&#10;有形固定資産減価償却率">
          <a:extLst>
            <a:ext uri="{FF2B5EF4-FFF2-40B4-BE49-F238E27FC236}">
              <a16:creationId xmlns:a16="http://schemas.microsoft.com/office/drawing/2014/main" id="{5E791669-E20B-4A91-B85F-C9710ECE8EA2}"/>
            </a:ext>
          </a:extLst>
        </xdr:cNvPr>
        <xdr:cNvSpPr txBox="1"/>
      </xdr:nvSpPr>
      <xdr:spPr>
        <a:xfrm>
          <a:off x="3239144" y="974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22877</xdr:rowOff>
    </xdr:from>
    <xdr:ext cx="405111" cy="259045"/>
    <xdr:sp macro="" textlink="">
      <xdr:nvSpPr>
        <xdr:cNvPr id="173" name="n_2aveValue【陸上競技場・野球場・球技場】&#10;有形固定資産減価償却率">
          <a:extLst>
            <a:ext uri="{FF2B5EF4-FFF2-40B4-BE49-F238E27FC236}">
              <a16:creationId xmlns:a16="http://schemas.microsoft.com/office/drawing/2014/main" id="{3D1C9149-C63C-449B-84F2-D83355AF501C}"/>
            </a:ext>
          </a:extLst>
        </xdr:cNvPr>
        <xdr:cNvSpPr txBox="1"/>
      </xdr:nvSpPr>
      <xdr:spPr>
        <a:xfrm>
          <a:off x="2439044"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74" name="n_3aveValue【陸上競技場・野球場・球技場】&#10;有形固定資産減価償却率">
          <a:extLst>
            <a:ext uri="{FF2B5EF4-FFF2-40B4-BE49-F238E27FC236}">
              <a16:creationId xmlns:a16="http://schemas.microsoft.com/office/drawing/2014/main" id="{9E6CACB0-912B-4921-8885-8AE4C2A9676B}"/>
            </a:ext>
          </a:extLst>
        </xdr:cNvPr>
        <xdr:cNvSpPr txBox="1"/>
      </xdr:nvSpPr>
      <xdr:spPr>
        <a:xfrm>
          <a:off x="1648469" y="928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97807</xdr:rowOff>
    </xdr:from>
    <xdr:ext cx="405111" cy="259045"/>
    <xdr:sp macro="" textlink="">
      <xdr:nvSpPr>
        <xdr:cNvPr id="175" name="n_1mainValue【陸上競技場・野球場・球技場】&#10;有形固定資産減価償却率">
          <a:extLst>
            <a:ext uri="{FF2B5EF4-FFF2-40B4-BE49-F238E27FC236}">
              <a16:creationId xmlns:a16="http://schemas.microsoft.com/office/drawing/2014/main" id="{E77A3646-AEF3-4E26-976E-FC1A0F50F664}"/>
            </a:ext>
          </a:extLst>
        </xdr:cNvPr>
        <xdr:cNvSpPr txBox="1"/>
      </xdr:nvSpPr>
      <xdr:spPr>
        <a:xfrm>
          <a:off x="3239144" y="868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65422</xdr:rowOff>
    </xdr:from>
    <xdr:ext cx="405111" cy="259045"/>
    <xdr:sp macro="" textlink="">
      <xdr:nvSpPr>
        <xdr:cNvPr id="176" name="n_2mainValue【陸上競技場・野球場・球技場】&#10;有形固定資産減価償却率">
          <a:extLst>
            <a:ext uri="{FF2B5EF4-FFF2-40B4-BE49-F238E27FC236}">
              <a16:creationId xmlns:a16="http://schemas.microsoft.com/office/drawing/2014/main" id="{5279FD80-1425-42B0-9F57-EA47F014FDB1}"/>
            </a:ext>
          </a:extLst>
        </xdr:cNvPr>
        <xdr:cNvSpPr txBox="1"/>
      </xdr:nvSpPr>
      <xdr:spPr>
        <a:xfrm>
          <a:off x="2439044" y="866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E5B8445E-8DE1-4956-A222-ED5B9170C0BE}"/>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8" name="正方形/長方形 177">
          <a:extLst>
            <a:ext uri="{FF2B5EF4-FFF2-40B4-BE49-F238E27FC236}">
              <a16:creationId xmlns:a16="http://schemas.microsoft.com/office/drawing/2014/main" id="{D0D3717B-F640-41A1-9B4A-865192D62910}"/>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9" name="正方形/長方形 178">
          <a:extLst>
            <a:ext uri="{FF2B5EF4-FFF2-40B4-BE49-F238E27FC236}">
              <a16:creationId xmlns:a16="http://schemas.microsoft.com/office/drawing/2014/main" id="{5D9F3529-2723-4A18-849B-6ED8940349A6}"/>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80" name="正方形/長方形 179">
          <a:extLst>
            <a:ext uri="{FF2B5EF4-FFF2-40B4-BE49-F238E27FC236}">
              <a16:creationId xmlns:a16="http://schemas.microsoft.com/office/drawing/2014/main" id="{32F9C836-B544-40F2-8E57-631A89BB19C1}"/>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81" name="正方形/長方形 180">
          <a:extLst>
            <a:ext uri="{FF2B5EF4-FFF2-40B4-BE49-F238E27FC236}">
              <a16:creationId xmlns:a16="http://schemas.microsoft.com/office/drawing/2014/main" id="{0DADE139-5BF7-4F23-9259-48CD92A0B606}"/>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1DD4622F-8BAB-4BD9-B279-D9C357191CB8}"/>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F4191247-3F26-4ED5-B8A7-65F97F5C2571}"/>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75A49B32-9B3E-43EA-8C2B-E7AAD5115E6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93EEAA57-998D-4A64-838E-B0C6040CA0DE}"/>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a:extLst>
            <a:ext uri="{FF2B5EF4-FFF2-40B4-BE49-F238E27FC236}">
              <a16:creationId xmlns:a16="http://schemas.microsoft.com/office/drawing/2014/main" id="{B9EFF510-D889-4645-A89F-4E0A3F2E7011}"/>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BF3D107D-3247-4235-9403-2EA4D5B90D73}"/>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8" name="テキスト ボックス 187">
          <a:extLst>
            <a:ext uri="{FF2B5EF4-FFF2-40B4-BE49-F238E27FC236}">
              <a16:creationId xmlns:a16="http://schemas.microsoft.com/office/drawing/2014/main" id="{BC185328-3768-4F49-A042-B4E3125D67B7}"/>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8DC41908-FC27-4E7F-AA9C-E07E6520EF27}"/>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0" name="テキスト ボックス 189">
          <a:extLst>
            <a:ext uri="{FF2B5EF4-FFF2-40B4-BE49-F238E27FC236}">
              <a16:creationId xmlns:a16="http://schemas.microsoft.com/office/drawing/2014/main" id="{EABB6B12-F8E6-4622-82D9-A97E02A7770D}"/>
            </a:ext>
          </a:extLst>
        </xdr:cNvPr>
        <xdr:cNvSpPr txBox="1"/>
      </xdr:nvSpPr>
      <xdr:spPr>
        <a:xfrm>
          <a:off x="5527221"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FBB469A1-558B-478D-87EF-50AEDBC43F02}"/>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2" name="テキスト ボックス 191">
          <a:extLst>
            <a:ext uri="{FF2B5EF4-FFF2-40B4-BE49-F238E27FC236}">
              <a16:creationId xmlns:a16="http://schemas.microsoft.com/office/drawing/2014/main" id="{7E1DF04E-28C1-4FD2-9230-33D10C41E394}"/>
            </a:ext>
          </a:extLst>
        </xdr:cNvPr>
        <xdr:cNvSpPr txBox="1"/>
      </xdr:nvSpPr>
      <xdr:spPr>
        <a:xfrm>
          <a:off x="5527221"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6938DACE-5279-4402-934E-3D589749D14F}"/>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72D9EB2E-81E8-4D59-9D0F-0F2D7C52B333}"/>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a:extLst>
            <a:ext uri="{FF2B5EF4-FFF2-40B4-BE49-F238E27FC236}">
              <a16:creationId xmlns:a16="http://schemas.microsoft.com/office/drawing/2014/main" id="{35897C8D-205F-4F13-93AA-4441C31BC85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112014</xdr:rowOff>
    </xdr:from>
    <xdr:to>
      <xdr:col>54</xdr:col>
      <xdr:colOff>189865</xdr:colOff>
      <xdr:row>63</xdr:row>
      <xdr:rowOff>107442</xdr:rowOff>
    </xdr:to>
    <xdr:cxnSp macro="">
      <xdr:nvCxnSpPr>
        <xdr:cNvPr id="196" name="直線コネクタ 195">
          <a:extLst>
            <a:ext uri="{FF2B5EF4-FFF2-40B4-BE49-F238E27FC236}">
              <a16:creationId xmlns:a16="http://schemas.microsoft.com/office/drawing/2014/main" id="{6E5951F6-B7F8-474C-B6C5-4F1A2908EF1E}"/>
            </a:ext>
          </a:extLst>
        </xdr:cNvPr>
        <xdr:cNvCxnSpPr/>
      </xdr:nvCxnSpPr>
      <xdr:spPr>
        <a:xfrm flipV="1">
          <a:off x="9427845" y="9351264"/>
          <a:ext cx="1270" cy="96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197" name="【陸上競技場・野球場・球技場】&#10;一人当たり面積最小値テキスト">
          <a:extLst>
            <a:ext uri="{FF2B5EF4-FFF2-40B4-BE49-F238E27FC236}">
              <a16:creationId xmlns:a16="http://schemas.microsoft.com/office/drawing/2014/main" id="{B8DD39E1-C17F-47E6-BDFF-861C201E2285}"/>
            </a:ext>
          </a:extLst>
        </xdr:cNvPr>
        <xdr:cNvSpPr txBox="1"/>
      </xdr:nvSpPr>
      <xdr:spPr>
        <a:xfrm>
          <a:off x="9477375" y="1032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198" name="直線コネクタ 197">
          <a:extLst>
            <a:ext uri="{FF2B5EF4-FFF2-40B4-BE49-F238E27FC236}">
              <a16:creationId xmlns:a16="http://schemas.microsoft.com/office/drawing/2014/main" id="{81CFF698-7F0F-438E-804E-4CBDD70E8E65}"/>
            </a:ext>
          </a:extLst>
        </xdr:cNvPr>
        <xdr:cNvCxnSpPr/>
      </xdr:nvCxnSpPr>
      <xdr:spPr>
        <a:xfrm>
          <a:off x="9363075" y="10315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58691</xdr:rowOff>
    </xdr:from>
    <xdr:ext cx="469744" cy="259045"/>
    <xdr:sp macro="" textlink="">
      <xdr:nvSpPr>
        <xdr:cNvPr id="199" name="【陸上競技場・野球場・球技場】&#10;一人当たり面積最大値テキスト">
          <a:extLst>
            <a:ext uri="{FF2B5EF4-FFF2-40B4-BE49-F238E27FC236}">
              <a16:creationId xmlns:a16="http://schemas.microsoft.com/office/drawing/2014/main" id="{F0B398EC-B8C0-4C5C-A21E-5A20B0450C52}"/>
            </a:ext>
          </a:extLst>
        </xdr:cNvPr>
        <xdr:cNvSpPr txBox="1"/>
      </xdr:nvSpPr>
      <xdr:spPr>
        <a:xfrm>
          <a:off x="9477375" y="913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112014</xdr:rowOff>
    </xdr:from>
    <xdr:to>
      <xdr:col>55</xdr:col>
      <xdr:colOff>88900</xdr:colOff>
      <xdr:row>57</xdr:row>
      <xdr:rowOff>112014</xdr:rowOff>
    </xdr:to>
    <xdr:cxnSp macro="">
      <xdr:nvCxnSpPr>
        <xdr:cNvPr id="200" name="直線コネクタ 199">
          <a:extLst>
            <a:ext uri="{FF2B5EF4-FFF2-40B4-BE49-F238E27FC236}">
              <a16:creationId xmlns:a16="http://schemas.microsoft.com/office/drawing/2014/main" id="{5E9AB9F2-80BA-48F7-9ADF-3B57AD43B7F6}"/>
            </a:ext>
          </a:extLst>
        </xdr:cNvPr>
        <xdr:cNvCxnSpPr/>
      </xdr:nvCxnSpPr>
      <xdr:spPr>
        <a:xfrm>
          <a:off x="9363075" y="93512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62501</xdr:rowOff>
    </xdr:from>
    <xdr:ext cx="469744" cy="259045"/>
    <xdr:sp macro="" textlink="">
      <xdr:nvSpPr>
        <xdr:cNvPr id="201" name="【陸上競技場・野球場・球技場】&#10;一人当たり面積平均値テキスト">
          <a:extLst>
            <a:ext uri="{FF2B5EF4-FFF2-40B4-BE49-F238E27FC236}">
              <a16:creationId xmlns:a16="http://schemas.microsoft.com/office/drawing/2014/main" id="{BAD2FEDA-8F82-47FD-9E25-3B82F83176FB}"/>
            </a:ext>
          </a:extLst>
        </xdr:cNvPr>
        <xdr:cNvSpPr txBox="1"/>
      </xdr:nvSpPr>
      <xdr:spPr>
        <a:xfrm>
          <a:off x="9477375" y="9952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02" name="フローチャート: 判断 201">
          <a:extLst>
            <a:ext uri="{FF2B5EF4-FFF2-40B4-BE49-F238E27FC236}">
              <a16:creationId xmlns:a16="http://schemas.microsoft.com/office/drawing/2014/main" id="{FFDF8FD6-15A6-4DDF-BEA3-BBD092147E75}"/>
            </a:ext>
          </a:extLst>
        </xdr:cNvPr>
        <xdr:cNvSpPr/>
      </xdr:nvSpPr>
      <xdr:spPr>
        <a:xfrm>
          <a:off x="9401175" y="997419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203" name="フローチャート: 判断 202">
          <a:extLst>
            <a:ext uri="{FF2B5EF4-FFF2-40B4-BE49-F238E27FC236}">
              <a16:creationId xmlns:a16="http://schemas.microsoft.com/office/drawing/2014/main" id="{2AF2E70E-5797-4FB8-B3A7-69E7F4FA06AA}"/>
            </a:ext>
          </a:extLst>
        </xdr:cNvPr>
        <xdr:cNvSpPr/>
      </xdr:nvSpPr>
      <xdr:spPr>
        <a:xfrm>
          <a:off x="8639175" y="999248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106934</xdr:rowOff>
    </xdr:from>
    <xdr:to>
      <xdr:col>46</xdr:col>
      <xdr:colOff>38100</xdr:colOff>
      <xdr:row>62</xdr:row>
      <xdr:rowOff>37084</xdr:rowOff>
    </xdr:to>
    <xdr:sp macro="" textlink="">
      <xdr:nvSpPr>
        <xdr:cNvPr id="204" name="フローチャート: 判断 203">
          <a:extLst>
            <a:ext uri="{FF2B5EF4-FFF2-40B4-BE49-F238E27FC236}">
              <a16:creationId xmlns:a16="http://schemas.microsoft.com/office/drawing/2014/main" id="{CAD571CC-20D4-4A7E-91B6-4807CE540A06}"/>
            </a:ext>
          </a:extLst>
        </xdr:cNvPr>
        <xdr:cNvSpPr/>
      </xdr:nvSpPr>
      <xdr:spPr>
        <a:xfrm>
          <a:off x="7839075" y="999070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118364</xdr:rowOff>
    </xdr:from>
    <xdr:to>
      <xdr:col>41</xdr:col>
      <xdr:colOff>101600</xdr:colOff>
      <xdr:row>63</xdr:row>
      <xdr:rowOff>48514</xdr:rowOff>
    </xdr:to>
    <xdr:sp macro="" textlink="">
      <xdr:nvSpPr>
        <xdr:cNvPr id="205" name="フローチャート: 判断 204">
          <a:extLst>
            <a:ext uri="{FF2B5EF4-FFF2-40B4-BE49-F238E27FC236}">
              <a16:creationId xmlns:a16="http://schemas.microsoft.com/office/drawing/2014/main" id="{A62063CC-AFD5-4A80-93BD-B0B17F0FC384}"/>
            </a:ext>
          </a:extLst>
        </xdr:cNvPr>
        <xdr:cNvSpPr/>
      </xdr:nvSpPr>
      <xdr:spPr>
        <a:xfrm>
          <a:off x="7029450" y="1017041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3114FF6-1CD0-4648-83E0-93F7111FD2C2}"/>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65066029-E0AF-499A-9B22-0EA1B16B71F3}"/>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A610F95-21A7-46BF-B968-E09C44CF5AD9}"/>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E53B5C7C-03A5-48CF-B205-CA68CFC09B78}"/>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B75EF44-3796-4EBD-8C07-45454C9E9AED}"/>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61214</xdr:rowOff>
    </xdr:from>
    <xdr:to>
      <xdr:col>55</xdr:col>
      <xdr:colOff>50800</xdr:colOff>
      <xdr:row>57</xdr:row>
      <xdr:rowOff>162814</xdr:rowOff>
    </xdr:to>
    <xdr:sp macro="" textlink="">
      <xdr:nvSpPr>
        <xdr:cNvPr id="211" name="楕円 210">
          <a:extLst>
            <a:ext uri="{FF2B5EF4-FFF2-40B4-BE49-F238E27FC236}">
              <a16:creationId xmlns:a16="http://schemas.microsoft.com/office/drawing/2014/main" id="{886B9F7F-3EA1-423E-B0BC-184130AF4578}"/>
            </a:ext>
          </a:extLst>
        </xdr:cNvPr>
        <xdr:cNvSpPr/>
      </xdr:nvSpPr>
      <xdr:spPr>
        <a:xfrm>
          <a:off x="9401175" y="93036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14241</xdr:rowOff>
    </xdr:from>
    <xdr:ext cx="469744" cy="259045"/>
    <xdr:sp macro="" textlink="">
      <xdr:nvSpPr>
        <xdr:cNvPr id="212" name="【陸上競技場・野球場・球技場】&#10;一人当たり面積該当値テキスト">
          <a:extLst>
            <a:ext uri="{FF2B5EF4-FFF2-40B4-BE49-F238E27FC236}">
              <a16:creationId xmlns:a16="http://schemas.microsoft.com/office/drawing/2014/main" id="{416665BE-95A6-49F6-8D9C-FCFED6FDA381}"/>
            </a:ext>
          </a:extLst>
        </xdr:cNvPr>
        <xdr:cNvSpPr txBox="1"/>
      </xdr:nvSpPr>
      <xdr:spPr>
        <a:xfrm>
          <a:off x="9477375" y="925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70358</xdr:rowOff>
    </xdr:from>
    <xdr:to>
      <xdr:col>50</xdr:col>
      <xdr:colOff>165100</xdr:colOff>
      <xdr:row>58</xdr:row>
      <xdr:rowOff>508</xdr:rowOff>
    </xdr:to>
    <xdr:sp macro="" textlink="">
      <xdr:nvSpPr>
        <xdr:cNvPr id="213" name="楕円 212">
          <a:extLst>
            <a:ext uri="{FF2B5EF4-FFF2-40B4-BE49-F238E27FC236}">
              <a16:creationId xmlns:a16="http://schemas.microsoft.com/office/drawing/2014/main" id="{FC288B06-BEFC-4E91-B69F-41253CA02B10}"/>
            </a:ext>
          </a:extLst>
        </xdr:cNvPr>
        <xdr:cNvSpPr/>
      </xdr:nvSpPr>
      <xdr:spPr>
        <a:xfrm>
          <a:off x="8639175" y="93064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112014</xdr:rowOff>
    </xdr:from>
    <xdr:to>
      <xdr:col>55</xdr:col>
      <xdr:colOff>0</xdr:colOff>
      <xdr:row>57</xdr:row>
      <xdr:rowOff>121158</xdr:rowOff>
    </xdr:to>
    <xdr:cxnSp macro="">
      <xdr:nvCxnSpPr>
        <xdr:cNvPr id="214" name="直線コネクタ 213">
          <a:extLst>
            <a:ext uri="{FF2B5EF4-FFF2-40B4-BE49-F238E27FC236}">
              <a16:creationId xmlns:a16="http://schemas.microsoft.com/office/drawing/2014/main" id="{9855A75B-4BBD-46B8-9FBF-B72D52A48707}"/>
            </a:ext>
          </a:extLst>
        </xdr:cNvPr>
        <xdr:cNvCxnSpPr/>
      </xdr:nvCxnSpPr>
      <xdr:spPr>
        <a:xfrm flipV="1">
          <a:off x="8686800" y="9351264"/>
          <a:ext cx="74295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79502</xdr:rowOff>
    </xdr:from>
    <xdr:to>
      <xdr:col>46</xdr:col>
      <xdr:colOff>38100</xdr:colOff>
      <xdr:row>58</xdr:row>
      <xdr:rowOff>9652</xdr:rowOff>
    </xdr:to>
    <xdr:sp macro="" textlink="">
      <xdr:nvSpPr>
        <xdr:cNvPr id="215" name="楕円 214">
          <a:extLst>
            <a:ext uri="{FF2B5EF4-FFF2-40B4-BE49-F238E27FC236}">
              <a16:creationId xmlns:a16="http://schemas.microsoft.com/office/drawing/2014/main" id="{3F89F8D0-E7DE-4D00-BC5B-AE3B338647F7}"/>
            </a:ext>
          </a:extLst>
        </xdr:cNvPr>
        <xdr:cNvSpPr/>
      </xdr:nvSpPr>
      <xdr:spPr>
        <a:xfrm>
          <a:off x="7839075" y="93219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121158</xdr:rowOff>
    </xdr:from>
    <xdr:to>
      <xdr:col>50</xdr:col>
      <xdr:colOff>114300</xdr:colOff>
      <xdr:row>57</xdr:row>
      <xdr:rowOff>130302</xdr:rowOff>
    </xdr:to>
    <xdr:cxnSp macro="">
      <xdr:nvCxnSpPr>
        <xdr:cNvPr id="216" name="直線コネクタ 215">
          <a:extLst>
            <a:ext uri="{FF2B5EF4-FFF2-40B4-BE49-F238E27FC236}">
              <a16:creationId xmlns:a16="http://schemas.microsoft.com/office/drawing/2014/main" id="{1043727B-89AF-4A1A-B284-B7019499FC2A}"/>
            </a:ext>
          </a:extLst>
        </xdr:cNvPr>
        <xdr:cNvCxnSpPr/>
      </xdr:nvCxnSpPr>
      <xdr:spPr>
        <a:xfrm flipV="1">
          <a:off x="7886700" y="9363583"/>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23639</xdr:rowOff>
    </xdr:from>
    <xdr:ext cx="469744" cy="259045"/>
    <xdr:sp macro="" textlink="">
      <xdr:nvSpPr>
        <xdr:cNvPr id="217" name="n_1aveValue【陸上競技場・野球場・球技場】&#10;一人当たり面積">
          <a:extLst>
            <a:ext uri="{FF2B5EF4-FFF2-40B4-BE49-F238E27FC236}">
              <a16:creationId xmlns:a16="http://schemas.microsoft.com/office/drawing/2014/main" id="{8AFA172B-0126-47C1-855D-37E78C7C8A92}"/>
            </a:ext>
          </a:extLst>
        </xdr:cNvPr>
        <xdr:cNvSpPr txBox="1"/>
      </xdr:nvSpPr>
      <xdr:spPr>
        <a:xfrm>
          <a:off x="8458277" y="1007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28211</xdr:rowOff>
    </xdr:from>
    <xdr:ext cx="469744" cy="259045"/>
    <xdr:sp macro="" textlink="">
      <xdr:nvSpPr>
        <xdr:cNvPr id="218" name="n_2aveValue【陸上競技場・野球場・球技場】&#10;一人当たり面積">
          <a:extLst>
            <a:ext uri="{FF2B5EF4-FFF2-40B4-BE49-F238E27FC236}">
              <a16:creationId xmlns:a16="http://schemas.microsoft.com/office/drawing/2014/main" id="{8059829A-37EB-4B68-B10C-038166C6F19E}"/>
            </a:ext>
          </a:extLst>
        </xdr:cNvPr>
        <xdr:cNvSpPr txBox="1"/>
      </xdr:nvSpPr>
      <xdr:spPr>
        <a:xfrm>
          <a:off x="7677227" y="100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65041</xdr:rowOff>
    </xdr:from>
    <xdr:ext cx="469744" cy="259045"/>
    <xdr:sp macro="" textlink="">
      <xdr:nvSpPr>
        <xdr:cNvPr id="219" name="n_3aveValue【陸上競技場・野球場・球技場】&#10;一人当たり面積">
          <a:extLst>
            <a:ext uri="{FF2B5EF4-FFF2-40B4-BE49-F238E27FC236}">
              <a16:creationId xmlns:a16="http://schemas.microsoft.com/office/drawing/2014/main" id="{2DEC9CD2-8087-457A-90F0-82314FA4A800}"/>
            </a:ext>
          </a:extLst>
        </xdr:cNvPr>
        <xdr:cNvSpPr txBox="1"/>
      </xdr:nvSpPr>
      <xdr:spPr>
        <a:xfrm>
          <a:off x="6867602" y="995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17035</xdr:rowOff>
    </xdr:from>
    <xdr:ext cx="469744" cy="259045"/>
    <xdr:sp macro="" textlink="">
      <xdr:nvSpPr>
        <xdr:cNvPr id="220" name="n_1mainValue【陸上競技場・野球場・球技場】&#10;一人当たり面積">
          <a:extLst>
            <a:ext uri="{FF2B5EF4-FFF2-40B4-BE49-F238E27FC236}">
              <a16:creationId xmlns:a16="http://schemas.microsoft.com/office/drawing/2014/main" id="{96B61B59-9376-4E3F-BB9D-E8EE77D30726}"/>
            </a:ext>
          </a:extLst>
        </xdr:cNvPr>
        <xdr:cNvSpPr txBox="1"/>
      </xdr:nvSpPr>
      <xdr:spPr>
        <a:xfrm>
          <a:off x="8458277" y="909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26179</xdr:rowOff>
    </xdr:from>
    <xdr:ext cx="469744" cy="259045"/>
    <xdr:sp macro="" textlink="">
      <xdr:nvSpPr>
        <xdr:cNvPr id="221" name="n_2mainValue【陸上競技場・野球場・球技場】&#10;一人当たり面積">
          <a:extLst>
            <a:ext uri="{FF2B5EF4-FFF2-40B4-BE49-F238E27FC236}">
              <a16:creationId xmlns:a16="http://schemas.microsoft.com/office/drawing/2014/main" id="{519D3EBA-B13F-4B98-9FB2-2E4867D8698E}"/>
            </a:ext>
          </a:extLst>
        </xdr:cNvPr>
        <xdr:cNvSpPr txBox="1"/>
      </xdr:nvSpPr>
      <xdr:spPr>
        <a:xfrm>
          <a:off x="7677227" y="910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a:extLst>
            <a:ext uri="{FF2B5EF4-FFF2-40B4-BE49-F238E27FC236}">
              <a16:creationId xmlns:a16="http://schemas.microsoft.com/office/drawing/2014/main" id="{4EE95591-27A7-4F4B-9187-FE4376B764A1}"/>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a:extLst>
            <a:ext uri="{FF2B5EF4-FFF2-40B4-BE49-F238E27FC236}">
              <a16:creationId xmlns:a16="http://schemas.microsoft.com/office/drawing/2014/main" id="{39516262-5514-4BF3-ACC3-B39C139FA919}"/>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a:extLst>
            <a:ext uri="{FF2B5EF4-FFF2-40B4-BE49-F238E27FC236}">
              <a16:creationId xmlns:a16="http://schemas.microsoft.com/office/drawing/2014/main" id="{2E04AC32-5D0B-4D43-A9AC-A851E9384DA8}"/>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a:extLst>
            <a:ext uri="{FF2B5EF4-FFF2-40B4-BE49-F238E27FC236}">
              <a16:creationId xmlns:a16="http://schemas.microsoft.com/office/drawing/2014/main" id="{00084881-FEA4-4F34-BC5B-E744F4E355A1}"/>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a:extLst>
            <a:ext uri="{FF2B5EF4-FFF2-40B4-BE49-F238E27FC236}">
              <a16:creationId xmlns:a16="http://schemas.microsoft.com/office/drawing/2014/main" id="{8D698ECD-B1CD-4D78-A7AB-9940CCE12212}"/>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802FF0D5-FC87-4828-96A6-C7BBC25422A9}"/>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A29978DE-943D-49CA-8903-4FDFAAB997AC}"/>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306CD3B6-E166-4168-B1AC-64E88501ADC6}"/>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a:extLst>
            <a:ext uri="{FF2B5EF4-FFF2-40B4-BE49-F238E27FC236}">
              <a16:creationId xmlns:a16="http://schemas.microsoft.com/office/drawing/2014/main" id="{1F1A8EBB-C460-479C-8EF6-7934CD9BEC10}"/>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a:extLst>
            <a:ext uri="{FF2B5EF4-FFF2-40B4-BE49-F238E27FC236}">
              <a16:creationId xmlns:a16="http://schemas.microsoft.com/office/drawing/2014/main" id="{33AF14FF-A0AF-4635-A532-D7D936D51336}"/>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9851B7F7-0839-45BC-AF2D-144577749A5B}"/>
            </a:ext>
          </a:extLst>
        </xdr:cNvPr>
        <xdr:cNvSpPr txBox="1"/>
      </xdr:nvSpPr>
      <xdr:spPr>
        <a:xfrm>
          <a:off x="2789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a:extLst>
            <a:ext uri="{FF2B5EF4-FFF2-40B4-BE49-F238E27FC236}">
              <a16:creationId xmlns:a16="http://schemas.microsoft.com/office/drawing/2014/main" id="{0C6173E4-A3C0-418E-8FA2-D23F416584C5}"/>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a:extLst>
            <a:ext uri="{FF2B5EF4-FFF2-40B4-BE49-F238E27FC236}">
              <a16:creationId xmlns:a16="http://schemas.microsoft.com/office/drawing/2014/main" id="{C085352A-8EEA-45EE-A836-CAF63B82914D}"/>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a:extLst>
            <a:ext uri="{FF2B5EF4-FFF2-40B4-BE49-F238E27FC236}">
              <a16:creationId xmlns:a16="http://schemas.microsoft.com/office/drawing/2014/main" id="{B785AC1A-1AD2-4164-9BD4-2653473F0C27}"/>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a:extLst>
            <a:ext uri="{FF2B5EF4-FFF2-40B4-BE49-F238E27FC236}">
              <a16:creationId xmlns:a16="http://schemas.microsoft.com/office/drawing/2014/main" id="{F4CD9019-0FA6-4D86-B18B-B9C9E2608CF7}"/>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a:extLst>
            <a:ext uri="{FF2B5EF4-FFF2-40B4-BE49-F238E27FC236}">
              <a16:creationId xmlns:a16="http://schemas.microsoft.com/office/drawing/2014/main" id="{82CD49CB-44E1-4A35-A0F1-8CDDD425E3DA}"/>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8" name="テキスト ボックス 237">
          <a:extLst>
            <a:ext uri="{FF2B5EF4-FFF2-40B4-BE49-F238E27FC236}">
              <a16:creationId xmlns:a16="http://schemas.microsoft.com/office/drawing/2014/main" id="{1C66302E-747C-4002-9DDB-52BACEC7396E}"/>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1E13736B-FACA-407F-A15A-E4C56AB782EA}"/>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a:extLst>
            <a:ext uri="{FF2B5EF4-FFF2-40B4-BE49-F238E27FC236}">
              <a16:creationId xmlns:a16="http://schemas.microsoft.com/office/drawing/2014/main" id="{B0D8A907-E0E5-495B-80C2-5B5EF32A279D}"/>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県民会館】&#10;有形固定資産減価償却率グラフ枠">
          <a:extLst>
            <a:ext uri="{FF2B5EF4-FFF2-40B4-BE49-F238E27FC236}">
              <a16:creationId xmlns:a16="http://schemas.microsoft.com/office/drawing/2014/main" id="{F217B8A2-F561-43A6-A49E-CF554C4F89C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38100</xdr:rowOff>
    </xdr:from>
    <xdr:to>
      <xdr:col>24</xdr:col>
      <xdr:colOff>62865</xdr:colOff>
      <xdr:row>85</xdr:row>
      <xdr:rowOff>111252</xdr:rowOff>
    </xdr:to>
    <xdr:cxnSp macro="">
      <xdr:nvCxnSpPr>
        <xdr:cNvPr id="242" name="直線コネクタ 241">
          <a:extLst>
            <a:ext uri="{FF2B5EF4-FFF2-40B4-BE49-F238E27FC236}">
              <a16:creationId xmlns:a16="http://schemas.microsoft.com/office/drawing/2014/main" id="{355CE0E6-9616-47B2-992B-BBAF3762E4E4}"/>
            </a:ext>
          </a:extLst>
        </xdr:cNvPr>
        <xdr:cNvCxnSpPr/>
      </xdr:nvCxnSpPr>
      <xdr:spPr>
        <a:xfrm flipV="1">
          <a:off x="4179570" y="12677775"/>
          <a:ext cx="127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115079</xdr:rowOff>
    </xdr:from>
    <xdr:ext cx="405111" cy="259045"/>
    <xdr:sp macro="" textlink="">
      <xdr:nvSpPr>
        <xdr:cNvPr id="243" name="【県民会館】&#10;有形固定資産減価償却率最小値テキスト">
          <a:extLst>
            <a:ext uri="{FF2B5EF4-FFF2-40B4-BE49-F238E27FC236}">
              <a16:creationId xmlns:a16="http://schemas.microsoft.com/office/drawing/2014/main" id="{1B8A5B5A-9FA1-4D4A-9CED-F378F13BFC08}"/>
            </a:ext>
          </a:extLst>
        </xdr:cNvPr>
        <xdr:cNvSpPr txBox="1"/>
      </xdr:nvSpPr>
      <xdr:spPr>
        <a:xfrm>
          <a:off x="4229100" y="13888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44" name="直線コネクタ 243">
          <a:extLst>
            <a:ext uri="{FF2B5EF4-FFF2-40B4-BE49-F238E27FC236}">
              <a16:creationId xmlns:a16="http://schemas.microsoft.com/office/drawing/2014/main" id="{93F03E8A-C0C9-4C0B-AF88-AF734425AFF7}"/>
            </a:ext>
          </a:extLst>
        </xdr:cNvPr>
        <xdr:cNvCxnSpPr/>
      </xdr:nvCxnSpPr>
      <xdr:spPr>
        <a:xfrm>
          <a:off x="4105275" y="138844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156227</xdr:rowOff>
    </xdr:from>
    <xdr:ext cx="405111" cy="259045"/>
    <xdr:sp macro="" textlink="">
      <xdr:nvSpPr>
        <xdr:cNvPr id="245" name="【県民会館】&#10;有形固定資産減価償却率最大値テキスト">
          <a:extLst>
            <a:ext uri="{FF2B5EF4-FFF2-40B4-BE49-F238E27FC236}">
              <a16:creationId xmlns:a16="http://schemas.microsoft.com/office/drawing/2014/main" id="{F2FE496E-A3B4-436D-895B-8BA895AE9362}"/>
            </a:ext>
          </a:extLst>
        </xdr:cNvPr>
        <xdr:cNvSpPr txBox="1"/>
      </xdr:nvSpPr>
      <xdr:spPr>
        <a:xfrm>
          <a:off x="4229100" y="1247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6" name="直線コネクタ 245">
          <a:extLst>
            <a:ext uri="{FF2B5EF4-FFF2-40B4-BE49-F238E27FC236}">
              <a16:creationId xmlns:a16="http://schemas.microsoft.com/office/drawing/2014/main" id="{85BCE793-6E10-4B2A-AF01-6871FF6A36F4}"/>
            </a:ext>
          </a:extLst>
        </xdr:cNvPr>
        <xdr:cNvCxnSpPr/>
      </xdr:nvCxnSpPr>
      <xdr:spPr>
        <a:xfrm>
          <a:off x="4105275" y="12677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7890</xdr:rowOff>
    </xdr:from>
    <xdr:ext cx="405111" cy="259045"/>
    <xdr:sp macro="" textlink="">
      <xdr:nvSpPr>
        <xdr:cNvPr id="247" name="【県民会館】&#10;有形固定資産減価償却率平均値テキスト">
          <a:extLst>
            <a:ext uri="{FF2B5EF4-FFF2-40B4-BE49-F238E27FC236}">
              <a16:creationId xmlns:a16="http://schemas.microsoft.com/office/drawing/2014/main" id="{0B991B1F-E6F5-497F-B1B1-FCB0612F7255}"/>
            </a:ext>
          </a:extLst>
        </xdr:cNvPr>
        <xdr:cNvSpPr txBox="1"/>
      </xdr:nvSpPr>
      <xdr:spPr>
        <a:xfrm>
          <a:off x="4229100" y="12812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156463</xdr:rowOff>
    </xdr:from>
    <xdr:to>
      <xdr:col>24</xdr:col>
      <xdr:colOff>114300</xdr:colOff>
      <xdr:row>80</xdr:row>
      <xdr:rowOff>86613</xdr:rowOff>
    </xdr:to>
    <xdr:sp macro="" textlink="">
      <xdr:nvSpPr>
        <xdr:cNvPr id="248" name="フローチャート: 判断 247">
          <a:extLst>
            <a:ext uri="{FF2B5EF4-FFF2-40B4-BE49-F238E27FC236}">
              <a16:creationId xmlns:a16="http://schemas.microsoft.com/office/drawing/2014/main" id="{17959EE3-1990-47BA-BB10-17D410013412}"/>
            </a:ext>
          </a:extLst>
        </xdr:cNvPr>
        <xdr:cNvSpPr/>
      </xdr:nvSpPr>
      <xdr:spPr>
        <a:xfrm>
          <a:off x="4124325" y="129612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145035</xdr:rowOff>
    </xdr:from>
    <xdr:to>
      <xdr:col>20</xdr:col>
      <xdr:colOff>38100</xdr:colOff>
      <xdr:row>80</xdr:row>
      <xdr:rowOff>75185</xdr:rowOff>
    </xdr:to>
    <xdr:sp macro="" textlink="">
      <xdr:nvSpPr>
        <xdr:cNvPr id="249" name="フローチャート: 判断 248">
          <a:extLst>
            <a:ext uri="{FF2B5EF4-FFF2-40B4-BE49-F238E27FC236}">
              <a16:creationId xmlns:a16="http://schemas.microsoft.com/office/drawing/2014/main" id="{13D51A0F-DD18-4F35-B7D3-C96AA908B213}"/>
            </a:ext>
          </a:extLst>
        </xdr:cNvPr>
        <xdr:cNvSpPr/>
      </xdr:nvSpPr>
      <xdr:spPr>
        <a:xfrm>
          <a:off x="3381375" y="129434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103887</xdr:rowOff>
    </xdr:from>
    <xdr:to>
      <xdr:col>15</xdr:col>
      <xdr:colOff>101600</xdr:colOff>
      <xdr:row>80</xdr:row>
      <xdr:rowOff>34037</xdr:rowOff>
    </xdr:to>
    <xdr:sp macro="" textlink="">
      <xdr:nvSpPr>
        <xdr:cNvPr id="250" name="フローチャート: 判断 249">
          <a:extLst>
            <a:ext uri="{FF2B5EF4-FFF2-40B4-BE49-F238E27FC236}">
              <a16:creationId xmlns:a16="http://schemas.microsoft.com/office/drawing/2014/main" id="{EEB335F9-A4CB-4A08-AECA-E41EB12FE568}"/>
            </a:ext>
          </a:extLst>
        </xdr:cNvPr>
        <xdr:cNvSpPr/>
      </xdr:nvSpPr>
      <xdr:spPr>
        <a:xfrm>
          <a:off x="2571750" y="1290866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42163</xdr:rowOff>
    </xdr:from>
    <xdr:to>
      <xdr:col>10</xdr:col>
      <xdr:colOff>165100</xdr:colOff>
      <xdr:row>79</xdr:row>
      <xdr:rowOff>143763</xdr:rowOff>
    </xdr:to>
    <xdr:sp macro="" textlink="">
      <xdr:nvSpPr>
        <xdr:cNvPr id="251" name="フローチャート: 判断 250">
          <a:extLst>
            <a:ext uri="{FF2B5EF4-FFF2-40B4-BE49-F238E27FC236}">
              <a16:creationId xmlns:a16="http://schemas.microsoft.com/office/drawing/2014/main" id="{FDC586AD-24AA-4FD6-983B-4B73797DC4CA}"/>
            </a:ext>
          </a:extLst>
        </xdr:cNvPr>
        <xdr:cNvSpPr/>
      </xdr:nvSpPr>
      <xdr:spPr>
        <a:xfrm>
          <a:off x="1781175" y="12846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8D44188-11E5-4650-A724-0501D20336E3}"/>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A993E282-E55B-494E-85A9-E23B9D8C1A8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B2BB81BB-E47C-4820-9614-988A5F9E1F92}"/>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7F85418D-D487-41FD-9107-39CBD7E64059}"/>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60C2171-A5B1-4212-AB9A-EEAD9E0497A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60452</xdr:rowOff>
    </xdr:from>
    <xdr:to>
      <xdr:col>24</xdr:col>
      <xdr:colOff>114300</xdr:colOff>
      <xdr:row>85</xdr:row>
      <xdr:rowOff>162052</xdr:rowOff>
    </xdr:to>
    <xdr:sp macro="" textlink="">
      <xdr:nvSpPr>
        <xdr:cNvPr id="257" name="楕円 256">
          <a:extLst>
            <a:ext uri="{FF2B5EF4-FFF2-40B4-BE49-F238E27FC236}">
              <a16:creationId xmlns:a16="http://schemas.microsoft.com/office/drawing/2014/main" id="{BA664D95-D074-4D29-996A-F99404C843DE}"/>
            </a:ext>
          </a:extLst>
        </xdr:cNvPr>
        <xdr:cNvSpPr/>
      </xdr:nvSpPr>
      <xdr:spPr>
        <a:xfrm>
          <a:off x="4124325" y="138367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146829</xdr:rowOff>
    </xdr:from>
    <xdr:ext cx="405111" cy="259045"/>
    <xdr:sp macro="" textlink="">
      <xdr:nvSpPr>
        <xdr:cNvPr id="258" name="【県民会館】&#10;有形固定資産減価償却率該当値テキスト">
          <a:extLst>
            <a:ext uri="{FF2B5EF4-FFF2-40B4-BE49-F238E27FC236}">
              <a16:creationId xmlns:a16="http://schemas.microsoft.com/office/drawing/2014/main" id="{8752ACF9-12F6-497F-BE15-BDA0A69ABB2F}"/>
            </a:ext>
          </a:extLst>
        </xdr:cNvPr>
        <xdr:cNvSpPr txBox="1"/>
      </xdr:nvSpPr>
      <xdr:spPr>
        <a:xfrm>
          <a:off x="4229100" y="1375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60452</xdr:rowOff>
    </xdr:from>
    <xdr:to>
      <xdr:col>20</xdr:col>
      <xdr:colOff>38100</xdr:colOff>
      <xdr:row>85</xdr:row>
      <xdr:rowOff>162052</xdr:rowOff>
    </xdr:to>
    <xdr:sp macro="" textlink="">
      <xdr:nvSpPr>
        <xdr:cNvPr id="259" name="楕円 258">
          <a:extLst>
            <a:ext uri="{FF2B5EF4-FFF2-40B4-BE49-F238E27FC236}">
              <a16:creationId xmlns:a16="http://schemas.microsoft.com/office/drawing/2014/main" id="{DB09D7CE-648F-4D40-BB00-657CD9E51A0F}"/>
            </a:ext>
          </a:extLst>
        </xdr:cNvPr>
        <xdr:cNvSpPr/>
      </xdr:nvSpPr>
      <xdr:spPr>
        <a:xfrm>
          <a:off x="3381375" y="138367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111252</xdr:rowOff>
    </xdr:from>
    <xdr:to>
      <xdr:col>24</xdr:col>
      <xdr:colOff>63500</xdr:colOff>
      <xdr:row>85</xdr:row>
      <xdr:rowOff>111252</xdr:rowOff>
    </xdr:to>
    <xdr:cxnSp macro="">
      <xdr:nvCxnSpPr>
        <xdr:cNvPr id="260" name="直線コネクタ 259">
          <a:extLst>
            <a:ext uri="{FF2B5EF4-FFF2-40B4-BE49-F238E27FC236}">
              <a16:creationId xmlns:a16="http://schemas.microsoft.com/office/drawing/2014/main" id="{7122647C-ECD6-440F-9A6F-FA27A95BDA8C}"/>
            </a:ext>
          </a:extLst>
        </xdr:cNvPr>
        <xdr:cNvCxnSpPr/>
      </xdr:nvCxnSpPr>
      <xdr:spPr>
        <a:xfrm>
          <a:off x="3429000" y="1388440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61" name="楕円 260">
          <a:extLst>
            <a:ext uri="{FF2B5EF4-FFF2-40B4-BE49-F238E27FC236}">
              <a16:creationId xmlns:a16="http://schemas.microsoft.com/office/drawing/2014/main" id="{65C32AAE-DCC5-42C5-9158-46225BE62F88}"/>
            </a:ext>
          </a:extLst>
        </xdr:cNvPr>
        <xdr:cNvSpPr/>
      </xdr:nvSpPr>
      <xdr:spPr>
        <a:xfrm>
          <a:off x="2571750" y="13829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111252</xdr:rowOff>
    </xdr:to>
    <xdr:cxnSp macro="">
      <xdr:nvCxnSpPr>
        <xdr:cNvPr id="262" name="直線コネクタ 261">
          <a:extLst>
            <a:ext uri="{FF2B5EF4-FFF2-40B4-BE49-F238E27FC236}">
              <a16:creationId xmlns:a16="http://schemas.microsoft.com/office/drawing/2014/main" id="{C41949F6-997F-4DA9-86E8-6B028C47FEFA}"/>
            </a:ext>
          </a:extLst>
        </xdr:cNvPr>
        <xdr:cNvCxnSpPr/>
      </xdr:nvCxnSpPr>
      <xdr:spPr>
        <a:xfrm>
          <a:off x="2619375" y="13876655"/>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91712</xdr:rowOff>
    </xdr:from>
    <xdr:ext cx="405111" cy="259045"/>
    <xdr:sp macro="" textlink="">
      <xdr:nvSpPr>
        <xdr:cNvPr id="263" name="n_1aveValue【県民会館】&#10;有形固定資産減価償却率">
          <a:extLst>
            <a:ext uri="{FF2B5EF4-FFF2-40B4-BE49-F238E27FC236}">
              <a16:creationId xmlns:a16="http://schemas.microsoft.com/office/drawing/2014/main" id="{BD6C4E21-5F7F-4944-BE60-14BDDDE8A08E}"/>
            </a:ext>
          </a:extLst>
        </xdr:cNvPr>
        <xdr:cNvSpPr txBox="1"/>
      </xdr:nvSpPr>
      <xdr:spPr>
        <a:xfrm>
          <a:off x="3239144" y="1272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50564</xdr:rowOff>
    </xdr:from>
    <xdr:ext cx="405111" cy="259045"/>
    <xdr:sp macro="" textlink="">
      <xdr:nvSpPr>
        <xdr:cNvPr id="264" name="n_2aveValue【県民会館】&#10;有形固定資産減価償却率">
          <a:extLst>
            <a:ext uri="{FF2B5EF4-FFF2-40B4-BE49-F238E27FC236}">
              <a16:creationId xmlns:a16="http://schemas.microsoft.com/office/drawing/2014/main" id="{CD811D7B-096E-44E4-8554-9D688A755A66}"/>
            </a:ext>
          </a:extLst>
        </xdr:cNvPr>
        <xdr:cNvSpPr txBox="1"/>
      </xdr:nvSpPr>
      <xdr:spPr>
        <a:xfrm>
          <a:off x="2439044" y="1268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160290</xdr:rowOff>
    </xdr:from>
    <xdr:ext cx="405111" cy="259045"/>
    <xdr:sp macro="" textlink="">
      <xdr:nvSpPr>
        <xdr:cNvPr id="265" name="n_3aveValue【県民会館】&#10;有形固定資産減価償却率">
          <a:extLst>
            <a:ext uri="{FF2B5EF4-FFF2-40B4-BE49-F238E27FC236}">
              <a16:creationId xmlns:a16="http://schemas.microsoft.com/office/drawing/2014/main" id="{E91920EA-5648-40E9-B7C8-7228B238197E}"/>
            </a:ext>
          </a:extLst>
        </xdr:cNvPr>
        <xdr:cNvSpPr txBox="1"/>
      </xdr:nvSpPr>
      <xdr:spPr>
        <a:xfrm>
          <a:off x="1648469" y="1264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153179</xdr:rowOff>
    </xdr:from>
    <xdr:ext cx="405111" cy="259045"/>
    <xdr:sp macro="" textlink="">
      <xdr:nvSpPr>
        <xdr:cNvPr id="266" name="n_1mainValue【県民会館】&#10;有形固定資産減価償却率">
          <a:extLst>
            <a:ext uri="{FF2B5EF4-FFF2-40B4-BE49-F238E27FC236}">
              <a16:creationId xmlns:a16="http://schemas.microsoft.com/office/drawing/2014/main" id="{0AFFFF50-EA7B-41C2-A707-8C81268A63D1}"/>
            </a:ext>
          </a:extLst>
        </xdr:cNvPr>
        <xdr:cNvSpPr txBox="1"/>
      </xdr:nvSpPr>
      <xdr:spPr>
        <a:xfrm>
          <a:off x="32391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67" name="n_2mainValue【県民会館】&#10;有形固定資産減価償却率">
          <a:extLst>
            <a:ext uri="{FF2B5EF4-FFF2-40B4-BE49-F238E27FC236}">
              <a16:creationId xmlns:a16="http://schemas.microsoft.com/office/drawing/2014/main" id="{DB319533-CF3A-4620-87C4-5E8C7B31B632}"/>
            </a:ext>
          </a:extLst>
        </xdr:cNvPr>
        <xdr:cNvSpPr txBox="1"/>
      </xdr:nvSpPr>
      <xdr:spPr>
        <a:xfrm>
          <a:off x="2439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2975466C-CEF5-4FAF-909D-6C4E13439E5B}"/>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a:extLst>
            <a:ext uri="{FF2B5EF4-FFF2-40B4-BE49-F238E27FC236}">
              <a16:creationId xmlns:a16="http://schemas.microsoft.com/office/drawing/2014/main" id="{4222E7D5-3CAE-4533-8275-EDBCA4302B58}"/>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a:extLst>
            <a:ext uri="{FF2B5EF4-FFF2-40B4-BE49-F238E27FC236}">
              <a16:creationId xmlns:a16="http://schemas.microsoft.com/office/drawing/2014/main" id="{99F5B1D3-B5DA-481C-9D52-4E20D7AF1183}"/>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a:extLst>
            <a:ext uri="{FF2B5EF4-FFF2-40B4-BE49-F238E27FC236}">
              <a16:creationId xmlns:a16="http://schemas.microsoft.com/office/drawing/2014/main" id="{BB4CA601-0D27-43C7-9114-D10E687F1162}"/>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a:extLst>
            <a:ext uri="{FF2B5EF4-FFF2-40B4-BE49-F238E27FC236}">
              <a16:creationId xmlns:a16="http://schemas.microsoft.com/office/drawing/2014/main" id="{0638A87E-EE3F-44AC-8B61-A5FA394593A8}"/>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4E0BEB8E-1DD5-4AF9-8B31-A41CB9FA8BE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C0F0B9C5-B947-49AB-8D5E-2ECC8296CD3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FCE92434-9119-462C-8DD2-1BAC9F4CBE0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id="{20ED9557-CAFE-46B5-829B-B147EF59CB91}"/>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F11B023B-83DB-460C-8A29-697D5DDB0CC7}"/>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id="{0D5DF3BF-97D4-418E-9E5C-D3211AE8F10D}"/>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id="{F8FB0150-0F03-4DD1-996D-59CBA2883333}"/>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id="{9575198E-C479-4408-AA95-970E2C8FC191}"/>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id="{5432B834-6D5E-4748-B4C8-572F66615DDB}"/>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id="{26D09C95-E879-4849-BC2B-303F6D6A1D21}"/>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id="{F1841BC8-553B-4B31-A249-AE888DB5303A}"/>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id="{91BEA2B9-724C-4A16-A212-AD72450371C7}"/>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id="{9E1C5E88-C3A6-4B3E-81C8-CD726A124D12}"/>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id="{766BE59A-5DDA-4FD1-B461-A7E975F3E9BE}"/>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id="{3AAD4B8E-7238-41BD-B556-4ACA3F7763F8}"/>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8BA93488-5FB7-4917-9E8C-CF0C9D00A219}"/>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DACDFB5F-E824-4A6E-BC12-AFCABFFCF9D0}"/>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a:extLst>
            <a:ext uri="{FF2B5EF4-FFF2-40B4-BE49-F238E27FC236}">
              <a16:creationId xmlns:a16="http://schemas.microsoft.com/office/drawing/2014/main" id="{B17267B3-BD62-4AFE-9C50-D7563B421F99}"/>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119743</xdr:rowOff>
    </xdr:from>
    <xdr:to>
      <xdr:col>54</xdr:col>
      <xdr:colOff>189865</xdr:colOff>
      <xdr:row>86</xdr:row>
      <xdr:rowOff>119743</xdr:rowOff>
    </xdr:to>
    <xdr:cxnSp macro="">
      <xdr:nvCxnSpPr>
        <xdr:cNvPr id="291" name="直線コネクタ 290">
          <a:extLst>
            <a:ext uri="{FF2B5EF4-FFF2-40B4-BE49-F238E27FC236}">
              <a16:creationId xmlns:a16="http://schemas.microsoft.com/office/drawing/2014/main" id="{A0AC2EF2-6B51-4538-A0A0-9D462B22CD97}"/>
            </a:ext>
          </a:extLst>
        </xdr:cNvPr>
        <xdr:cNvCxnSpPr/>
      </xdr:nvCxnSpPr>
      <xdr:spPr>
        <a:xfrm flipV="1">
          <a:off x="9427845" y="12762593"/>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292" name="【県民会館】&#10;一人当たり面積最小値テキスト">
          <a:extLst>
            <a:ext uri="{FF2B5EF4-FFF2-40B4-BE49-F238E27FC236}">
              <a16:creationId xmlns:a16="http://schemas.microsoft.com/office/drawing/2014/main" id="{2A1805D7-052A-4A50-905B-CFE693D5E2FE}"/>
            </a:ext>
          </a:extLst>
        </xdr:cNvPr>
        <xdr:cNvSpPr txBox="1"/>
      </xdr:nvSpPr>
      <xdr:spPr>
        <a:xfrm>
          <a:off x="9477375" y="140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293" name="直線コネクタ 292">
          <a:extLst>
            <a:ext uri="{FF2B5EF4-FFF2-40B4-BE49-F238E27FC236}">
              <a16:creationId xmlns:a16="http://schemas.microsoft.com/office/drawing/2014/main" id="{DF549A22-9B85-4B9D-8367-04BE1C9F5026}"/>
            </a:ext>
          </a:extLst>
        </xdr:cNvPr>
        <xdr:cNvCxnSpPr/>
      </xdr:nvCxnSpPr>
      <xdr:spPr>
        <a:xfrm>
          <a:off x="9363075" y="140579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66420</xdr:rowOff>
    </xdr:from>
    <xdr:ext cx="469744" cy="259045"/>
    <xdr:sp macro="" textlink="">
      <xdr:nvSpPr>
        <xdr:cNvPr id="294" name="【県民会館】&#10;一人当たり面積最大値テキスト">
          <a:extLst>
            <a:ext uri="{FF2B5EF4-FFF2-40B4-BE49-F238E27FC236}">
              <a16:creationId xmlns:a16="http://schemas.microsoft.com/office/drawing/2014/main" id="{FA979826-3423-414D-AD02-B6C6D3268489}"/>
            </a:ext>
          </a:extLst>
        </xdr:cNvPr>
        <xdr:cNvSpPr txBox="1"/>
      </xdr:nvSpPr>
      <xdr:spPr>
        <a:xfrm>
          <a:off x="9477375" y="125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119743</xdr:rowOff>
    </xdr:from>
    <xdr:to>
      <xdr:col>55</xdr:col>
      <xdr:colOff>88900</xdr:colOff>
      <xdr:row>78</xdr:row>
      <xdr:rowOff>119743</xdr:rowOff>
    </xdr:to>
    <xdr:cxnSp macro="">
      <xdr:nvCxnSpPr>
        <xdr:cNvPr id="295" name="直線コネクタ 294">
          <a:extLst>
            <a:ext uri="{FF2B5EF4-FFF2-40B4-BE49-F238E27FC236}">
              <a16:creationId xmlns:a16="http://schemas.microsoft.com/office/drawing/2014/main" id="{6BE9121D-72CB-4C3A-8823-70BC529318D2}"/>
            </a:ext>
          </a:extLst>
        </xdr:cNvPr>
        <xdr:cNvCxnSpPr/>
      </xdr:nvCxnSpPr>
      <xdr:spPr>
        <a:xfrm>
          <a:off x="9363075" y="127625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124477</xdr:rowOff>
    </xdr:from>
    <xdr:ext cx="469744" cy="259045"/>
    <xdr:sp macro="" textlink="">
      <xdr:nvSpPr>
        <xdr:cNvPr id="296" name="【県民会館】&#10;一人当たり面積平均値テキスト">
          <a:extLst>
            <a:ext uri="{FF2B5EF4-FFF2-40B4-BE49-F238E27FC236}">
              <a16:creationId xmlns:a16="http://schemas.microsoft.com/office/drawing/2014/main" id="{A9C0FE03-9313-4F59-A940-0EAB683E928C}"/>
            </a:ext>
          </a:extLst>
        </xdr:cNvPr>
        <xdr:cNvSpPr txBox="1"/>
      </xdr:nvSpPr>
      <xdr:spPr>
        <a:xfrm>
          <a:off x="9477375" y="1357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97" name="フローチャート: 判断 296">
          <a:extLst>
            <a:ext uri="{FF2B5EF4-FFF2-40B4-BE49-F238E27FC236}">
              <a16:creationId xmlns:a16="http://schemas.microsoft.com/office/drawing/2014/main" id="{15FA05A7-2A0A-42FF-8724-A0D1B7DC6547}"/>
            </a:ext>
          </a:extLst>
        </xdr:cNvPr>
        <xdr:cNvSpPr/>
      </xdr:nvSpPr>
      <xdr:spPr>
        <a:xfrm>
          <a:off x="9401175" y="13716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68943</xdr:rowOff>
    </xdr:from>
    <xdr:to>
      <xdr:col>50</xdr:col>
      <xdr:colOff>165100</xdr:colOff>
      <xdr:row>84</xdr:row>
      <xdr:rowOff>170543</xdr:rowOff>
    </xdr:to>
    <xdr:sp macro="" textlink="">
      <xdr:nvSpPr>
        <xdr:cNvPr id="298" name="フローチャート: 判断 297">
          <a:extLst>
            <a:ext uri="{FF2B5EF4-FFF2-40B4-BE49-F238E27FC236}">
              <a16:creationId xmlns:a16="http://schemas.microsoft.com/office/drawing/2014/main" id="{F3FB5606-F05F-4B1A-BDFF-0C7A5CAA3375}"/>
            </a:ext>
          </a:extLst>
        </xdr:cNvPr>
        <xdr:cNvSpPr/>
      </xdr:nvSpPr>
      <xdr:spPr>
        <a:xfrm>
          <a:off x="8639175" y="136769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36286</xdr:rowOff>
    </xdr:from>
    <xdr:to>
      <xdr:col>46</xdr:col>
      <xdr:colOff>38100</xdr:colOff>
      <xdr:row>84</xdr:row>
      <xdr:rowOff>137886</xdr:rowOff>
    </xdr:to>
    <xdr:sp macro="" textlink="">
      <xdr:nvSpPr>
        <xdr:cNvPr id="299" name="フローチャート: 判断 298">
          <a:extLst>
            <a:ext uri="{FF2B5EF4-FFF2-40B4-BE49-F238E27FC236}">
              <a16:creationId xmlns:a16="http://schemas.microsoft.com/office/drawing/2014/main" id="{D8C2F6D1-EA90-4B82-A24E-95F31CF899F5}"/>
            </a:ext>
          </a:extLst>
        </xdr:cNvPr>
        <xdr:cNvSpPr/>
      </xdr:nvSpPr>
      <xdr:spPr>
        <a:xfrm>
          <a:off x="7839075" y="136475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36286</xdr:rowOff>
    </xdr:from>
    <xdr:to>
      <xdr:col>41</xdr:col>
      <xdr:colOff>101600</xdr:colOff>
      <xdr:row>84</xdr:row>
      <xdr:rowOff>137886</xdr:rowOff>
    </xdr:to>
    <xdr:sp macro="" textlink="">
      <xdr:nvSpPr>
        <xdr:cNvPr id="300" name="フローチャート: 判断 299">
          <a:extLst>
            <a:ext uri="{FF2B5EF4-FFF2-40B4-BE49-F238E27FC236}">
              <a16:creationId xmlns:a16="http://schemas.microsoft.com/office/drawing/2014/main" id="{13942306-7B4E-438E-BE00-9F082E24B1A3}"/>
            </a:ext>
          </a:extLst>
        </xdr:cNvPr>
        <xdr:cNvSpPr/>
      </xdr:nvSpPr>
      <xdr:spPr>
        <a:xfrm>
          <a:off x="7029450" y="136475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58DB666-3848-4DCD-B54A-B34CC081E114}"/>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ED565D0-B94F-40B0-BFC6-9DC15C1056F1}"/>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85747B3-B5D7-40B6-A91A-29DFCB5A69F5}"/>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737537F-1729-40AA-B38A-58D109AFC5D1}"/>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BABC8ED-C9DB-4DD8-91DA-FF2D4721F723}"/>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06" name="楕円 305">
          <a:extLst>
            <a:ext uri="{FF2B5EF4-FFF2-40B4-BE49-F238E27FC236}">
              <a16:creationId xmlns:a16="http://schemas.microsoft.com/office/drawing/2014/main" id="{E1A6161D-1EE4-456B-B388-E45D78852DCA}"/>
            </a:ext>
          </a:extLst>
        </xdr:cNvPr>
        <xdr:cNvSpPr/>
      </xdr:nvSpPr>
      <xdr:spPr>
        <a:xfrm>
          <a:off x="9401175" y="1397136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122663</xdr:rowOff>
    </xdr:from>
    <xdr:ext cx="469744" cy="259045"/>
    <xdr:sp macro="" textlink="">
      <xdr:nvSpPr>
        <xdr:cNvPr id="307" name="【県民会館】&#10;一人当たり面積該当値テキスト">
          <a:extLst>
            <a:ext uri="{FF2B5EF4-FFF2-40B4-BE49-F238E27FC236}">
              <a16:creationId xmlns:a16="http://schemas.microsoft.com/office/drawing/2014/main" id="{A342DF7E-F160-44E9-A543-4C9A33472E1C}"/>
            </a:ext>
          </a:extLst>
        </xdr:cNvPr>
        <xdr:cNvSpPr txBox="1"/>
      </xdr:nvSpPr>
      <xdr:spPr>
        <a:xfrm>
          <a:off x="9477375" y="138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36286</xdr:rowOff>
    </xdr:from>
    <xdr:to>
      <xdr:col>50</xdr:col>
      <xdr:colOff>165100</xdr:colOff>
      <xdr:row>86</xdr:row>
      <xdr:rowOff>137886</xdr:rowOff>
    </xdr:to>
    <xdr:sp macro="" textlink="">
      <xdr:nvSpPr>
        <xdr:cNvPr id="308" name="楕円 307">
          <a:extLst>
            <a:ext uri="{FF2B5EF4-FFF2-40B4-BE49-F238E27FC236}">
              <a16:creationId xmlns:a16="http://schemas.microsoft.com/office/drawing/2014/main" id="{68B43145-258B-4737-ACA7-59C6EF1068B4}"/>
            </a:ext>
          </a:extLst>
        </xdr:cNvPr>
        <xdr:cNvSpPr/>
      </xdr:nvSpPr>
      <xdr:spPr>
        <a:xfrm>
          <a:off x="8639175" y="139713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87086</xdr:rowOff>
    </xdr:to>
    <xdr:cxnSp macro="">
      <xdr:nvCxnSpPr>
        <xdr:cNvPr id="309" name="直線コネクタ 308">
          <a:extLst>
            <a:ext uri="{FF2B5EF4-FFF2-40B4-BE49-F238E27FC236}">
              <a16:creationId xmlns:a16="http://schemas.microsoft.com/office/drawing/2014/main" id="{B2F163D4-4172-4652-A944-AF745460E03A}"/>
            </a:ext>
          </a:extLst>
        </xdr:cNvPr>
        <xdr:cNvCxnSpPr/>
      </xdr:nvCxnSpPr>
      <xdr:spPr>
        <a:xfrm>
          <a:off x="8686800" y="140189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36286</xdr:rowOff>
    </xdr:from>
    <xdr:to>
      <xdr:col>46</xdr:col>
      <xdr:colOff>38100</xdr:colOff>
      <xdr:row>86</xdr:row>
      <xdr:rowOff>137886</xdr:rowOff>
    </xdr:to>
    <xdr:sp macro="" textlink="">
      <xdr:nvSpPr>
        <xdr:cNvPr id="310" name="楕円 309">
          <a:extLst>
            <a:ext uri="{FF2B5EF4-FFF2-40B4-BE49-F238E27FC236}">
              <a16:creationId xmlns:a16="http://schemas.microsoft.com/office/drawing/2014/main" id="{F13F02B9-C0D5-4511-9825-97F284EC3EEA}"/>
            </a:ext>
          </a:extLst>
        </xdr:cNvPr>
        <xdr:cNvSpPr/>
      </xdr:nvSpPr>
      <xdr:spPr>
        <a:xfrm>
          <a:off x="7839075" y="139713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87086</xdr:rowOff>
    </xdr:from>
    <xdr:to>
      <xdr:col>50</xdr:col>
      <xdr:colOff>114300</xdr:colOff>
      <xdr:row>86</xdr:row>
      <xdr:rowOff>87086</xdr:rowOff>
    </xdr:to>
    <xdr:cxnSp macro="">
      <xdr:nvCxnSpPr>
        <xdr:cNvPr id="311" name="直線コネクタ 310">
          <a:extLst>
            <a:ext uri="{FF2B5EF4-FFF2-40B4-BE49-F238E27FC236}">
              <a16:creationId xmlns:a16="http://schemas.microsoft.com/office/drawing/2014/main" id="{1A6C0A35-F6DF-4B09-909F-6026F1A84AD0}"/>
            </a:ext>
          </a:extLst>
        </xdr:cNvPr>
        <xdr:cNvCxnSpPr/>
      </xdr:nvCxnSpPr>
      <xdr:spPr>
        <a:xfrm>
          <a:off x="7886700" y="140189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15620</xdr:rowOff>
    </xdr:from>
    <xdr:ext cx="469744" cy="259045"/>
    <xdr:sp macro="" textlink="">
      <xdr:nvSpPr>
        <xdr:cNvPr id="312" name="n_1aveValue【県民会館】&#10;一人当たり面積">
          <a:extLst>
            <a:ext uri="{FF2B5EF4-FFF2-40B4-BE49-F238E27FC236}">
              <a16:creationId xmlns:a16="http://schemas.microsoft.com/office/drawing/2014/main" id="{9FE78848-93AF-43C3-8379-1DFF6F18C2B6}"/>
            </a:ext>
          </a:extLst>
        </xdr:cNvPr>
        <xdr:cNvSpPr txBox="1"/>
      </xdr:nvSpPr>
      <xdr:spPr>
        <a:xfrm>
          <a:off x="8458277" y="134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154413</xdr:rowOff>
    </xdr:from>
    <xdr:ext cx="469744" cy="259045"/>
    <xdr:sp macro="" textlink="">
      <xdr:nvSpPr>
        <xdr:cNvPr id="313" name="n_2aveValue【県民会館】&#10;一人当たり面積">
          <a:extLst>
            <a:ext uri="{FF2B5EF4-FFF2-40B4-BE49-F238E27FC236}">
              <a16:creationId xmlns:a16="http://schemas.microsoft.com/office/drawing/2014/main" id="{BFB23D88-9AE7-4ECA-A789-5A15018215F1}"/>
            </a:ext>
          </a:extLst>
        </xdr:cNvPr>
        <xdr:cNvSpPr txBox="1"/>
      </xdr:nvSpPr>
      <xdr:spPr>
        <a:xfrm>
          <a:off x="7677227" y="134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14" name="n_3aveValue【県民会館】&#10;一人当たり面積">
          <a:extLst>
            <a:ext uri="{FF2B5EF4-FFF2-40B4-BE49-F238E27FC236}">
              <a16:creationId xmlns:a16="http://schemas.microsoft.com/office/drawing/2014/main" id="{C8EBF120-7892-42B2-A8EF-595E75C35012}"/>
            </a:ext>
          </a:extLst>
        </xdr:cNvPr>
        <xdr:cNvSpPr txBox="1"/>
      </xdr:nvSpPr>
      <xdr:spPr>
        <a:xfrm>
          <a:off x="6867602" y="134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129013</xdr:rowOff>
    </xdr:from>
    <xdr:ext cx="469744" cy="259045"/>
    <xdr:sp macro="" textlink="">
      <xdr:nvSpPr>
        <xdr:cNvPr id="315" name="n_1mainValue【県民会館】&#10;一人当たり面積">
          <a:extLst>
            <a:ext uri="{FF2B5EF4-FFF2-40B4-BE49-F238E27FC236}">
              <a16:creationId xmlns:a16="http://schemas.microsoft.com/office/drawing/2014/main" id="{21FF612F-60EB-4468-A25A-F4CDDAFE2EFF}"/>
            </a:ext>
          </a:extLst>
        </xdr:cNvPr>
        <xdr:cNvSpPr txBox="1"/>
      </xdr:nvSpPr>
      <xdr:spPr>
        <a:xfrm>
          <a:off x="845827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129013</xdr:rowOff>
    </xdr:from>
    <xdr:ext cx="469744" cy="259045"/>
    <xdr:sp macro="" textlink="">
      <xdr:nvSpPr>
        <xdr:cNvPr id="316" name="n_2mainValue【県民会館】&#10;一人当たり面積">
          <a:extLst>
            <a:ext uri="{FF2B5EF4-FFF2-40B4-BE49-F238E27FC236}">
              <a16:creationId xmlns:a16="http://schemas.microsoft.com/office/drawing/2014/main" id="{29BD0320-E2B7-46B9-B130-3BD6EE01BAE1}"/>
            </a:ext>
          </a:extLst>
        </xdr:cNvPr>
        <xdr:cNvSpPr txBox="1"/>
      </xdr:nvSpPr>
      <xdr:spPr>
        <a:xfrm>
          <a:off x="76772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a16="http://schemas.microsoft.com/office/drawing/2014/main" id="{BEA92BE3-62BB-4AD8-BD99-E4141E87FCCD}"/>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a:extLst>
            <a:ext uri="{FF2B5EF4-FFF2-40B4-BE49-F238E27FC236}">
              <a16:creationId xmlns:a16="http://schemas.microsoft.com/office/drawing/2014/main" id="{6E6EEF06-E831-4909-82E0-B53524834060}"/>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a:extLst>
            <a:ext uri="{FF2B5EF4-FFF2-40B4-BE49-F238E27FC236}">
              <a16:creationId xmlns:a16="http://schemas.microsoft.com/office/drawing/2014/main" id="{122CAB46-E57B-4755-99F1-6AACA9014DF0}"/>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a:extLst>
            <a:ext uri="{FF2B5EF4-FFF2-40B4-BE49-F238E27FC236}">
              <a16:creationId xmlns:a16="http://schemas.microsoft.com/office/drawing/2014/main" id="{4A878E76-8D44-40C0-9089-212A734B01AD}"/>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a:extLst>
            <a:ext uri="{FF2B5EF4-FFF2-40B4-BE49-F238E27FC236}">
              <a16:creationId xmlns:a16="http://schemas.microsoft.com/office/drawing/2014/main" id="{8B0CC826-8E90-47C9-8AA3-F3BA796A6465}"/>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C8CD4392-0BBA-4B67-B739-E98EA3F73EB9}"/>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812F3FA8-AC1F-4A9A-9D2A-803E4E309BAF}"/>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2E875F5A-FB14-41CF-9BD7-57653AB0E86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a:extLst>
            <a:ext uri="{FF2B5EF4-FFF2-40B4-BE49-F238E27FC236}">
              <a16:creationId xmlns:a16="http://schemas.microsoft.com/office/drawing/2014/main" id="{31230175-046E-42AF-A140-957536E8AAAC}"/>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A5CF65D8-4750-4A2F-A644-A3F53EFEE68A}"/>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a:extLst>
            <a:ext uri="{FF2B5EF4-FFF2-40B4-BE49-F238E27FC236}">
              <a16:creationId xmlns:a16="http://schemas.microsoft.com/office/drawing/2014/main" id="{CDC4ACEF-8658-4907-A333-F3FC7147854F}"/>
            </a:ext>
          </a:extLst>
        </xdr:cNvPr>
        <xdr:cNvSpPr txBox="1"/>
      </xdr:nvSpPr>
      <xdr:spPr>
        <a:xfrm>
          <a:off x="339891" y="177271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CA6DF576-72CF-4031-BAD5-299B995D4E9E}"/>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B1B232CC-1593-4AD6-AEE3-81C0E682F450}"/>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3F026466-E3DF-4D5E-8452-E4174592453F}"/>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CB84376A-D4C4-43D8-818D-442D4D498EDE}"/>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06C09679-476A-4105-B560-D58EDF7CA875}"/>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8C549129-12C6-4625-922C-F5BE9B79927E}"/>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D8863CD4-B6E0-4C0F-B68E-73B83973C367}"/>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B86AD6AC-1AA7-4001-97C8-052E0AE3C22E}"/>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891000D4-D42D-4F2B-9967-436297B99DCB}"/>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a:extLst>
            <a:ext uri="{FF2B5EF4-FFF2-40B4-BE49-F238E27FC236}">
              <a16:creationId xmlns:a16="http://schemas.microsoft.com/office/drawing/2014/main" id="{F2F24D1B-FDED-461F-8269-EAD8360B77D3}"/>
            </a:ext>
          </a:extLst>
        </xdr:cNvPr>
        <xdr:cNvSpPr txBox="1"/>
      </xdr:nvSpPr>
      <xdr:spPr>
        <a:xfrm>
          <a:off x="339891" y="160879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997E14F3-D91E-4CC2-81EC-83F4696A254D}"/>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a:extLst>
            <a:ext uri="{FF2B5EF4-FFF2-40B4-BE49-F238E27FC236}">
              <a16:creationId xmlns:a16="http://schemas.microsoft.com/office/drawing/2014/main" id="{2EAEE152-274A-4579-97E0-35B3EC3536E9}"/>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保健所】&#10;有形固定資産減価償却率グラフ枠">
          <a:extLst>
            <a:ext uri="{FF2B5EF4-FFF2-40B4-BE49-F238E27FC236}">
              <a16:creationId xmlns:a16="http://schemas.microsoft.com/office/drawing/2014/main" id="{380E5A43-3DEB-44D9-A07B-CC4D0D65B696}"/>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105592</xdr:rowOff>
    </xdr:from>
    <xdr:to>
      <xdr:col>24</xdr:col>
      <xdr:colOff>62865</xdr:colOff>
      <xdr:row>109</xdr:row>
      <xdr:rowOff>41911</xdr:rowOff>
    </xdr:to>
    <xdr:cxnSp macro="">
      <xdr:nvCxnSpPr>
        <xdr:cNvPr id="341" name="直線コネクタ 340">
          <a:extLst>
            <a:ext uri="{FF2B5EF4-FFF2-40B4-BE49-F238E27FC236}">
              <a16:creationId xmlns:a16="http://schemas.microsoft.com/office/drawing/2014/main" id="{BB3F0962-73FC-486D-957A-B26D2B92EBFF}"/>
            </a:ext>
          </a:extLst>
        </xdr:cNvPr>
        <xdr:cNvCxnSpPr/>
      </xdr:nvCxnSpPr>
      <xdr:spPr>
        <a:xfrm flipV="1">
          <a:off x="4179570" y="16390167"/>
          <a:ext cx="1270" cy="148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109</xdr:row>
      <xdr:rowOff>45738</xdr:rowOff>
    </xdr:from>
    <xdr:ext cx="405111" cy="259045"/>
    <xdr:sp macro="" textlink="">
      <xdr:nvSpPr>
        <xdr:cNvPr id="342" name="【保健所】&#10;有形固定資産減価償却率最小値テキスト">
          <a:extLst>
            <a:ext uri="{FF2B5EF4-FFF2-40B4-BE49-F238E27FC236}">
              <a16:creationId xmlns:a16="http://schemas.microsoft.com/office/drawing/2014/main" id="{054F8614-8030-4773-919E-12014E958D4D}"/>
            </a:ext>
          </a:extLst>
        </xdr:cNvPr>
        <xdr:cNvSpPr txBox="1"/>
      </xdr:nvSpPr>
      <xdr:spPr>
        <a:xfrm>
          <a:off x="4229100" y="1787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3" name="直線コネクタ 342">
          <a:extLst>
            <a:ext uri="{FF2B5EF4-FFF2-40B4-BE49-F238E27FC236}">
              <a16:creationId xmlns:a16="http://schemas.microsoft.com/office/drawing/2014/main" id="{0F2888D2-44C9-4BA6-B1D0-3EAEC96F697F}"/>
            </a:ext>
          </a:extLst>
        </xdr:cNvPr>
        <xdr:cNvCxnSpPr/>
      </xdr:nvCxnSpPr>
      <xdr:spPr>
        <a:xfrm>
          <a:off x="4105275" y="178758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52269</xdr:rowOff>
    </xdr:from>
    <xdr:ext cx="405111" cy="259045"/>
    <xdr:sp macro="" textlink="">
      <xdr:nvSpPr>
        <xdr:cNvPr id="344" name="【保健所】&#10;有形固定資産減価償却率最大値テキスト">
          <a:extLst>
            <a:ext uri="{FF2B5EF4-FFF2-40B4-BE49-F238E27FC236}">
              <a16:creationId xmlns:a16="http://schemas.microsoft.com/office/drawing/2014/main" id="{57763430-4948-49C2-91E9-E889490A20B2}"/>
            </a:ext>
          </a:extLst>
        </xdr:cNvPr>
        <xdr:cNvSpPr txBox="1"/>
      </xdr:nvSpPr>
      <xdr:spPr>
        <a:xfrm>
          <a:off x="4229100" y="1616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105592</xdr:rowOff>
    </xdr:from>
    <xdr:to>
      <xdr:col>24</xdr:col>
      <xdr:colOff>152400</xdr:colOff>
      <xdr:row>100</xdr:row>
      <xdr:rowOff>105592</xdr:rowOff>
    </xdr:to>
    <xdr:cxnSp macro="">
      <xdr:nvCxnSpPr>
        <xdr:cNvPr id="345" name="直線コネクタ 344">
          <a:extLst>
            <a:ext uri="{FF2B5EF4-FFF2-40B4-BE49-F238E27FC236}">
              <a16:creationId xmlns:a16="http://schemas.microsoft.com/office/drawing/2014/main" id="{FB318EB4-FD3B-4EC4-8F4F-762A794D75FF}"/>
            </a:ext>
          </a:extLst>
        </xdr:cNvPr>
        <xdr:cNvCxnSpPr/>
      </xdr:nvCxnSpPr>
      <xdr:spPr>
        <a:xfrm>
          <a:off x="4105275" y="163901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12354</xdr:rowOff>
    </xdr:from>
    <xdr:ext cx="405111" cy="259045"/>
    <xdr:sp macro="" textlink="">
      <xdr:nvSpPr>
        <xdr:cNvPr id="346" name="【保健所】&#10;有形固定資産減価償却率平均値テキスト">
          <a:extLst>
            <a:ext uri="{FF2B5EF4-FFF2-40B4-BE49-F238E27FC236}">
              <a16:creationId xmlns:a16="http://schemas.microsoft.com/office/drawing/2014/main" id="{D2282346-DB38-4ACC-A07E-09F0FE2EBA15}"/>
            </a:ext>
          </a:extLst>
        </xdr:cNvPr>
        <xdr:cNvSpPr txBox="1"/>
      </xdr:nvSpPr>
      <xdr:spPr>
        <a:xfrm>
          <a:off x="4229100" y="1681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47" name="フローチャート: 判断 346">
          <a:extLst>
            <a:ext uri="{FF2B5EF4-FFF2-40B4-BE49-F238E27FC236}">
              <a16:creationId xmlns:a16="http://schemas.microsoft.com/office/drawing/2014/main" id="{639C49CC-7B90-4834-B930-521629F81EE0}"/>
            </a:ext>
          </a:extLst>
        </xdr:cNvPr>
        <xdr:cNvSpPr/>
      </xdr:nvSpPr>
      <xdr:spPr>
        <a:xfrm>
          <a:off x="4124325" y="169662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348" name="フローチャート: 判断 347">
          <a:extLst>
            <a:ext uri="{FF2B5EF4-FFF2-40B4-BE49-F238E27FC236}">
              <a16:creationId xmlns:a16="http://schemas.microsoft.com/office/drawing/2014/main" id="{9196D659-750D-4847-A0B5-4D3E404CBD09}"/>
            </a:ext>
          </a:extLst>
        </xdr:cNvPr>
        <xdr:cNvSpPr/>
      </xdr:nvSpPr>
      <xdr:spPr>
        <a:xfrm>
          <a:off x="3381375" y="17002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125005</xdr:rowOff>
    </xdr:from>
    <xdr:to>
      <xdr:col>15</xdr:col>
      <xdr:colOff>101600</xdr:colOff>
      <xdr:row>104</xdr:row>
      <xdr:rowOff>55155</xdr:rowOff>
    </xdr:to>
    <xdr:sp macro="" textlink="">
      <xdr:nvSpPr>
        <xdr:cNvPr id="349" name="フローチャート: 判断 348">
          <a:extLst>
            <a:ext uri="{FF2B5EF4-FFF2-40B4-BE49-F238E27FC236}">
              <a16:creationId xmlns:a16="http://schemas.microsoft.com/office/drawing/2014/main" id="{FE8F796D-CA9A-4BB7-9402-0DA92B06435D}"/>
            </a:ext>
          </a:extLst>
        </xdr:cNvPr>
        <xdr:cNvSpPr/>
      </xdr:nvSpPr>
      <xdr:spPr>
        <a:xfrm>
          <a:off x="2571750" y="169239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43362</xdr:rowOff>
    </xdr:from>
    <xdr:to>
      <xdr:col>10</xdr:col>
      <xdr:colOff>165100</xdr:colOff>
      <xdr:row>103</xdr:row>
      <xdr:rowOff>144962</xdr:rowOff>
    </xdr:to>
    <xdr:sp macro="" textlink="">
      <xdr:nvSpPr>
        <xdr:cNvPr id="350" name="フローチャート: 判断 349">
          <a:extLst>
            <a:ext uri="{FF2B5EF4-FFF2-40B4-BE49-F238E27FC236}">
              <a16:creationId xmlns:a16="http://schemas.microsoft.com/office/drawing/2014/main" id="{17B30632-3CE0-4746-B522-FC091DECF200}"/>
            </a:ext>
          </a:extLst>
        </xdr:cNvPr>
        <xdr:cNvSpPr/>
      </xdr:nvSpPr>
      <xdr:spPr>
        <a:xfrm>
          <a:off x="1781175" y="168486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1DD874BE-A1D0-4116-8342-6505EFD013D7}"/>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8F198E2D-B530-4B46-8DD8-92A1A723F54A}"/>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FF2C59A6-7082-442A-968D-BD34ECE4D1D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CB1BD5EF-C7D1-4FA4-BD81-E9790C43E64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9BCBA716-BB01-4C00-A98C-7CD625A96AAA}"/>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61323</xdr:rowOff>
    </xdr:from>
    <xdr:to>
      <xdr:col>24</xdr:col>
      <xdr:colOff>114300</xdr:colOff>
      <xdr:row>106</xdr:row>
      <xdr:rowOff>162923</xdr:rowOff>
    </xdr:to>
    <xdr:sp macro="" textlink="">
      <xdr:nvSpPr>
        <xdr:cNvPr id="356" name="楕円 355">
          <a:extLst>
            <a:ext uri="{FF2B5EF4-FFF2-40B4-BE49-F238E27FC236}">
              <a16:creationId xmlns:a16="http://schemas.microsoft.com/office/drawing/2014/main" id="{936F757A-F283-4D41-9095-7917B281EEE5}"/>
            </a:ext>
          </a:extLst>
        </xdr:cNvPr>
        <xdr:cNvSpPr/>
      </xdr:nvSpPr>
      <xdr:spPr>
        <a:xfrm>
          <a:off x="4124325" y="173809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39750</xdr:rowOff>
    </xdr:from>
    <xdr:ext cx="405111" cy="259045"/>
    <xdr:sp macro="" textlink="">
      <xdr:nvSpPr>
        <xdr:cNvPr id="357" name="【保健所】&#10;有形固定資産減価償却率該当値テキスト">
          <a:extLst>
            <a:ext uri="{FF2B5EF4-FFF2-40B4-BE49-F238E27FC236}">
              <a16:creationId xmlns:a16="http://schemas.microsoft.com/office/drawing/2014/main" id="{EC60704A-A29C-4D7F-A03C-B0EEDE69585D}"/>
            </a:ext>
          </a:extLst>
        </xdr:cNvPr>
        <xdr:cNvSpPr txBox="1"/>
      </xdr:nvSpPr>
      <xdr:spPr>
        <a:xfrm>
          <a:off x="4229100" y="1735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28666</xdr:rowOff>
    </xdr:from>
    <xdr:to>
      <xdr:col>20</xdr:col>
      <xdr:colOff>38100</xdr:colOff>
      <xdr:row>106</xdr:row>
      <xdr:rowOff>130266</xdr:rowOff>
    </xdr:to>
    <xdr:sp macro="" textlink="">
      <xdr:nvSpPr>
        <xdr:cNvPr id="358" name="楕円 357">
          <a:extLst>
            <a:ext uri="{FF2B5EF4-FFF2-40B4-BE49-F238E27FC236}">
              <a16:creationId xmlns:a16="http://schemas.microsoft.com/office/drawing/2014/main" id="{105D4DB9-76B1-4E94-B81F-8312FE76DC7F}"/>
            </a:ext>
          </a:extLst>
        </xdr:cNvPr>
        <xdr:cNvSpPr/>
      </xdr:nvSpPr>
      <xdr:spPr>
        <a:xfrm>
          <a:off x="3381375" y="173419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79466</xdr:rowOff>
    </xdr:from>
    <xdr:to>
      <xdr:col>24</xdr:col>
      <xdr:colOff>63500</xdr:colOff>
      <xdr:row>106</xdr:row>
      <xdr:rowOff>112123</xdr:rowOff>
    </xdr:to>
    <xdr:cxnSp macro="">
      <xdr:nvCxnSpPr>
        <xdr:cNvPr id="359" name="直線コネクタ 358">
          <a:extLst>
            <a:ext uri="{FF2B5EF4-FFF2-40B4-BE49-F238E27FC236}">
              <a16:creationId xmlns:a16="http://schemas.microsoft.com/office/drawing/2014/main" id="{E9BA843C-638A-4AAD-8F54-1BFA9EC459DF}"/>
            </a:ext>
          </a:extLst>
        </xdr:cNvPr>
        <xdr:cNvCxnSpPr/>
      </xdr:nvCxnSpPr>
      <xdr:spPr>
        <a:xfrm>
          <a:off x="3429000" y="17399091"/>
          <a:ext cx="7524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60" name="楕円 359">
          <a:extLst>
            <a:ext uri="{FF2B5EF4-FFF2-40B4-BE49-F238E27FC236}">
              <a16:creationId xmlns:a16="http://schemas.microsoft.com/office/drawing/2014/main" id="{F680C0B1-EA26-4633-9CEC-A6DD70CBE844}"/>
            </a:ext>
          </a:extLst>
        </xdr:cNvPr>
        <xdr:cNvSpPr/>
      </xdr:nvSpPr>
      <xdr:spPr>
        <a:xfrm>
          <a:off x="2571750" y="172961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79466</xdr:rowOff>
    </xdr:to>
    <xdr:cxnSp macro="">
      <xdr:nvCxnSpPr>
        <xdr:cNvPr id="361" name="直線コネクタ 360">
          <a:extLst>
            <a:ext uri="{FF2B5EF4-FFF2-40B4-BE49-F238E27FC236}">
              <a16:creationId xmlns:a16="http://schemas.microsoft.com/office/drawing/2014/main" id="{CCB191B3-9E4E-46E1-B566-CE13D987530F}"/>
            </a:ext>
          </a:extLst>
        </xdr:cNvPr>
        <xdr:cNvCxnSpPr/>
      </xdr:nvCxnSpPr>
      <xdr:spPr>
        <a:xfrm>
          <a:off x="2619375" y="17343755"/>
          <a:ext cx="809625"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362" name="n_1aveValue【保健所】&#10;有形固定資産減価償却率">
          <a:extLst>
            <a:ext uri="{FF2B5EF4-FFF2-40B4-BE49-F238E27FC236}">
              <a16:creationId xmlns:a16="http://schemas.microsoft.com/office/drawing/2014/main" id="{D1DE3D71-1A30-490A-B031-42B40C9F84F4}"/>
            </a:ext>
          </a:extLst>
        </xdr:cNvPr>
        <xdr:cNvSpPr txBox="1"/>
      </xdr:nvSpPr>
      <xdr:spPr>
        <a:xfrm>
          <a:off x="3239144" y="1677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71682</xdr:rowOff>
    </xdr:from>
    <xdr:ext cx="405111" cy="259045"/>
    <xdr:sp macro="" textlink="">
      <xdr:nvSpPr>
        <xdr:cNvPr id="363" name="n_2aveValue【保健所】&#10;有形固定資産減価償却率">
          <a:extLst>
            <a:ext uri="{FF2B5EF4-FFF2-40B4-BE49-F238E27FC236}">
              <a16:creationId xmlns:a16="http://schemas.microsoft.com/office/drawing/2014/main" id="{71210D10-D8F3-4971-B44A-2022BB7C248A}"/>
            </a:ext>
          </a:extLst>
        </xdr:cNvPr>
        <xdr:cNvSpPr txBox="1"/>
      </xdr:nvSpPr>
      <xdr:spPr>
        <a:xfrm>
          <a:off x="2439044" y="1669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161489</xdr:rowOff>
    </xdr:from>
    <xdr:ext cx="405111" cy="259045"/>
    <xdr:sp macro="" textlink="">
      <xdr:nvSpPr>
        <xdr:cNvPr id="364" name="n_3aveValue【保健所】&#10;有形固定資産減価償却率">
          <a:extLst>
            <a:ext uri="{FF2B5EF4-FFF2-40B4-BE49-F238E27FC236}">
              <a16:creationId xmlns:a16="http://schemas.microsoft.com/office/drawing/2014/main" id="{5C901266-D4CC-4995-9C7A-3AE1594129B0}"/>
            </a:ext>
          </a:extLst>
        </xdr:cNvPr>
        <xdr:cNvSpPr txBox="1"/>
      </xdr:nvSpPr>
      <xdr:spPr>
        <a:xfrm>
          <a:off x="1648469" y="1662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121393</xdr:rowOff>
    </xdr:from>
    <xdr:ext cx="405111" cy="259045"/>
    <xdr:sp macro="" textlink="">
      <xdr:nvSpPr>
        <xdr:cNvPr id="365" name="n_1mainValue【保健所】&#10;有形固定資産減価償却率">
          <a:extLst>
            <a:ext uri="{FF2B5EF4-FFF2-40B4-BE49-F238E27FC236}">
              <a16:creationId xmlns:a16="http://schemas.microsoft.com/office/drawing/2014/main" id="{953839B5-2FDF-467A-AC35-4AD8CE5EFDF1}"/>
            </a:ext>
          </a:extLst>
        </xdr:cNvPr>
        <xdr:cNvSpPr txBox="1"/>
      </xdr:nvSpPr>
      <xdr:spPr>
        <a:xfrm>
          <a:off x="3239144" y="17441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66" name="n_2mainValue【保健所】&#10;有形固定資産減価償却率">
          <a:extLst>
            <a:ext uri="{FF2B5EF4-FFF2-40B4-BE49-F238E27FC236}">
              <a16:creationId xmlns:a16="http://schemas.microsoft.com/office/drawing/2014/main" id="{F7746326-2F62-4530-9DB8-9C3630CCD8C1}"/>
            </a:ext>
          </a:extLst>
        </xdr:cNvPr>
        <xdr:cNvSpPr txBox="1"/>
      </xdr:nvSpPr>
      <xdr:spPr>
        <a:xfrm>
          <a:off x="2439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BB7BC0E7-C6C0-46B1-BA7E-AF6007E7FFEC}"/>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8" name="正方形/長方形 367">
          <a:extLst>
            <a:ext uri="{FF2B5EF4-FFF2-40B4-BE49-F238E27FC236}">
              <a16:creationId xmlns:a16="http://schemas.microsoft.com/office/drawing/2014/main" id="{F1BC9B8F-5963-43F6-9D39-B9F0159DDF81}"/>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9" name="正方形/長方形 368">
          <a:extLst>
            <a:ext uri="{FF2B5EF4-FFF2-40B4-BE49-F238E27FC236}">
              <a16:creationId xmlns:a16="http://schemas.microsoft.com/office/drawing/2014/main" id="{148140F4-B1C4-4912-967F-5F1F817DAE1C}"/>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0" name="正方形/長方形 369">
          <a:extLst>
            <a:ext uri="{FF2B5EF4-FFF2-40B4-BE49-F238E27FC236}">
              <a16:creationId xmlns:a16="http://schemas.microsoft.com/office/drawing/2014/main" id="{0988E44C-453E-4911-B5C0-66D36999AB9F}"/>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1" name="正方形/長方形 370">
          <a:extLst>
            <a:ext uri="{FF2B5EF4-FFF2-40B4-BE49-F238E27FC236}">
              <a16:creationId xmlns:a16="http://schemas.microsoft.com/office/drawing/2014/main" id="{5717A3F9-E8B5-42C1-BFA7-89E2D0BBE340}"/>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45061E77-43BE-45F7-9366-083CA169F654}"/>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96DFF21F-CF69-42A4-B66F-B7A024704993}"/>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B3D59541-0492-456B-A4D9-AFB14715154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5" name="テキスト ボックス 374">
          <a:extLst>
            <a:ext uri="{FF2B5EF4-FFF2-40B4-BE49-F238E27FC236}">
              <a16:creationId xmlns:a16="http://schemas.microsoft.com/office/drawing/2014/main" id="{05AE5105-8FCF-4EDE-99CF-276D53B2CB7F}"/>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6" name="直線コネクタ 375">
          <a:extLst>
            <a:ext uri="{FF2B5EF4-FFF2-40B4-BE49-F238E27FC236}">
              <a16:creationId xmlns:a16="http://schemas.microsoft.com/office/drawing/2014/main" id="{A6148174-D500-4DE1-AE0A-FC68B3AC9449}"/>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7" name="テキスト ボックス 376">
          <a:extLst>
            <a:ext uri="{FF2B5EF4-FFF2-40B4-BE49-F238E27FC236}">
              <a16:creationId xmlns:a16="http://schemas.microsoft.com/office/drawing/2014/main" id="{A663655C-680A-4FB2-82DE-1BD931216D13}"/>
            </a:ext>
          </a:extLst>
        </xdr:cNvPr>
        <xdr:cNvSpPr txBox="1"/>
      </xdr:nvSpPr>
      <xdr:spPr>
        <a:xfrm>
          <a:off x="5527221"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8" name="直線コネクタ 377">
          <a:extLst>
            <a:ext uri="{FF2B5EF4-FFF2-40B4-BE49-F238E27FC236}">
              <a16:creationId xmlns:a16="http://schemas.microsoft.com/office/drawing/2014/main" id="{13BAB137-6C20-4DD8-B6DB-EB42C7186270}"/>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9" name="テキスト ボックス 378">
          <a:extLst>
            <a:ext uri="{FF2B5EF4-FFF2-40B4-BE49-F238E27FC236}">
              <a16:creationId xmlns:a16="http://schemas.microsoft.com/office/drawing/2014/main" id="{F48CFEF7-CA7A-4BE2-B113-AF4017C5223E}"/>
            </a:ext>
          </a:extLst>
        </xdr:cNvPr>
        <xdr:cNvSpPr txBox="1"/>
      </xdr:nvSpPr>
      <xdr:spPr>
        <a:xfrm>
          <a:off x="5527221"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0" name="直線コネクタ 379">
          <a:extLst>
            <a:ext uri="{FF2B5EF4-FFF2-40B4-BE49-F238E27FC236}">
              <a16:creationId xmlns:a16="http://schemas.microsoft.com/office/drawing/2014/main" id="{5691E016-7C5B-455F-B233-D3A9BF428E6A}"/>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1" name="テキスト ボックス 380">
          <a:extLst>
            <a:ext uri="{FF2B5EF4-FFF2-40B4-BE49-F238E27FC236}">
              <a16:creationId xmlns:a16="http://schemas.microsoft.com/office/drawing/2014/main" id="{69B9E550-5F01-4983-B863-4FC03516B110}"/>
            </a:ext>
          </a:extLst>
        </xdr:cNvPr>
        <xdr:cNvSpPr txBox="1"/>
      </xdr:nvSpPr>
      <xdr:spPr>
        <a:xfrm>
          <a:off x="5527221"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2" name="直線コネクタ 381">
          <a:extLst>
            <a:ext uri="{FF2B5EF4-FFF2-40B4-BE49-F238E27FC236}">
              <a16:creationId xmlns:a16="http://schemas.microsoft.com/office/drawing/2014/main" id="{1AC2DB96-D342-4D17-B040-F3427EABC360}"/>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3" name="テキスト ボックス 382">
          <a:extLst>
            <a:ext uri="{FF2B5EF4-FFF2-40B4-BE49-F238E27FC236}">
              <a16:creationId xmlns:a16="http://schemas.microsoft.com/office/drawing/2014/main" id="{D3FD7838-A4DF-48E6-AFDB-827391E94BF3}"/>
            </a:ext>
          </a:extLst>
        </xdr:cNvPr>
        <xdr:cNvSpPr txBox="1"/>
      </xdr:nvSpPr>
      <xdr:spPr>
        <a:xfrm>
          <a:off x="5527221"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24D3C132-0D94-4F70-9A46-2FAD5A193E8B}"/>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5" name="テキスト ボックス 384">
          <a:extLst>
            <a:ext uri="{FF2B5EF4-FFF2-40B4-BE49-F238E27FC236}">
              <a16:creationId xmlns:a16="http://schemas.microsoft.com/office/drawing/2014/main" id="{E1BBDB2B-AC4F-410E-BDF0-404C7CC297A1}"/>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保健所】&#10;一人当たり面積グラフ枠">
          <a:extLst>
            <a:ext uri="{FF2B5EF4-FFF2-40B4-BE49-F238E27FC236}">
              <a16:creationId xmlns:a16="http://schemas.microsoft.com/office/drawing/2014/main" id="{177FE0CA-D9F4-48F9-A963-C39972987B99}"/>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87" name="直線コネクタ 386">
          <a:extLst>
            <a:ext uri="{FF2B5EF4-FFF2-40B4-BE49-F238E27FC236}">
              <a16:creationId xmlns:a16="http://schemas.microsoft.com/office/drawing/2014/main" id="{4F0491F9-AF14-4921-B203-F996A5E6D56C}"/>
            </a:ext>
          </a:extLst>
        </xdr:cNvPr>
        <xdr:cNvCxnSpPr/>
      </xdr:nvCxnSpPr>
      <xdr:spPr>
        <a:xfrm flipV="1">
          <a:off x="9427845" y="16363950"/>
          <a:ext cx="1270" cy="145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88" name="【保健所】&#10;一人当たり面積最小値テキスト">
          <a:extLst>
            <a:ext uri="{FF2B5EF4-FFF2-40B4-BE49-F238E27FC236}">
              <a16:creationId xmlns:a16="http://schemas.microsoft.com/office/drawing/2014/main" id="{1D3B5472-14F9-4DB8-A51B-940FFD7B1DA3}"/>
            </a:ext>
          </a:extLst>
        </xdr:cNvPr>
        <xdr:cNvSpPr txBox="1"/>
      </xdr:nvSpPr>
      <xdr:spPr>
        <a:xfrm>
          <a:off x="9477375"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89" name="直線コネクタ 388">
          <a:extLst>
            <a:ext uri="{FF2B5EF4-FFF2-40B4-BE49-F238E27FC236}">
              <a16:creationId xmlns:a16="http://schemas.microsoft.com/office/drawing/2014/main" id="{031A2285-1FF4-4974-BB6B-33822F489DE8}"/>
            </a:ext>
          </a:extLst>
        </xdr:cNvPr>
        <xdr:cNvCxnSpPr/>
      </xdr:nvCxnSpPr>
      <xdr:spPr>
        <a:xfrm>
          <a:off x="9363075" y="1782381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90" name="【保健所】&#10;一人当たり面積最大値テキスト">
          <a:extLst>
            <a:ext uri="{FF2B5EF4-FFF2-40B4-BE49-F238E27FC236}">
              <a16:creationId xmlns:a16="http://schemas.microsoft.com/office/drawing/2014/main" id="{5B8A0FC4-36F9-456F-8B0C-61FD85160734}"/>
            </a:ext>
          </a:extLst>
        </xdr:cNvPr>
        <xdr:cNvSpPr txBox="1"/>
      </xdr:nvSpPr>
      <xdr:spPr>
        <a:xfrm>
          <a:off x="94773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91" name="直線コネクタ 390">
          <a:extLst>
            <a:ext uri="{FF2B5EF4-FFF2-40B4-BE49-F238E27FC236}">
              <a16:creationId xmlns:a16="http://schemas.microsoft.com/office/drawing/2014/main" id="{5C891A2B-314C-4015-BFB4-71014741DCE4}"/>
            </a:ext>
          </a:extLst>
        </xdr:cNvPr>
        <xdr:cNvCxnSpPr/>
      </xdr:nvCxnSpPr>
      <xdr:spPr>
        <a:xfrm>
          <a:off x="9363075" y="163639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83838</xdr:rowOff>
    </xdr:from>
    <xdr:ext cx="469744" cy="259045"/>
    <xdr:sp macro="" textlink="">
      <xdr:nvSpPr>
        <xdr:cNvPr id="392" name="【保健所】&#10;一人当たり面積平均値テキスト">
          <a:extLst>
            <a:ext uri="{FF2B5EF4-FFF2-40B4-BE49-F238E27FC236}">
              <a16:creationId xmlns:a16="http://schemas.microsoft.com/office/drawing/2014/main" id="{75242419-E7A7-4436-805E-29454FDE3908}"/>
            </a:ext>
          </a:extLst>
        </xdr:cNvPr>
        <xdr:cNvSpPr txBox="1"/>
      </xdr:nvSpPr>
      <xdr:spPr>
        <a:xfrm>
          <a:off x="9477375" y="17574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93" name="フローチャート: 判断 392">
          <a:extLst>
            <a:ext uri="{FF2B5EF4-FFF2-40B4-BE49-F238E27FC236}">
              <a16:creationId xmlns:a16="http://schemas.microsoft.com/office/drawing/2014/main" id="{EFC41A4F-935A-466F-8231-622ADC502505}"/>
            </a:ext>
          </a:extLst>
        </xdr:cNvPr>
        <xdr:cNvSpPr/>
      </xdr:nvSpPr>
      <xdr:spPr>
        <a:xfrm>
          <a:off x="9401175" y="1759013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105411</xdr:rowOff>
    </xdr:from>
    <xdr:to>
      <xdr:col>50</xdr:col>
      <xdr:colOff>165100</xdr:colOff>
      <xdr:row>108</xdr:row>
      <xdr:rowOff>35561</xdr:rowOff>
    </xdr:to>
    <xdr:sp macro="" textlink="">
      <xdr:nvSpPr>
        <xdr:cNvPr id="394" name="フローチャート: 判断 393">
          <a:extLst>
            <a:ext uri="{FF2B5EF4-FFF2-40B4-BE49-F238E27FC236}">
              <a16:creationId xmlns:a16="http://schemas.microsoft.com/office/drawing/2014/main" id="{1BCC4594-28C4-4D2C-A19B-40B6A1364BEF}"/>
            </a:ext>
          </a:extLst>
        </xdr:cNvPr>
        <xdr:cNvSpPr/>
      </xdr:nvSpPr>
      <xdr:spPr>
        <a:xfrm>
          <a:off x="8639175" y="175901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95" name="フローチャート: 判断 394">
          <a:extLst>
            <a:ext uri="{FF2B5EF4-FFF2-40B4-BE49-F238E27FC236}">
              <a16:creationId xmlns:a16="http://schemas.microsoft.com/office/drawing/2014/main" id="{78EB65EA-578B-45D6-83B8-58A12D49F9CF}"/>
            </a:ext>
          </a:extLst>
        </xdr:cNvPr>
        <xdr:cNvSpPr/>
      </xdr:nvSpPr>
      <xdr:spPr>
        <a:xfrm>
          <a:off x="7839075" y="175901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13970</xdr:rowOff>
    </xdr:from>
    <xdr:to>
      <xdr:col>41</xdr:col>
      <xdr:colOff>101600</xdr:colOff>
      <xdr:row>107</xdr:row>
      <xdr:rowOff>115570</xdr:rowOff>
    </xdr:to>
    <xdr:sp macro="" textlink="">
      <xdr:nvSpPr>
        <xdr:cNvPr id="396" name="フローチャート: 判断 395">
          <a:extLst>
            <a:ext uri="{FF2B5EF4-FFF2-40B4-BE49-F238E27FC236}">
              <a16:creationId xmlns:a16="http://schemas.microsoft.com/office/drawing/2014/main" id="{C910289D-2EB1-4BF3-AB10-2F3606DB2E59}"/>
            </a:ext>
          </a:extLst>
        </xdr:cNvPr>
        <xdr:cNvSpPr/>
      </xdr:nvSpPr>
      <xdr:spPr>
        <a:xfrm>
          <a:off x="7029450" y="17498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F4C0EE5-142F-4E98-AE48-2D3D4D269397}"/>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AA37BDBC-4078-4F49-B595-53F61FBA078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8D2D319-BC21-4190-B0FE-D308A234B8B4}"/>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F83DB023-279B-4831-822D-61CD40F0111C}"/>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C923930-0B9A-4C7C-889F-5929614AA625}"/>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02" name="楕円 401">
          <a:extLst>
            <a:ext uri="{FF2B5EF4-FFF2-40B4-BE49-F238E27FC236}">
              <a16:creationId xmlns:a16="http://schemas.microsoft.com/office/drawing/2014/main" id="{E9332BC6-6233-4D71-B2D4-A0C5E05F4C1C}"/>
            </a:ext>
          </a:extLst>
        </xdr:cNvPr>
        <xdr:cNvSpPr/>
      </xdr:nvSpPr>
      <xdr:spPr>
        <a:xfrm>
          <a:off x="9401175" y="1749869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36847</xdr:rowOff>
    </xdr:from>
    <xdr:ext cx="469744" cy="259045"/>
    <xdr:sp macro="" textlink="">
      <xdr:nvSpPr>
        <xdr:cNvPr id="403" name="【保健所】&#10;一人当たり面積該当値テキスト">
          <a:extLst>
            <a:ext uri="{FF2B5EF4-FFF2-40B4-BE49-F238E27FC236}">
              <a16:creationId xmlns:a16="http://schemas.microsoft.com/office/drawing/2014/main" id="{016C1858-FA0D-4E8C-B63C-B2A8AA70A815}"/>
            </a:ext>
          </a:extLst>
        </xdr:cNvPr>
        <xdr:cNvSpPr txBox="1"/>
      </xdr:nvSpPr>
      <xdr:spPr>
        <a:xfrm>
          <a:off x="9477375"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04" name="楕円 403">
          <a:extLst>
            <a:ext uri="{FF2B5EF4-FFF2-40B4-BE49-F238E27FC236}">
              <a16:creationId xmlns:a16="http://schemas.microsoft.com/office/drawing/2014/main" id="{283E79A6-BB68-4763-9744-71275F3D79CA}"/>
            </a:ext>
          </a:extLst>
        </xdr:cNvPr>
        <xdr:cNvSpPr/>
      </xdr:nvSpPr>
      <xdr:spPr>
        <a:xfrm>
          <a:off x="8639175" y="17590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156211</xdr:rowOff>
    </xdr:to>
    <xdr:cxnSp macro="">
      <xdr:nvCxnSpPr>
        <xdr:cNvPr id="405" name="直線コネクタ 404">
          <a:extLst>
            <a:ext uri="{FF2B5EF4-FFF2-40B4-BE49-F238E27FC236}">
              <a16:creationId xmlns:a16="http://schemas.microsoft.com/office/drawing/2014/main" id="{B12E5C73-6468-459B-9838-DBD83AF2DAFA}"/>
            </a:ext>
          </a:extLst>
        </xdr:cNvPr>
        <xdr:cNvCxnSpPr/>
      </xdr:nvCxnSpPr>
      <xdr:spPr>
        <a:xfrm flipV="1">
          <a:off x="8686800" y="17555845"/>
          <a:ext cx="74295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06" name="楕円 405">
          <a:extLst>
            <a:ext uri="{FF2B5EF4-FFF2-40B4-BE49-F238E27FC236}">
              <a16:creationId xmlns:a16="http://schemas.microsoft.com/office/drawing/2014/main" id="{6014E04B-DEDD-4605-8CDB-9C96D6DC6B32}"/>
            </a:ext>
          </a:extLst>
        </xdr:cNvPr>
        <xdr:cNvSpPr/>
      </xdr:nvSpPr>
      <xdr:spPr>
        <a:xfrm>
          <a:off x="7839075" y="175901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156211</xdr:rowOff>
    </xdr:to>
    <xdr:cxnSp macro="">
      <xdr:nvCxnSpPr>
        <xdr:cNvPr id="407" name="直線コネクタ 406">
          <a:extLst>
            <a:ext uri="{FF2B5EF4-FFF2-40B4-BE49-F238E27FC236}">
              <a16:creationId xmlns:a16="http://schemas.microsoft.com/office/drawing/2014/main" id="{63B3C972-E626-4808-A2BA-F6DAEAB6D801}"/>
            </a:ext>
          </a:extLst>
        </xdr:cNvPr>
        <xdr:cNvCxnSpPr/>
      </xdr:nvCxnSpPr>
      <xdr:spPr>
        <a:xfrm>
          <a:off x="7886700" y="1764728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26688</xdr:rowOff>
    </xdr:from>
    <xdr:ext cx="469744" cy="259045"/>
    <xdr:sp macro="" textlink="">
      <xdr:nvSpPr>
        <xdr:cNvPr id="408" name="n_1aveValue【保健所】&#10;一人当たり面積">
          <a:extLst>
            <a:ext uri="{FF2B5EF4-FFF2-40B4-BE49-F238E27FC236}">
              <a16:creationId xmlns:a16="http://schemas.microsoft.com/office/drawing/2014/main" id="{973794B4-7689-48E5-BE4D-ABF110E569C2}"/>
            </a:ext>
          </a:extLst>
        </xdr:cNvPr>
        <xdr:cNvSpPr txBox="1"/>
      </xdr:nvSpPr>
      <xdr:spPr>
        <a:xfrm>
          <a:off x="845827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09" name="n_2aveValue【保健所】&#10;一人当たり面積">
          <a:extLst>
            <a:ext uri="{FF2B5EF4-FFF2-40B4-BE49-F238E27FC236}">
              <a16:creationId xmlns:a16="http://schemas.microsoft.com/office/drawing/2014/main" id="{38880FF4-EC65-479B-B966-48F98C682183}"/>
            </a:ext>
          </a:extLst>
        </xdr:cNvPr>
        <xdr:cNvSpPr txBox="1"/>
      </xdr:nvSpPr>
      <xdr:spPr>
        <a:xfrm>
          <a:off x="7677227" y="1768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132097</xdr:rowOff>
    </xdr:from>
    <xdr:ext cx="469744" cy="259045"/>
    <xdr:sp macro="" textlink="">
      <xdr:nvSpPr>
        <xdr:cNvPr id="410" name="n_3aveValue【保健所】&#10;一人当たり面積">
          <a:extLst>
            <a:ext uri="{FF2B5EF4-FFF2-40B4-BE49-F238E27FC236}">
              <a16:creationId xmlns:a16="http://schemas.microsoft.com/office/drawing/2014/main" id="{047BAD52-BEB6-41D7-A84F-52E806808495}"/>
            </a:ext>
          </a:extLst>
        </xdr:cNvPr>
        <xdr:cNvSpPr txBox="1"/>
      </xdr:nvSpPr>
      <xdr:spPr>
        <a:xfrm>
          <a:off x="6867602"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52088</xdr:rowOff>
    </xdr:from>
    <xdr:ext cx="469744" cy="259045"/>
    <xdr:sp macro="" textlink="">
      <xdr:nvSpPr>
        <xdr:cNvPr id="411" name="n_1mainValue【保健所】&#10;一人当たり面積">
          <a:extLst>
            <a:ext uri="{FF2B5EF4-FFF2-40B4-BE49-F238E27FC236}">
              <a16:creationId xmlns:a16="http://schemas.microsoft.com/office/drawing/2014/main" id="{DC567245-3F8E-4D07-880B-AED7FA007821}"/>
            </a:ext>
          </a:extLst>
        </xdr:cNvPr>
        <xdr:cNvSpPr txBox="1"/>
      </xdr:nvSpPr>
      <xdr:spPr>
        <a:xfrm>
          <a:off x="8458277"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412" name="n_2mainValue【保健所】&#10;一人当たり面積">
          <a:extLst>
            <a:ext uri="{FF2B5EF4-FFF2-40B4-BE49-F238E27FC236}">
              <a16:creationId xmlns:a16="http://schemas.microsoft.com/office/drawing/2014/main" id="{A6A99113-4EF8-4CEC-B847-4B8EB5059AF3}"/>
            </a:ext>
          </a:extLst>
        </xdr:cNvPr>
        <xdr:cNvSpPr txBox="1"/>
      </xdr:nvSpPr>
      <xdr:spPr>
        <a:xfrm>
          <a:off x="7677227" y="1736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1D3069D8-EA13-4BDD-86E5-0726F478A156}"/>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4" name="正方形/長方形 413">
          <a:extLst>
            <a:ext uri="{FF2B5EF4-FFF2-40B4-BE49-F238E27FC236}">
              <a16:creationId xmlns:a16="http://schemas.microsoft.com/office/drawing/2014/main" id="{6AE93430-D54C-4F67-A62B-C526B2C14F20}"/>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5" name="正方形/長方形 414">
          <a:extLst>
            <a:ext uri="{FF2B5EF4-FFF2-40B4-BE49-F238E27FC236}">
              <a16:creationId xmlns:a16="http://schemas.microsoft.com/office/drawing/2014/main" id="{55B58E96-C525-4DAA-9DD8-0EEC74E40D4C}"/>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6" name="正方形/長方形 415">
          <a:extLst>
            <a:ext uri="{FF2B5EF4-FFF2-40B4-BE49-F238E27FC236}">
              <a16:creationId xmlns:a16="http://schemas.microsoft.com/office/drawing/2014/main" id="{8814AA94-EBC0-49FA-8F16-25B9BDAD7E22}"/>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7" name="正方形/長方形 416">
          <a:extLst>
            <a:ext uri="{FF2B5EF4-FFF2-40B4-BE49-F238E27FC236}">
              <a16:creationId xmlns:a16="http://schemas.microsoft.com/office/drawing/2014/main" id="{EBF2A85E-33B7-4806-8855-E0FCE9D59F1F}"/>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986BC508-B416-4BB8-B075-99B3EF59AA0E}"/>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a:extLst>
            <a:ext uri="{FF2B5EF4-FFF2-40B4-BE49-F238E27FC236}">
              <a16:creationId xmlns:a16="http://schemas.microsoft.com/office/drawing/2014/main" id="{6FFF610B-2597-4056-A795-875A0E5F62DF}"/>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E9F04475-B30F-43EC-BAA9-097B13EA5D46}"/>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1" name="テキスト ボックス 420">
          <a:extLst>
            <a:ext uri="{FF2B5EF4-FFF2-40B4-BE49-F238E27FC236}">
              <a16:creationId xmlns:a16="http://schemas.microsoft.com/office/drawing/2014/main" id="{14F8E139-F0FD-48B4-8508-E0A12A396031}"/>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2" name="直線コネクタ 421">
          <a:extLst>
            <a:ext uri="{FF2B5EF4-FFF2-40B4-BE49-F238E27FC236}">
              <a16:creationId xmlns:a16="http://schemas.microsoft.com/office/drawing/2014/main" id="{A7BCBA88-1DE2-4C79-AE71-91D85BCE14FD}"/>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3" name="テキスト ボックス 422">
          <a:extLst>
            <a:ext uri="{FF2B5EF4-FFF2-40B4-BE49-F238E27FC236}">
              <a16:creationId xmlns:a16="http://schemas.microsoft.com/office/drawing/2014/main" id="{62CE025D-58BD-4844-9776-A6F1F2C50FCB}"/>
            </a:ext>
          </a:extLst>
        </xdr:cNvPr>
        <xdr:cNvSpPr txBox="1"/>
      </xdr:nvSpPr>
      <xdr:spPr>
        <a:xfrm>
          <a:off x="10845966"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4" name="直線コネクタ 423">
          <a:extLst>
            <a:ext uri="{FF2B5EF4-FFF2-40B4-BE49-F238E27FC236}">
              <a16:creationId xmlns:a16="http://schemas.microsoft.com/office/drawing/2014/main" id="{1A647FFE-D443-489A-AFB0-9EAE0880A616}"/>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5" name="テキスト ボックス 424">
          <a:extLst>
            <a:ext uri="{FF2B5EF4-FFF2-40B4-BE49-F238E27FC236}">
              <a16:creationId xmlns:a16="http://schemas.microsoft.com/office/drawing/2014/main" id="{1336A7C0-8A7F-4C31-B0C9-2054117EA037}"/>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6" name="直線コネクタ 425">
          <a:extLst>
            <a:ext uri="{FF2B5EF4-FFF2-40B4-BE49-F238E27FC236}">
              <a16:creationId xmlns:a16="http://schemas.microsoft.com/office/drawing/2014/main" id="{3F2B20DE-228B-4C00-8FA3-D90858657C4E}"/>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7" name="テキスト ボックス 426">
          <a:extLst>
            <a:ext uri="{FF2B5EF4-FFF2-40B4-BE49-F238E27FC236}">
              <a16:creationId xmlns:a16="http://schemas.microsoft.com/office/drawing/2014/main" id="{4C842937-E47B-45B5-84A7-90701709705B}"/>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8" name="直線コネクタ 427">
          <a:extLst>
            <a:ext uri="{FF2B5EF4-FFF2-40B4-BE49-F238E27FC236}">
              <a16:creationId xmlns:a16="http://schemas.microsoft.com/office/drawing/2014/main" id="{DB61069E-B83B-4BFF-8529-03AF4737C866}"/>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9" name="テキスト ボックス 428">
          <a:extLst>
            <a:ext uri="{FF2B5EF4-FFF2-40B4-BE49-F238E27FC236}">
              <a16:creationId xmlns:a16="http://schemas.microsoft.com/office/drawing/2014/main" id="{3D03A446-EBAB-4795-BC85-E4B0C33B685F}"/>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B84E0E38-155D-464A-B08D-8340090BA35C}"/>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1" name="テキスト ボックス 430">
          <a:extLst>
            <a:ext uri="{FF2B5EF4-FFF2-40B4-BE49-F238E27FC236}">
              <a16:creationId xmlns:a16="http://schemas.microsoft.com/office/drawing/2014/main" id="{83840D80-C094-461A-92D3-0E9BEC11AC9D}"/>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試験研究機関】&#10;有形固定資産減価償却率グラフ枠">
          <a:extLst>
            <a:ext uri="{FF2B5EF4-FFF2-40B4-BE49-F238E27FC236}">
              <a16:creationId xmlns:a16="http://schemas.microsoft.com/office/drawing/2014/main" id="{05A217D6-860D-4312-B13C-4963EF37EA0A}"/>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64770</xdr:rowOff>
    </xdr:from>
    <xdr:to>
      <xdr:col>85</xdr:col>
      <xdr:colOff>126364</xdr:colOff>
      <xdr:row>42</xdr:row>
      <xdr:rowOff>30480</xdr:rowOff>
    </xdr:to>
    <xdr:cxnSp macro="">
      <xdr:nvCxnSpPr>
        <xdr:cNvPr id="433" name="直線コネクタ 432">
          <a:extLst>
            <a:ext uri="{FF2B5EF4-FFF2-40B4-BE49-F238E27FC236}">
              <a16:creationId xmlns:a16="http://schemas.microsoft.com/office/drawing/2014/main" id="{6A320F90-0E08-475E-A6E6-3542C66B8883}"/>
            </a:ext>
          </a:extLst>
        </xdr:cNvPr>
        <xdr:cNvCxnSpPr/>
      </xdr:nvCxnSpPr>
      <xdr:spPr>
        <a:xfrm flipV="1">
          <a:off x="14695170" y="5744845"/>
          <a:ext cx="1269" cy="1092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34307</xdr:rowOff>
    </xdr:from>
    <xdr:ext cx="405111" cy="259045"/>
    <xdr:sp macro="" textlink="">
      <xdr:nvSpPr>
        <xdr:cNvPr id="434" name="【試験研究機関】&#10;有形固定資産減価償却率最小値テキスト">
          <a:extLst>
            <a:ext uri="{FF2B5EF4-FFF2-40B4-BE49-F238E27FC236}">
              <a16:creationId xmlns:a16="http://schemas.microsoft.com/office/drawing/2014/main" id="{34B53F52-F19D-4AC8-9674-026035EB58B7}"/>
            </a:ext>
          </a:extLst>
        </xdr:cNvPr>
        <xdr:cNvSpPr txBox="1"/>
      </xdr:nvSpPr>
      <xdr:spPr>
        <a:xfrm>
          <a:off x="14744700" y="684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435" name="直線コネクタ 434">
          <a:extLst>
            <a:ext uri="{FF2B5EF4-FFF2-40B4-BE49-F238E27FC236}">
              <a16:creationId xmlns:a16="http://schemas.microsoft.com/office/drawing/2014/main" id="{A79E4B63-2DF6-420A-918F-D07B42DFAAD0}"/>
            </a:ext>
          </a:extLst>
        </xdr:cNvPr>
        <xdr:cNvCxnSpPr/>
      </xdr:nvCxnSpPr>
      <xdr:spPr>
        <a:xfrm>
          <a:off x="14611350" y="68376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11447</xdr:rowOff>
    </xdr:from>
    <xdr:ext cx="405111" cy="259045"/>
    <xdr:sp macro="" textlink="">
      <xdr:nvSpPr>
        <xdr:cNvPr id="436" name="【試験研究機関】&#10;有形固定資産減価償却率最大値テキスト">
          <a:extLst>
            <a:ext uri="{FF2B5EF4-FFF2-40B4-BE49-F238E27FC236}">
              <a16:creationId xmlns:a16="http://schemas.microsoft.com/office/drawing/2014/main" id="{32C9F4A1-E483-4616-BFD4-56A0261CE1B9}"/>
            </a:ext>
          </a:extLst>
        </xdr:cNvPr>
        <xdr:cNvSpPr txBox="1"/>
      </xdr:nvSpPr>
      <xdr:spPr>
        <a:xfrm>
          <a:off x="14744700"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64770</xdr:rowOff>
    </xdr:from>
    <xdr:to>
      <xdr:col>86</xdr:col>
      <xdr:colOff>25400</xdr:colOff>
      <xdr:row>35</xdr:row>
      <xdr:rowOff>64770</xdr:rowOff>
    </xdr:to>
    <xdr:cxnSp macro="">
      <xdr:nvCxnSpPr>
        <xdr:cNvPr id="437" name="直線コネクタ 436">
          <a:extLst>
            <a:ext uri="{FF2B5EF4-FFF2-40B4-BE49-F238E27FC236}">
              <a16:creationId xmlns:a16="http://schemas.microsoft.com/office/drawing/2014/main" id="{E32E8C42-C663-48DC-9B45-4A88AEF3D52B}"/>
            </a:ext>
          </a:extLst>
        </xdr:cNvPr>
        <xdr:cNvCxnSpPr/>
      </xdr:nvCxnSpPr>
      <xdr:spPr>
        <a:xfrm>
          <a:off x="14611350" y="5744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11701</xdr:rowOff>
    </xdr:from>
    <xdr:ext cx="405111" cy="259045"/>
    <xdr:sp macro="" textlink="">
      <xdr:nvSpPr>
        <xdr:cNvPr id="438" name="【試験研究機関】&#10;有形固定資産減価償却率平均値テキスト">
          <a:extLst>
            <a:ext uri="{FF2B5EF4-FFF2-40B4-BE49-F238E27FC236}">
              <a16:creationId xmlns:a16="http://schemas.microsoft.com/office/drawing/2014/main" id="{CA9CB2C7-560D-4C02-A3C8-A36B2E2D9C77}"/>
            </a:ext>
          </a:extLst>
        </xdr:cNvPr>
        <xdr:cNvSpPr txBox="1"/>
      </xdr:nvSpPr>
      <xdr:spPr>
        <a:xfrm>
          <a:off x="14744700" y="6009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160274</xdr:rowOff>
    </xdr:from>
    <xdr:to>
      <xdr:col>85</xdr:col>
      <xdr:colOff>177800</xdr:colOff>
      <xdr:row>38</xdr:row>
      <xdr:rowOff>90424</xdr:rowOff>
    </xdr:to>
    <xdr:sp macro="" textlink="">
      <xdr:nvSpPr>
        <xdr:cNvPr id="439" name="フローチャート: 判断 438">
          <a:extLst>
            <a:ext uri="{FF2B5EF4-FFF2-40B4-BE49-F238E27FC236}">
              <a16:creationId xmlns:a16="http://schemas.microsoft.com/office/drawing/2014/main" id="{D6CE6533-5C24-4F0A-B808-7B1FCB996081}"/>
            </a:ext>
          </a:extLst>
        </xdr:cNvPr>
        <xdr:cNvSpPr/>
      </xdr:nvSpPr>
      <xdr:spPr>
        <a:xfrm>
          <a:off x="14649450" y="616419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40" name="フローチャート: 判断 439">
          <a:extLst>
            <a:ext uri="{FF2B5EF4-FFF2-40B4-BE49-F238E27FC236}">
              <a16:creationId xmlns:a16="http://schemas.microsoft.com/office/drawing/2014/main" id="{A098D465-B0CA-4010-8EB0-69A5110F5A94}"/>
            </a:ext>
          </a:extLst>
        </xdr:cNvPr>
        <xdr:cNvSpPr/>
      </xdr:nvSpPr>
      <xdr:spPr>
        <a:xfrm>
          <a:off x="13887450" y="6125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91694</xdr:rowOff>
    </xdr:from>
    <xdr:to>
      <xdr:col>76</xdr:col>
      <xdr:colOff>165100</xdr:colOff>
      <xdr:row>38</xdr:row>
      <xdr:rowOff>21844</xdr:rowOff>
    </xdr:to>
    <xdr:sp macro="" textlink="">
      <xdr:nvSpPr>
        <xdr:cNvPr id="441" name="フローチャート: 判断 440">
          <a:extLst>
            <a:ext uri="{FF2B5EF4-FFF2-40B4-BE49-F238E27FC236}">
              <a16:creationId xmlns:a16="http://schemas.microsoft.com/office/drawing/2014/main" id="{DDD55CA3-22C2-400A-A01C-4B388BA973F4}"/>
            </a:ext>
          </a:extLst>
        </xdr:cNvPr>
        <xdr:cNvSpPr/>
      </xdr:nvSpPr>
      <xdr:spPr>
        <a:xfrm>
          <a:off x="13096875" y="60892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107696</xdr:rowOff>
    </xdr:from>
    <xdr:to>
      <xdr:col>72</xdr:col>
      <xdr:colOff>38100</xdr:colOff>
      <xdr:row>39</xdr:row>
      <xdr:rowOff>37846</xdr:rowOff>
    </xdr:to>
    <xdr:sp macro="" textlink="">
      <xdr:nvSpPr>
        <xdr:cNvPr id="442" name="フローチャート: 判断 441">
          <a:extLst>
            <a:ext uri="{FF2B5EF4-FFF2-40B4-BE49-F238E27FC236}">
              <a16:creationId xmlns:a16="http://schemas.microsoft.com/office/drawing/2014/main" id="{BE8CD378-94EA-4BEA-B17A-081CE45DBB95}"/>
            </a:ext>
          </a:extLst>
        </xdr:cNvPr>
        <xdr:cNvSpPr/>
      </xdr:nvSpPr>
      <xdr:spPr>
        <a:xfrm>
          <a:off x="12296775" y="62671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D10DF25E-CDCC-4822-812F-6550CA7BE898}"/>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1EFCD132-D0C6-43A8-AA8A-201A0905CDAE}"/>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C4BE66DF-E05D-441A-9E97-1793D21655F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956EE8DE-3BA7-44FC-919A-4E6B434FE7FC}"/>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4957ADCC-F689-46DE-A1BD-2E6D6288ABA2}"/>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43688</xdr:rowOff>
    </xdr:from>
    <xdr:to>
      <xdr:col>85</xdr:col>
      <xdr:colOff>177800</xdr:colOff>
      <xdr:row>38</xdr:row>
      <xdr:rowOff>145288</xdr:rowOff>
    </xdr:to>
    <xdr:sp macro="" textlink="">
      <xdr:nvSpPr>
        <xdr:cNvPr id="448" name="楕円 447">
          <a:extLst>
            <a:ext uri="{FF2B5EF4-FFF2-40B4-BE49-F238E27FC236}">
              <a16:creationId xmlns:a16="http://schemas.microsoft.com/office/drawing/2014/main" id="{8CDC6547-4FE3-4837-AD6D-75C9FDE90710}"/>
            </a:ext>
          </a:extLst>
        </xdr:cNvPr>
        <xdr:cNvSpPr/>
      </xdr:nvSpPr>
      <xdr:spPr>
        <a:xfrm>
          <a:off x="14649450" y="62095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22115</xdr:rowOff>
    </xdr:from>
    <xdr:ext cx="405111" cy="259045"/>
    <xdr:sp macro="" textlink="">
      <xdr:nvSpPr>
        <xdr:cNvPr id="449" name="【試験研究機関】&#10;有形固定資産減価償却率該当値テキスト">
          <a:extLst>
            <a:ext uri="{FF2B5EF4-FFF2-40B4-BE49-F238E27FC236}">
              <a16:creationId xmlns:a16="http://schemas.microsoft.com/office/drawing/2014/main" id="{F6A8B016-A68B-48BD-9C50-BF1AB794950A}"/>
            </a:ext>
          </a:extLst>
        </xdr:cNvPr>
        <xdr:cNvSpPr txBox="1"/>
      </xdr:nvSpPr>
      <xdr:spPr>
        <a:xfrm>
          <a:off x="14744700" y="618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89408</xdr:rowOff>
    </xdr:from>
    <xdr:to>
      <xdr:col>81</xdr:col>
      <xdr:colOff>101600</xdr:colOff>
      <xdr:row>39</xdr:row>
      <xdr:rowOff>19558</xdr:rowOff>
    </xdr:to>
    <xdr:sp macro="" textlink="">
      <xdr:nvSpPr>
        <xdr:cNvPr id="450" name="楕円 449">
          <a:extLst>
            <a:ext uri="{FF2B5EF4-FFF2-40B4-BE49-F238E27FC236}">
              <a16:creationId xmlns:a16="http://schemas.microsoft.com/office/drawing/2014/main" id="{4A6C6877-DF31-4FAE-8E0A-6C949295D494}"/>
            </a:ext>
          </a:extLst>
        </xdr:cNvPr>
        <xdr:cNvSpPr/>
      </xdr:nvSpPr>
      <xdr:spPr>
        <a:xfrm>
          <a:off x="13887450" y="62489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94488</xdr:rowOff>
    </xdr:from>
    <xdr:to>
      <xdr:col>85</xdr:col>
      <xdr:colOff>127000</xdr:colOff>
      <xdr:row>38</xdr:row>
      <xdr:rowOff>140208</xdr:rowOff>
    </xdr:to>
    <xdr:cxnSp macro="">
      <xdr:nvCxnSpPr>
        <xdr:cNvPr id="451" name="直線コネクタ 450">
          <a:extLst>
            <a:ext uri="{FF2B5EF4-FFF2-40B4-BE49-F238E27FC236}">
              <a16:creationId xmlns:a16="http://schemas.microsoft.com/office/drawing/2014/main" id="{5D050676-212C-477F-AC98-27084F209784}"/>
            </a:ext>
          </a:extLst>
        </xdr:cNvPr>
        <xdr:cNvCxnSpPr/>
      </xdr:nvCxnSpPr>
      <xdr:spPr>
        <a:xfrm flipV="1">
          <a:off x="13935075" y="6257163"/>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52" name="楕円 451">
          <a:extLst>
            <a:ext uri="{FF2B5EF4-FFF2-40B4-BE49-F238E27FC236}">
              <a16:creationId xmlns:a16="http://schemas.microsoft.com/office/drawing/2014/main" id="{745F8A19-796A-46D7-8A98-AADCF0AB8AD3}"/>
            </a:ext>
          </a:extLst>
        </xdr:cNvPr>
        <xdr:cNvSpPr/>
      </xdr:nvSpPr>
      <xdr:spPr>
        <a:xfrm>
          <a:off x="13096875" y="6384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39</xdr:row>
      <xdr:rowOff>110490</xdr:rowOff>
    </xdr:to>
    <xdr:cxnSp macro="">
      <xdr:nvCxnSpPr>
        <xdr:cNvPr id="453" name="直線コネクタ 452">
          <a:extLst>
            <a:ext uri="{FF2B5EF4-FFF2-40B4-BE49-F238E27FC236}">
              <a16:creationId xmlns:a16="http://schemas.microsoft.com/office/drawing/2014/main" id="{F91F98EE-9E66-4299-8036-03E0BDB4BDFA}"/>
            </a:ext>
          </a:extLst>
        </xdr:cNvPr>
        <xdr:cNvCxnSpPr/>
      </xdr:nvCxnSpPr>
      <xdr:spPr>
        <a:xfrm flipV="1">
          <a:off x="13144500" y="6306058"/>
          <a:ext cx="790575"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54" name="n_1aveValue【試験研究機関】&#10;有形固定資産減価償却率">
          <a:extLst>
            <a:ext uri="{FF2B5EF4-FFF2-40B4-BE49-F238E27FC236}">
              <a16:creationId xmlns:a16="http://schemas.microsoft.com/office/drawing/2014/main" id="{ADB21450-17EE-4E73-AFBC-279E672D84C6}"/>
            </a:ext>
          </a:extLst>
        </xdr:cNvPr>
        <xdr:cNvSpPr txBox="1"/>
      </xdr:nvSpPr>
      <xdr:spPr>
        <a:xfrm>
          <a:off x="13745219"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38371</xdr:rowOff>
    </xdr:from>
    <xdr:ext cx="405111" cy="259045"/>
    <xdr:sp macro="" textlink="">
      <xdr:nvSpPr>
        <xdr:cNvPr id="455" name="n_2aveValue【試験研究機関】&#10;有形固定資産減価償却率">
          <a:extLst>
            <a:ext uri="{FF2B5EF4-FFF2-40B4-BE49-F238E27FC236}">
              <a16:creationId xmlns:a16="http://schemas.microsoft.com/office/drawing/2014/main" id="{EFC13B1C-7F9F-448C-9954-39B53746A22A}"/>
            </a:ext>
          </a:extLst>
        </xdr:cNvPr>
        <xdr:cNvSpPr txBox="1"/>
      </xdr:nvSpPr>
      <xdr:spPr>
        <a:xfrm>
          <a:off x="12964169" y="58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54373</xdr:rowOff>
    </xdr:from>
    <xdr:ext cx="405111" cy="259045"/>
    <xdr:sp macro="" textlink="">
      <xdr:nvSpPr>
        <xdr:cNvPr id="456" name="n_3aveValue【試験研究機関】&#10;有形固定資産減価償却率">
          <a:extLst>
            <a:ext uri="{FF2B5EF4-FFF2-40B4-BE49-F238E27FC236}">
              <a16:creationId xmlns:a16="http://schemas.microsoft.com/office/drawing/2014/main" id="{85DA2862-16C9-4422-A7AE-E13103068AD3}"/>
            </a:ext>
          </a:extLst>
        </xdr:cNvPr>
        <xdr:cNvSpPr txBox="1"/>
      </xdr:nvSpPr>
      <xdr:spPr>
        <a:xfrm>
          <a:off x="12164069"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10685</xdr:rowOff>
    </xdr:from>
    <xdr:ext cx="405111" cy="259045"/>
    <xdr:sp macro="" textlink="">
      <xdr:nvSpPr>
        <xdr:cNvPr id="457" name="n_1mainValue【試験研究機関】&#10;有形固定資産減価償却率">
          <a:extLst>
            <a:ext uri="{FF2B5EF4-FFF2-40B4-BE49-F238E27FC236}">
              <a16:creationId xmlns:a16="http://schemas.microsoft.com/office/drawing/2014/main" id="{B6426FA0-DAC7-48AD-B851-778C80E67423}"/>
            </a:ext>
          </a:extLst>
        </xdr:cNvPr>
        <xdr:cNvSpPr txBox="1"/>
      </xdr:nvSpPr>
      <xdr:spPr>
        <a:xfrm>
          <a:off x="13745219" y="63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58" name="n_2mainValue【試験研究機関】&#10;有形固定資産減価償却率">
          <a:extLst>
            <a:ext uri="{FF2B5EF4-FFF2-40B4-BE49-F238E27FC236}">
              <a16:creationId xmlns:a16="http://schemas.microsoft.com/office/drawing/2014/main" id="{84E17EC0-7856-4074-B099-43D8AE6F482D}"/>
            </a:ext>
          </a:extLst>
        </xdr:cNvPr>
        <xdr:cNvSpPr txBox="1"/>
      </xdr:nvSpPr>
      <xdr:spPr>
        <a:xfrm>
          <a:off x="12964169"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985F9111-AE28-43CC-ABDE-83B596AF80A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0" name="正方形/長方形 459">
          <a:extLst>
            <a:ext uri="{FF2B5EF4-FFF2-40B4-BE49-F238E27FC236}">
              <a16:creationId xmlns:a16="http://schemas.microsoft.com/office/drawing/2014/main" id="{16015321-3575-4ABD-B6D5-74836EAC5D85}"/>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1" name="正方形/長方形 460">
          <a:extLst>
            <a:ext uri="{FF2B5EF4-FFF2-40B4-BE49-F238E27FC236}">
              <a16:creationId xmlns:a16="http://schemas.microsoft.com/office/drawing/2014/main" id="{AC247887-A6CF-475B-95C1-8EEEBCB63B05}"/>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2" name="正方形/長方形 461">
          <a:extLst>
            <a:ext uri="{FF2B5EF4-FFF2-40B4-BE49-F238E27FC236}">
              <a16:creationId xmlns:a16="http://schemas.microsoft.com/office/drawing/2014/main" id="{4E62D4FA-C7C2-4C45-9003-33161D846291}"/>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3" name="正方形/長方形 462">
          <a:extLst>
            <a:ext uri="{FF2B5EF4-FFF2-40B4-BE49-F238E27FC236}">
              <a16:creationId xmlns:a16="http://schemas.microsoft.com/office/drawing/2014/main" id="{74733BA9-FAD9-4888-8D70-EB2BB11272FC}"/>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CF00F957-C29A-46F1-BA7A-34CBCA4E5CA1}"/>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4F3FA032-8AC8-42E8-9CC8-425E1F6FF07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85656EFB-F9FB-4865-B683-1A065D952D8B}"/>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E05CFC2D-391A-466C-AB3C-D1B0F0F4EFEF}"/>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D9535B6-7379-4B52-86E0-7E7F44336A16}"/>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F2D5EFF5-6A15-47C7-B7FE-C937F16394BC}"/>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2C96D2AA-8A9F-4578-8C3B-D3B2D52C5B05}"/>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BDB3ACC2-1069-4801-8FC6-242CA33905D7}"/>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E8D3DC45-23AF-444A-BF64-B73EEF58BFBB}"/>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B13EF82D-C4C1-45D0-AFA7-8EAFDBB975A1}"/>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E855AFAC-322A-4BE1-BAFB-4547568C4747}"/>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10573697-D6C3-4FFC-B4D4-3BFEEE8D89F3}"/>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190E803E-7E9A-4B4C-A632-A6B28D403752}"/>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5E24B51A-CA3D-469D-9AF7-1A474FFCA2EC}"/>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AB7705E-385F-4572-B54D-CE3547E29A8E}"/>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試験研究機関】&#10;一人当たり面積グラフ枠">
          <a:extLst>
            <a:ext uri="{FF2B5EF4-FFF2-40B4-BE49-F238E27FC236}">
              <a16:creationId xmlns:a16="http://schemas.microsoft.com/office/drawing/2014/main" id="{3EAF852C-827B-4E04-8CB8-62924229BB14}"/>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127000</xdr:rowOff>
    </xdr:from>
    <xdr:to>
      <xdr:col>116</xdr:col>
      <xdr:colOff>62864</xdr:colOff>
      <xdr:row>41</xdr:row>
      <xdr:rowOff>158750</xdr:rowOff>
    </xdr:to>
    <xdr:cxnSp macro="">
      <xdr:nvCxnSpPr>
        <xdr:cNvPr id="480" name="直線コネクタ 479">
          <a:extLst>
            <a:ext uri="{FF2B5EF4-FFF2-40B4-BE49-F238E27FC236}">
              <a16:creationId xmlns:a16="http://schemas.microsoft.com/office/drawing/2014/main" id="{16A418FD-BA88-44F4-BFF9-860C0CF0CD50}"/>
            </a:ext>
          </a:extLst>
        </xdr:cNvPr>
        <xdr:cNvCxnSpPr/>
      </xdr:nvCxnSpPr>
      <xdr:spPr>
        <a:xfrm flipV="1">
          <a:off x="19952970" y="5314950"/>
          <a:ext cx="1269"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481" name="【試験研究機関】&#10;一人当たり面積最小値テキスト">
          <a:extLst>
            <a:ext uri="{FF2B5EF4-FFF2-40B4-BE49-F238E27FC236}">
              <a16:creationId xmlns:a16="http://schemas.microsoft.com/office/drawing/2014/main" id="{1AF9E144-2B3E-4CB3-9992-FF0996124739}"/>
            </a:ext>
          </a:extLst>
        </xdr:cNvPr>
        <xdr:cNvSpPr txBox="1"/>
      </xdr:nvSpPr>
      <xdr:spPr>
        <a:xfrm>
          <a:off x="20002500"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482" name="直線コネクタ 481">
          <a:extLst>
            <a:ext uri="{FF2B5EF4-FFF2-40B4-BE49-F238E27FC236}">
              <a16:creationId xmlns:a16="http://schemas.microsoft.com/office/drawing/2014/main" id="{3B162AA0-B1A1-4409-BD0C-CF6AF970979C}"/>
            </a:ext>
          </a:extLst>
        </xdr:cNvPr>
        <xdr:cNvCxnSpPr/>
      </xdr:nvCxnSpPr>
      <xdr:spPr>
        <a:xfrm>
          <a:off x="19878675" y="6810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73677</xdr:rowOff>
    </xdr:from>
    <xdr:ext cx="469744" cy="259045"/>
    <xdr:sp macro="" textlink="">
      <xdr:nvSpPr>
        <xdr:cNvPr id="483" name="【試験研究機関】&#10;一人当たり面積最大値テキスト">
          <a:extLst>
            <a:ext uri="{FF2B5EF4-FFF2-40B4-BE49-F238E27FC236}">
              <a16:creationId xmlns:a16="http://schemas.microsoft.com/office/drawing/2014/main" id="{0C474CCD-CCA8-4220-96BB-ADA4E4AFFB61}"/>
            </a:ext>
          </a:extLst>
        </xdr:cNvPr>
        <xdr:cNvSpPr txBox="1"/>
      </xdr:nvSpPr>
      <xdr:spPr>
        <a:xfrm>
          <a:off x="20002500"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484" name="直線コネクタ 483">
          <a:extLst>
            <a:ext uri="{FF2B5EF4-FFF2-40B4-BE49-F238E27FC236}">
              <a16:creationId xmlns:a16="http://schemas.microsoft.com/office/drawing/2014/main" id="{E5745EED-FB0E-4787-BFAF-D747FD73302D}"/>
            </a:ext>
          </a:extLst>
        </xdr:cNvPr>
        <xdr:cNvCxnSpPr/>
      </xdr:nvCxnSpPr>
      <xdr:spPr>
        <a:xfrm>
          <a:off x="198786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137177</xdr:rowOff>
    </xdr:from>
    <xdr:ext cx="469744" cy="259045"/>
    <xdr:sp macro="" textlink="">
      <xdr:nvSpPr>
        <xdr:cNvPr id="485" name="【試験研究機関】&#10;一人当たり面積平均値テキスト">
          <a:extLst>
            <a:ext uri="{FF2B5EF4-FFF2-40B4-BE49-F238E27FC236}">
              <a16:creationId xmlns:a16="http://schemas.microsoft.com/office/drawing/2014/main" id="{1FA7F0C4-5A2A-448C-9415-C750C60711C5}"/>
            </a:ext>
          </a:extLst>
        </xdr:cNvPr>
        <xdr:cNvSpPr txBox="1"/>
      </xdr:nvSpPr>
      <xdr:spPr>
        <a:xfrm>
          <a:off x="20002500" y="6141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86" name="フローチャート: 判断 485">
          <a:extLst>
            <a:ext uri="{FF2B5EF4-FFF2-40B4-BE49-F238E27FC236}">
              <a16:creationId xmlns:a16="http://schemas.microsoft.com/office/drawing/2014/main" id="{0CD7CEEA-97EE-4D7F-8362-1B74E82791F8}"/>
            </a:ext>
          </a:extLst>
        </xdr:cNvPr>
        <xdr:cNvSpPr/>
      </xdr:nvSpPr>
      <xdr:spPr>
        <a:xfrm>
          <a:off x="19897725"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487" name="フローチャート: 判断 486">
          <a:extLst>
            <a:ext uri="{FF2B5EF4-FFF2-40B4-BE49-F238E27FC236}">
              <a16:creationId xmlns:a16="http://schemas.microsoft.com/office/drawing/2014/main" id="{C46D2719-4A19-4FF3-9E70-A755F55CF8EC}"/>
            </a:ext>
          </a:extLst>
        </xdr:cNvPr>
        <xdr:cNvSpPr/>
      </xdr:nvSpPr>
      <xdr:spPr>
        <a:xfrm>
          <a:off x="19154775" y="62484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127000</xdr:rowOff>
    </xdr:from>
    <xdr:to>
      <xdr:col>107</xdr:col>
      <xdr:colOff>101600</xdr:colOff>
      <xdr:row>39</xdr:row>
      <xdr:rowOff>57150</xdr:rowOff>
    </xdr:to>
    <xdr:sp macro="" textlink="">
      <xdr:nvSpPr>
        <xdr:cNvPr id="488" name="フローチャート: 判断 487">
          <a:extLst>
            <a:ext uri="{FF2B5EF4-FFF2-40B4-BE49-F238E27FC236}">
              <a16:creationId xmlns:a16="http://schemas.microsoft.com/office/drawing/2014/main" id="{87E6946E-0004-486F-83C5-BB401C3D5875}"/>
            </a:ext>
          </a:extLst>
        </xdr:cNvPr>
        <xdr:cNvSpPr/>
      </xdr:nvSpPr>
      <xdr:spPr>
        <a:xfrm>
          <a:off x="18345150" y="6286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89" name="フローチャート: 判断 488">
          <a:extLst>
            <a:ext uri="{FF2B5EF4-FFF2-40B4-BE49-F238E27FC236}">
              <a16:creationId xmlns:a16="http://schemas.microsoft.com/office/drawing/2014/main" id="{04BC4198-6B09-40DD-B3EA-E137EFFF6061}"/>
            </a:ext>
          </a:extLst>
        </xdr:cNvPr>
        <xdr:cNvSpPr/>
      </xdr:nvSpPr>
      <xdr:spPr>
        <a:xfrm>
          <a:off x="175545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E2F9BE1-38F4-4876-BD46-FF432B7151F8}"/>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91D5B17-21C6-429D-B84A-597ACA483A38}"/>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349A767-DBEC-454B-8418-5FA3F4780E5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14B528F-C031-41FE-95BE-983D352370D1}"/>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6D8F501-8F0F-477E-88EC-1D433F7E728B}"/>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495" name="楕円 494">
          <a:extLst>
            <a:ext uri="{FF2B5EF4-FFF2-40B4-BE49-F238E27FC236}">
              <a16:creationId xmlns:a16="http://schemas.microsoft.com/office/drawing/2014/main" id="{855B0E79-A918-4EDB-B7F4-72A3D15FDF82}"/>
            </a:ext>
          </a:extLst>
        </xdr:cNvPr>
        <xdr:cNvSpPr/>
      </xdr:nvSpPr>
      <xdr:spPr>
        <a:xfrm>
          <a:off x="19897725" y="6372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22877</xdr:rowOff>
    </xdr:from>
    <xdr:ext cx="469744" cy="259045"/>
    <xdr:sp macro="" textlink="">
      <xdr:nvSpPr>
        <xdr:cNvPr id="496" name="【試験研究機関】&#10;一人当たり面積該当値テキスト">
          <a:extLst>
            <a:ext uri="{FF2B5EF4-FFF2-40B4-BE49-F238E27FC236}">
              <a16:creationId xmlns:a16="http://schemas.microsoft.com/office/drawing/2014/main" id="{D54FFA86-8657-4B5A-94F9-6B1F48E19D66}"/>
            </a:ext>
          </a:extLst>
        </xdr:cNvPr>
        <xdr:cNvSpPr txBox="1"/>
      </xdr:nvSpPr>
      <xdr:spPr>
        <a:xfrm>
          <a:off x="20002500"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7" name="楕円 496">
          <a:extLst>
            <a:ext uri="{FF2B5EF4-FFF2-40B4-BE49-F238E27FC236}">
              <a16:creationId xmlns:a16="http://schemas.microsoft.com/office/drawing/2014/main" id="{D3822D14-26EE-4A49-84BE-2404923F3720}"/>
            </a:ext>
          </a:extLst>
        </xdr:cNvPr>
        <xdr:cNvSpPr/>
      </xdr:nvSpPr>
      <xdr:spPr>
        <a:xfrm>
          <a:off x="19154775" y="6372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95250</xdr:rowOff>
    </xdr:to>
    <xdr:cxnSp macro="">
      <xdr:nvCxnSpPr>
        <xdr:cNvPr id="498" name="直線コネクタ 497">
          <a:extLst>
            <a:ext uri="{FF2B5EF4-FFF2-40B4-BE49-F238E27FC236}">
              <a16:creationId xmlns:a16="http://schemas.microsoft.com/office/drawing/2014/main" id="{139A2D39-5077-46B5-9E13-E01436F9A4C1}"/>
            </a:ext>
          </a:extLst>
        </xdr:cNvPr>
        <xdr:cNvCxnSpPr/>
      </xdr:nvCxnSpPr>
      <xdr:spPr>
        <a:xfrm>
          <a:off x="19202400" y="64198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57150</xdr:rowOff>
    </xdr:from>
    <xdr:to>
      <xdr:col>107</xdr:col>
      <xdr:colOff>101600</xdr:colOff>
      <xdr:row>39</xdr:row>
      <xdr:rowOff>158750</xdr:rowOff>
    </xdr:to>
    <xdr:sp macro="" textlink="">
      <xdr:nvSpPr>
        <xdr:cNvPr id="499" name="楕円 498">
          <a:extLst>
            <a:ext uri="{FF2B5EF4-FFF2-40B4-BE49-F238E27FC236}">
              <a16:creationId xmlns:a16="http://schemas.microsoft.com/office/drawing/2014/main" id="{1AFDD2F3-BF13-4F09-8634-D5FA281F351B}"/>
            </a:ext>
          </a:extLst>
        </xdr:cNvPr>
        <xdr:cNvSpPr/>
      </xdr:nvSpPr>
      <xdr:spPr>
        <a:xfrm>
          <a:off x="18345150" y="63817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107950</xdr:rowOff>
    </xdr:to>
    <xdr:cxnSp macro="">
      <xdr:nvCxnSpPr>
        <xdr:cNvPr id="500" name="直線コネクタ 499">
          <a:extLst>
            <a:ext uri="{FF2B5EF4-FFF2-40B4-BE49-F238E27FC236}">
              <a16:creationId xmlns:a16="http://schemas.microsoft.com/office/drawing/2014/main" id="{38ED2D34-6CE0-4F39-8A08-455C282F1AF2}"/>
            </a:ext>
          </a:extLst>
        </xdr:cNvPr>
        <xdr:cNvCxnSpPr/>
      </xdr:nvCxnSpPr>
      <xdr:spPr>
        <a:xfrm flipV="1">
          <a:off x="18392775" y="64198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35577</xdr:rowOff>
    </xdr:from>
    <xdr:ext cx="469744" cy="259045"/>
    <xdr:sp macro="" textlink="">
      <xdr:nvSpPr>
        <xdr:cNvPr id="501" name="n_1aveValue【試験研究機関】&#10;一人当たり面積">
          <a:extLst>
            <a:ext uri="{FF2B5EF4-FFF2-40B4-BE49-F238E27FC236}">
              <a16:creationId xmlns:a16="http://schemas.microsoft.com/office/drawing/2014/main" id="{5667D17E-D6B7-49B4-A112-A416C273EAF5}"/>
            </a:ext>
          </a:extLst>
        </xdr:cNvPr>
        <xdr:cNvSpPr txBox="1"/>
      </xdr:nvSpPr>
      <xdr:spPr>
        <a:xfrm>
          <a:off x="18983402"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73677</xdr:rowOff>
    </xdr:from>
    <xdr:ext cx="469744" cy="259045"/>
    <xdr:sp macro="" textlink="">
      <xdr:nvSpPr>
        <xdr:cNvPr id="502" name="n_2aveValue【試験研究機関】&#10;一人当たり面積">
          <a:extLst>
            <a:ext uri="{FF2B5EF4-FFF2-40B4-BE49-F238E27FC236}">
              <a16:creationId xmlns:a16="http://schemas.microsoft.com/office/drawing/2014/main" id="{E12BDB59-7060-42CD-8CEF-C7E9AF4BAE99}"/>
            </a:ext>
          </a:extLst>
        </xdr:cNvPr>
        <xdr:cNvSpPr txBox="1"/>
      </xdr:nvSpPr>
      <xdr:spPr>
        <a:xfrm>
          <a:off x="1818330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503" name="n_3aveValue【試験研究機関】&#10;一人当たり面積">
          <a:extLst>
            <a:ext uri="{FF2B5EF4-FFF2-40B4-BE49-F238E27FC236}">
              <a16:creationId xmlns:a16="http://schemas.microsoft.com/office/drawing/2014/main" id="{D5A048AC-8B59-4405-844F-FACA9A8FF49D}"/>
            </a:ext>
          </a:extLst>
        </xdr:cNvPr>
        <xdr:cNvSpPr txBox="1"/>
      </xdr:nvSpPr>
      <xdr:spPr>
        <a:xfrm>
          <a:off x="173832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504" name="n_1mainValue【試験研究機関】&#10;一人当たり面積">
          <a:extLst>
            <a:ext uri="{FF2B5EF4-FFF2-40B4-BE49-F238E27FC236}">
              <a16:creationId xmlns:a16="http://schemas.microsoft.com/office/drawing/2014/main" id="{360056A5-9C88-4516-AEC6-1D0972A33387}"/>
            </a:ext>
          </a:extLst>
        </xdr:cNvPr>
        <xdr:cNvSpPr txBox="1"/>
      </xdr:nvSpPr>
      <xdr:spPr>
        <a:xfrm>
          <a:off x="18983402" y="646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505" name="n_2mainValue【試験研究機関】&#10;一人当たり面積">
          <a:extLst>
            <a:ext uri="{FF2B5EF4-FFF2-40B4-BE49-F238E27FC236}">
              <a16:creationId xmlns:a16="http://schemas.microsoft.com/office/drawing/2014/main" id="{A0E3D116-8FBF-4E1F-BED5-C93608206AFF}"/>
            </a:ext>
          </a:extLst>
        </xdr:cNvPr>
        <xdr:cNvSpPr txBox="1"/>
      </xdr:nvSpPr>
      <xdr:spPr>
        <a:xfrm>
          <a:off x="18183302"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4678979-295C-4F4A-BA83-49121DF2A13F}"/>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7" name="正方形/長方形 506">
          <a:extLst>
            <a:ext uri="{FF2B5EF4-FFF2-40B4-BE49-F238E27FC236}">
              <a16:creationId xmlns:a16="http://schemas.microsoft.com/office/drawing/2014/main" id="{7BCC4B2F-639B-4737-890C-27987A74DFAC}"/>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8" name="正方形/長方形 507">
          <a:extLst>
            <a:ext uri="{FF2B5EF4-FFF2-40B4-BE49-F238E27FC236}">
              <a16:creationId xmlns:a16="http://schemas.microsoft.com/office/drawing/2014/main" id="{8E3BC0A7-A2EE-4CA8-80B0-B0903073C7AC}"/>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9" name="正方形/長方形 508">
          <a:extLst>
            <a:ext uri="{FF2B5EF4-FFF2-40B4-BE49-F238E27FC236}">
              <a16:creationId xmlns:a16="http://schemas.microsoft.com/office/drawing/2014/main" id="{82CCFF85-46DF-477C-A3C8-319764093222}"/>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0" name="正方形/長方形 509">
          <a:extLst>
            <a:ext uri="{FF2B5EF4-FFF2-40B4-BE49-F238E27FC236}">
              <a16:creationId xmlns:a16="http://schemas.microsoft.com/office/drawing/2014/main" id="{8DBA4FB5-76FE-4558-AFFC-6C463E449C48}"/>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45E00B5-281C-43D1-BC1E-CA7F26B863C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3D0569B-55B9-4665-A3E0-E707380D9A9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63CD8F02-64F5-4927-A747-47AFBCE3FE89}"/>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4" name="テキスト ボックス 513">
          <a:extLst>
            <a:ext uri="{FF2B5EF4-FFF2-40B4-BE49-F238E27FC236}">
              <a16:creationId xmlns:a16="http://schemas.microsoft.com/office/drawing/2014/main" id="{FDF7D149-5D3F-4A98-8A81-842CEA3D646A}"/>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57191355-0E20-483B-A501-42EA03CAF6AB}"/>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a:extLst>
            <a:ext uri="{FF2B5EF4-FFF2-40B4-BE49-F238E27FC236}">
              <a16:creationId xmlns:a16="http://schemas.microsoft.com/office/drawing/2014/main" id="{42FCDC7D-AAE6-4CEF-AF2B-D3101C46C6C0}"/>
            </a:ext>
          </a:extLst>
        </xdr:cNvPr>
        <xdr:cNvSpPr txBox="1"/>
      </xdr:nvSpPr>
      <xdr:spPr>
        <a:xfrm>
          <a:off x="10845966"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E5353BFF-1594-443F-ADDE-286A9087155C}"/>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A83C92B3-8438-4D05-A93A-01B84909FB6E}"/>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7C81831-AEA0-4217-8187-17B0E2FC14BC}"/>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3EE1B7C6-BED5-4B15-814F-9D64BFB3F787}"/>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5B42F64F-6545-4933-9F78-2063D5DE2055}"/>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D5094BB4-43D7-4234-BCA8-C92547B7171C}"/>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499FA8C-8A77-43E4-9012-071C2356ADBE}"/>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14F068A2-67D3-4A17-BADC-616CAB417178}"/>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CDF2EEA3-A54A-494E-9F0E-056A3CEFA825}"/>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A36C7FB9-48CD-4923-9D0C-199A63744C1D}"/>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警察施設】&#10;有形固定資産減価償却率グラフ枠">
          <a:extLst>
            <a:ext uri="{FF2B5EF4-FFF2-40B4-BE49-F238E27FC236}">
              <a16:creationId xmlns:a16="http://schemas.microsoft.com/office/drawing/2014/main" id="{30D92B7C-0E8F-4B91-8B91-E13CF65D3750}"/>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82550</xdr:rowOff>
    </xdr:from>
    <xdr:to>
      <xdr:col>85</xdr:col>
      <xdr:colOff>126364</xdr:colOff>
      <xdr:row>64</xdr:row>
      <xdr:rowOff>63500</xdr:rowOff>
    </xdr:to>
    <xdr:cxnSp macro="">
      <xdr:nvCxnSpPr>
        <xdr:cNvPr id="528" name="直線コネクタ 527">
          <a:extLst>
            <a:ext uri="{FF2B5EF4-FFF2-40B4-BE49-F238E27FC236}">
              <a16:creationId xmlns:a16="http://schemas.microsoft.com/office/drawing/2014/main" id="{8025D208-BCE6-41D7-9374-8E8D0C4AE2EE}"/>
            </a:ext>
          </a:extLst>
        </xdr:cNvPr>
        <xdr:cNvCxnSpPr/>
      </xdr:nvCxnSpPr>
      <xdr:spPr>
        <a:xfrm flipV="1">
          <a:off x="14695170" y="9001125"/>
          <a:ext cx="1269"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67327</xdr:rowOff>
    </xdr:from>
    <xdr:ext cx="405111" cy="259045"/>
    <xdr:sp macro="" textlink="">
      <xdr:nvSpPr>
        <xdr:cNvPr id="529" name="【警察施設】&#10;有形固定資産減価償却率最小値テキスト">
          <a:extLst>
            <a:ext uri="{FF2B5EF4-FFF2-40B4-BE49-F238E27FC236}">
              <a16:creationId xmlns:a16="http://schemas.microsoft.com/office/drawing/2014/main" id="{158CB400-A150-4ED4-ADCE-AF7FA87327BA}"/>
            </a:ext>
          </a:extLst>
        </xdr:cNvPr>
        <xdr:cNvSpPr txBox="1"/>
      </xdr:nvSpPr>
      <xdr:spPr>
        <a:xfrm>
          <a:off x="14744700" y="1043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63500</xdr:rowOff>
    </xdr:from>
    <xdr:to>
      <xdr:col>86</xdr:col>
      <xdr:colOff>25400</xdr:colOff>
      <xdr:row>64</xdr:row>
      <xdr:rowOff>63500</xdr:rowOff>
    </xdr:to>
    <xdr:cxnSp macro="">
      <xdr:nvCxnSpPr>
        <xdr:cNvPr id="530" name="直線コネクタ 529">
          <a:extLst>
            <a:ext uri="{FF2B5EF4-FFF2-40B4-BE49-F238E27FC236}">
              <a16:creationId xmlns:a16="http://schemas.microsoft.com/office/drawing/2014/main" id="{ACB66317-ED8F-451C-ACA3-5E6C7B8E141B}"/>
            </a:ext>
          </a:extLst>
        </xdr:cNvPr>
        <xdr:cNvCxnSpPr/>
      </xdr:nvCxnSpPr>
      <xdr:spPr>
        <a:xfrm>
          <a:off x="14611350" y="10439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29227</xdr:rowOff>
    </xdr:from>
    <xdr:ext cx="405111" cy="259045"/>
    <xdr:sp macro="" textlink="">
      <xdr:nvSpPr>
        <xdr:cNvPr id="531" name="【警察施設】&#10;有形固定資産減価償却率最大値テキスト">
          <a:extLst>
            <a:ext uri="{FF2B5EF4-FFF2-40B4-BE49-F238E27FC236}">
              <a16:creationId xmlns:a16="http://schemas.microsoft.com/office/drawing/2014/main" id="{9E4CA711-7262-48C5-BD2C-F72C1D5ECDE2}"/>
            </a:ext>
          </a:extLst>
        </xdr:cNvPr>
        <xdr:cNvSpPr txBox="1"/>
      </xdr:nvSpPr>
      <xdr:spPr>
        <a:xfrm>
          <a:off x="14744700" y="877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82550</xdr:rowOff>
    </xdr:from>
    <xdr:to>
      <xdr:col>86</xdr:col>
      <xdr:colOff>25400</xdr:colOff>
      <xdr:row>55</xdr:row>
      <xdr:rowOff>82550</xdr:rowOff>
    </xdr:to>
    <xdr:cxnSp macro="">
      <xdr:nvCxnSpPr>
        <xdr:cNvPr id="532" name="直線コネクタ 531">
          <a:extLst>
            <a:ext uri="{FF2B5EF4-FFF2-40B4-BE49-F238E27FC236}">
              <a16:creationId xmlns:a16="http://schemas.microsoft.com/office/drawing/2014/main" id="{C57840D3-065F-44F2-A809-E1AEC6064BF8}"/>
            </a:ext>
          </a:extLst>
        </xdr:cNvPr>
        <xdr:cNvCxnSpPr/>
      </xdr:nvCxnSpPr>
      <xdr:spPr>
        <a:xfrm>
          <a:off x="14611350" y="900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73677</xdr:rowOff>
    </xdr:from>
    <xdr:ext cx="405111" cy="259045"/>
    <xdr:sp macro="" textlink="">
      <xdr:nvSpPr>
        <xdr:cNvPr id="533" name="【警察施設】&#10;有形固定資産減価償却率平均値テキスト">
          <a:extLst>
            <a:ext uri="{FF2B5EF4-FFF2-40B4-BE49-F238E27FC236}">
              <a16:creationId xmlns:a16="http://schemas.microsoft.com/office/drawing/2014/main" id="{E08030E5-72D6-443D-8FFF-0C2486574FBD}"/>
            </a:ext>
          </a:extLst>
        </xdr:cNvPr>
        <xdr:cNvSpPr txBox="1"/>
      </xdr:nvSpPr>
      <xdr:spPr>
        <a:xfrm>
          <a:off x="14744700" y="9960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95250</xdr:rowOff>
    </xdr:from>
    <xdr:to>
      <xdr:col>85</xdr:col>
      <xdr:colOff>177800</xdr:colOff>
      <xdr:row>62</xdr:row>
      <xdr:rowOff>25400</xdr:rowOff>
    </xdr:to>
    <xdr:sp macro="" textlink="">
      <xdr:nvSpPr>
        <xdr:cNvPr id="534" name="フローチャート: 判断 533">
          <a:extLst>
            <a:ext uri="{FF2B5EF4-FFF2-40B4-BE49-F238E27FC236}">
              <a16:creationId xmlns:a16="http://schemas.microsoft.com/office/drawing/2014/main" id="{7AD65361-C99B-416D-9C4D-43D639997F06}"/>
            </a:ext>
          </a:extLst>
        </xdr:cNvPr>
        <xdr:cNvSpPr/>
      </xdr:nvSpPr>
      <xdr:spPr>
        <a:xfrm>
          <a:off x="14649450" y="9982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35" name="フローチャート: 判断 534">
          <a:extLst>
            <a:ext uri="{FF2B5EF4-FFF2-40B4-BE49-F238E27FC236}">
              <a16:creationId xmlns:a16="http://schemas.microsoft.com/office/drawing/2014/main" id="{8E86DD59-1236-4D91-8DB7-773F00785CAD}"/>
            </a:ext>
          </a:extLst>
        </xdr:cNvPr>
        <xdr:cNvSpPr/>
      </xdr:nvSpPr>
      <xdr:spPr>
        <a:xfrm>
          <a:off x="13887450" y="989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69850</xdr:rowOff>
    </xdr:from>
    <xdr:to>
      <xdr:col>76</xdr:col>
      <xdr:colOff>165100</xdr:colOff>
      <xdr:row>62</xdr:row>
      <xdr:rowOff>0</xdr:rowOff>
    </xdr:to>
    <xdr:sp macro="" textlink="">
      <xdr:nvSpPr>
        <xdr:cNvPr id="536" name="フローチャート: 判断 535">
          <a:extLst>
            <a:ext uri="{FF2B5EF4-FFF2-40B4-BE49-F238E27FC236}">
              <a16:creationId xmlns:a16="http://schemas.microsoft.com/office/drawing/2014/main" id="{153BDCE6-F685-400E-9DF4-6F153A9BBE57}"/>
            </a:ext>
          </a:extLst>
        </xdr:cNvPr>
        <xdr:cNvSpPr/>
      </xdr:nvSpPr>
      <xdr:spPr>
        <a:xfrm>
          <a:off x="13096875" y="9953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139700</xdr:rowOff>
    </xdr:from>
    <xdr:to>
      <xdr:col>72</xdr:col>
      <xdr:colOff>38100</xdr:colOff>
      <xdr:row>61</xdr:row>
      <xdr:rowOff>69850</xdr:rowOff>
    </xdr:to>
    <xdr:sp macro="" textlink="">
      <xdr:nvSpPr>
        <xdr:cNvPr id="537" name="フローチャート: 判断 536">
          <a:extLst>
            <a:ext uri="{FF2B5EF4-FFF2-40B4-BE49-F238E27FC236}">
              <a16:creationId xmlns:a16="http://schemas.microsoft.com/office/drawing/2014/main" id="{F35FD2F6-D1AF-4A9B-8A21-2696BCD5FDCA}"/>
            </a:ext>
          </a:extLst>
        </xdr:cNvPr>
        <xdr:cNvSpPr/>
      </xdr:nvSpPr>
      <xdr:spPr>
        <a:xfrm>
          <a:off x="12296775" y="98679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9986C659-79C8-4D26-A50F-23D7BF9D1E13}"/>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436AE62-45A8-4681-B8C8-BBCEEE4C8295}"/>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44261959-7165-44B0-9BD3-B8A7EDFA7562}"/>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615A91B-F4C3-40D5-A5B9-4852CCEB87E7}"/>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EF9D033-5856-40E8-BC2A-90C30E63B41E}"/>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3" name="楕円 542">
          <a:extLst>
            <a:ext uri="{FF2B5EF4-FFF2-40B4-BE49-F238E27FC236}">
              <a16:creationId xmlns:a16="http://schemas.microsoft.com/office/drawing/2014/main" id="{210C8C4C-3093-4F3B-9D18-1E2C2B8A96D0}"/>
            </a:ext>
          </a:extLst>
        </xdr:cNvPr>
        <xdr:cNvSpPr/>
      </xdr:nvSpPr>
      <xdr:spPr>
        <a:xfrm>
          <a:off x="14649450" y="9791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86377</xdr:rowOff>
    </xdr:from>
    <xdr:ext cx="405111" cy="259045"/>
    <xdr:sp macro="" textlink="">
      <xdr:nvSpPr>
        <xdr:cNvPr id="544" name="【警察施設】&#10;有形固定資産減価償却率該当値テキスト">
          <a:extLst>
            <a:ext uri="{FF2B5EF4-FFF2-40B4-BE49-F238E27FC236}">
              <a16:creationId xmlns:a16="http://schemas.microsoft.com/office/drawing/2014/main" id="{77EA3551-1329-4C7C-9252-8D67B385BA8B}"/>
            </a:ext>
          </a:extLst>
        </xdr:cNvPr>
        <xdr:cNvSpPr txBox="1"/>
      </xdr:nvSpPr>
      <xdr:spPr>
        <a:xfrm>
          <a:off x="14744700"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38100</xdr:rowOff>
    </xdr:from>
    <xdr:to>
      <xdr:col>81</xdr:col>
      <xdr:colOff>101600</xdr:colOff>
      <xdr:row>62</xdr:row>
      <xdr:rowOff>139700</xdr:rowOff>
    </xdr:to>
    <xdr:sp macro="" textlink="">
      <xdr:nvSpPr>
        <xdr:cNvPr id="545" name="楕円 544">
          <a:extLst>
            <a:ext uri="{FF2B5EF4-FFF2-40B4-BE49-F238E27FC236}">
              <a16:creationId xmlns:a16="http://schemas.microsoft.com/office/drawing/2014/main" id="{1D4FBA0F-D545-4261-8AE3-C6F9366CD232}"/>
            </a:ext>
          </a:extLst>
        </xdr:cNvPr>
        <xdr:cNvSpPr/>
      </xdr:nvSpPr>
      <xdr:spPr>
        <a:xfrm>
          <a:off x="13887450" y="10086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62</xdr:row>
      <xdr:rowOff>88900</xdr:rowOff>
    </xdr:to>
    <xdr:cxnSp macro="">
      <xdr:nvCxnSpPr>
        <xdr:cNvPr id="546" name="直線コネクタ 545">
          <a:extLst>
            <a:ext uri="{FF2B5EF4-FFF2-40B4-BE49-F238E27FC236}">
              <a16:creationId xmlns:a16="http://schemas.microsoft.com/office/drawing/2014/main" id="{AA9B5C7D-9A6D-403D-B4F3-318F3408C806}"/>
            </a:ext>
          </a:extLst>
        </xdr:cNvPr>
        <xdr:cNvCxnSpPr/>
      </xdr:nvCxnSpPr>
      <xdr:spPr>
        <a:xfrm flipV="1">
          <a:off x="13935075" y="9839325"/>
          <a:ext cx="762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44450</xdr:rowOff>
    </xdr:from>
    <xdr:to>
      <xdr:col>76</xdr:col>
      <xdr:colOff>165100</xdr:colOff>
      <xdr:row>63</xdr:row>
      <xdr:rowOff>146050</xdr:rowOff>
    </xdr:to>
    <xdr:sp macro="" textlink="">
      <xdr:nvSpPr>
        <xdr:cNvPr id="547" name="楕円 546">
          <a:extLst>
            <a:ext uri="{FF2B5EF4-FFF2-40B4-BE49-F238E27FC236}">
              <a16:creationId xmlns:a16="http://schemas.microsoft.com/office/drawing/2014/main" id="{B6134B83-C9D1-43F1-B793-B7B0B9F5B07B}"/>
            </a:ext>
          </a:extLst>
        </xdr:cNvPr>
        <xdr:cNvSpPr/>
      </xdr:nvSpPr>
      <xdr:spPr>
        <a:xfrm>
          <a:off x="13096875" y="10258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88900</xdr:rowOff>
    </xdr:from>
    <xdr:to>
      <xdr:col>81</xdr:col>
      <xdr:colOff>50800</xdr:colOff>
      <xdr:row>63</xdr:row>
      <xdr:rowOff>95250</xdr:rowOff>
    </xdr:to>
    <xdr:cxnSp macro="">
      <xdr:nvCxnSpPr>
        <xdr:cNvPr id="548" name="直線コネクタ 547">
          <a:extLst>
            <a:ext uri="{FF2B5EF4-FFF2-40B4-BE49-F238E27FC236}">
              <a16:creationId xmlns:a16="http://schemas.microsoft.com/office/drawing/2014/main" id="{A5275BA0-23C1-44AC-AFF3-3F88602AB72E}"/>
            </a:ext>
          </a:extLst>
        </xdr:cNvPr>
        <xdr:cNvCxnSpPr/>
      </xdr:nvCxnSpPr>
      <xdr:spPr>
        <a:xfrm flipV="1">
          <a:off x="13144500" y="10134600"/>
          <a:ext cx="79057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124477</xdr:rowOff>
    </xdr:from>
    <xdr:ext cx="405111" cy="259045"/>
    <xdr:sp macro="" textlink="">
      <xdr:nvSpPr>
        <xdr:cNvPr id="549" name="n_1aveValue【警察施設】&#10;有形固定資産減価償却率">
          <a:extLst>
            <a:ext uri="{FF2B5EF4-FFF2-40B4-BE49-F238E27FC236}">
              <a16:creationId xmlns:a16="http://schemas.microsoft.com/office/drawing/2014/main" id="{C1C009A4-4B0E-491E-8196-02E5BFF4C786}"/>
            </a:ext>
          </a:extLst>
        </xdr:cNvPr>
        <xdr:cNvSpPr txBox="1"/>
      </xdr:nvSpPr>
      <xdr:spPr>
        <a:xfrm>
          <a:off x="13745219" y="968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16527</xdr:rowOff>
    </xdr:from>
    <xdr:ext cx="405111" cy="259045"/>
    <xdr:sp macro="" textlink="">
      <xdr:nvSpPr>
        <xdr:cNvPr id="550" name="n_2aveValue【警察施設】&#10;有形固定資産減価償却率">
          <a:extLst>
            <a:ext uri="{FF2B5EF4-FFF2-40B4-BE49-F238E27FC236}">
              <a16:creationId xmlns:a16="http://schemas.microsoft.com/office/drawing/2014/main" id="{C4D99EE1-50A7-4A3A-8A9D-F5F3FA12C2D0}"/>
            </a:ext>
          </a:extLst>
        </xdr:cNvPr>
        <xdr:cNvSpPr txBox="1"/>
      </xdr:nvSpPr>
      <xdr:spPr>
        <a:xfrm>
          <a:off x="12964169" y="974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86377</xdr:rowOff>
    </xdr:from>
    <xdr:ext cx="405111" cy="259045"/>
    <xdr:sp macro="" textlink="">
      <xdr:nvSpPr>
        <xdr:cNvPr id="551" name="n_3aveValue【警察施設】&#10;有形固定資産減価償却率">
          <a:extLst>
            <a:ext uri="{FF2B5EF4-FFF2-40B4-BE49-F238E27FC236}">
              <a16:creationId xmlns:a16="http://schemas.microsoft.com/office/drawing/2014/main" id="{46A1EDFF-2700-4295-9DAB-924FD450D925}"/>
            </a:ext>
          </a:extLst>
        </xdr:cNvPr>
        <xdr:cNvSpPr txBox="1"/>
      </xdr:nvSpPr>
      <xdr:spPr>
        <a:xfrm>
          <a:off x="12164069"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130827</xdr:rowOff>
    </xdr:from>
    <xdr:ext cx="405111" cy="259045"/>
    <xdr:sp macro="" textlink="">
      <xdr:nvSpPr>
        <xdr:cNvPr id="552" name="n_1mainValue【警察施設】&#10;有形固定資産減価償却率">
          <a:extLst>
            <a:ext uri="{FF2B5EF4-FFF2-40B4-BE49-F238E27FC236}">
              <a16:creationId xmlns:a16="http://schemas.microsoft.com/office/drawing/2014/main" id="{23DB0C92-022D-40BB-8805-E446454E78B4}"/>
            </a:ext>
          </a:extLst>
        </xdr:cNvPr>
        <xdr:cNvSpPr txBox="1"/>
      </xdr:nvSpPr>
      <xdr:spPr>
        <a:xfrm>
          <a:off x="13745219" y="1017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137177</xdr:rowOff>
    </xdr:from>
    <xdr:ext cx="405111" cy="259045"/>
    <xdr:sp macro="" textlink="">
      <xdr:nvSpPr>
        <xdr:cNvPr id="553" name="n_2mainValue【警察施設】&#10;有形固定資産減価償却率">
          <a:extLst>
            <a:ext uri="{FF2B5EF4-FFF2-40B4-BE49-F238E27FC236}">
              <a16:creationId xmlns:a16="http://schemas.microsoft.com/office/drawing/2014/main" id="{D332B922-BF13-483D-9C94-E202887D78B5}"/>
            </a:ext>
          </a:extLst>
        </xdr:cNvPr>
        <xdr:cNvSpPr txBox="1"/>
      </xdr:nvSpPr>
      <xdr:spPr>
        <a:xfrm>
          <a:off x="12964169" y="1035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B19E7ED6-2B4C-4A36-B4E0-C5A7240B2A57}"/>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5" name="正方形/長方形 554">
          <a:extLst>
            <a:ext uri="{FF2B5EF4-FFF2-40B4-BE49-F238E27FC236}">
              <a16:creationId xmlns:a16="http://schemas.microsoft.com/office/drawing/2014/main" id="{C6D3F52B-F83C-47D8-A6C4-38C8197FB393}"/>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6" name="正方形/長方形 555">
          <a:extLst>
            <a:ext uri="{FF2B5EF4-FFF2-40B4-BE49-F238E27FC236}">
              <a16:creationId xmlns:a16="http://schemas.microsoft.com/office/drawing/2014/main" id="{B0F10CA6-C689-4617-8CF7-D52321C4D1D2}"/>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7" name="正方形/長方形 556">
          <a:extLst>
            <a:ext uri="{FF2B5EF4-FFF2-40B4-BE49-F238E27FC236}">
              <a16:creationId xmlns:a16="http://schemas.microsoft.com/office/drawing/2014/main" id="{A7BBE9A0-FD5E-4A7D-82A1-132B54149F39}"/>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8" name="正方形/長方形 557">
          <a:extLst>
            <a:ext uri="{FF2B5EF4-FFF2-40B4-BE49-F238E27FC236}">
              <a16:creationId xmlns:a16="http://schemas.microsoft.com/office/drawing/2014/main" id="{ADAB022F-C8B9-418F-8ADD-C0583007B253}"/>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C335711E-F829-4E50-B3B7-F2BC1EC82F36}"/>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FD502DB9-2AA3-480D-84EC-9EFFE164A025}"/>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5868331F-C2FA-4175-B3CC-BAE5280597A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2" name="テキスト ボックス 561">
          <a:extLst>
            <a:ext uri="{FF2B5EF4-FFF2-40B4-BE49-F238E27FC236}">
              <a16:creationId xmlns:a16="http://schemas.microsoft.com/office/drawing/2014/main" id="{7971EC38-A685-4636-84ED-0EF0E3A48EC3}"/>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a:extLst>
            <a:ext uri="{FF2B5EF4-FFF2-40B4-BE49-F238E27FC236}">
              <a16:creationId xmlns:a16="http://schemas.microsoft.com/office/drawing/2014/main" id="{002F725A-FA9E-4540-BDF2-FDCE29A82083}"/>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9DC43EA9-C3FF-457E-B51F-DC3236FEAA06}"/>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a:extLst>
            <a:ext uri="{FF2B5EF4-FFF2-40B4-BE49-F238E27FC236}">
              <a16:creationId xmlns:a16="http://schemas.microsoft.com/office/drawing/2014/main" id="{A2B072CD-6D16-40F5-8612-41BCCFB0DA86}"/>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a:extLst>
            <a:ext uri="{FF2B5EF4-FFF2-40B4-BE49-F238E27FC236}">
              <a16:creationId xmlns:a16="http://schemas.microsoft.com/office/drawing/2014/main" id="{1D95C60B-B64E-42FE-A423-996067F9209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a:extLst>
            <a:ext uri="{FF2B5EF4-FFF2-40B4-BE49-F238E27FC236}">
              <a16:creationId xmlns:a16="http://schemas.microsoft.com/office/drawing/2014/main" id="{1E7EDE66-19B0-4208-B560-BF2AD274461A}"/>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a:extLst>
            <a:ext uri="{FF2B5EF4-FFF2-40B4-BE49-F238E27FC236}">
              <a16:creationId xmlns:a16="http://schemas.microsoft.com/office/drawing/2014/main" id="{F76D1479-7EA6-4B16-A98F-45E1D3687144}"/>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a:extLst>
            <a:ext uri="{FF2B5EF4-FFF2-40B4-BE49-F238E27FC236}">
              <a16:creationId xmlns:a16="http://schemas.microsoft.com/office/drawing/2014/main" id="{CA266663-FCAB-43E7-ADDF-A3EF60BA3DA3}"/>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a:extLst>
            <a:ext uri="{FF2B5EF4-FFF2-40B4-BE49-F238E27FC236}">
              <a16:creationId xmlns:a16="http://schemas.microsoft.com/office/drawing/2014/main" id="{003376C3-8C7E-4727-8AD0-5219B592568F}"/>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a:extLst>
            <a:ext uri="{FF2B5EF4-FFF2-40B4-BE49-F238E27FC236}">
              <a16:creationId xmlns:a16="http://schemas.microsoft.com/office/drawing/2014/main" id="{BC08B5D8-8445-46F8-A2CC-2006D3DFE172}"/>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2" name="テキスト ボックス 571">
          <a:extLst>
            <a:ext uri="{FF2B5EF4-FFF2-40B4-BE49-F238E27FC236}">
              <a16:creationId xmlns:a16="http://schemas.microsoft.com/office/drawing/2014/main" id="{49500CF7-AA03-43FD-953A-F0D52AAC1412}"/>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a:extLst>
            <a:ext uri="{FF2B5EF4-FFF2-40B4-BE49-F238E27FC236}">
              <a16:creationId xmlns:a16="http://schemas.microsoft.com/office/drawing/2014/main" id="{65A5E356-98D8-46BF-9DBC-377650606B77}"/>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720FE12E-4D8A-4FE6-848E-B288E63AFDFC}"/>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A757E703-8BD0-46D6-ACF3-A0C1AA2CAA19}"/>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ED08540E-90C7-45A8-8668-41543912344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警察施設】&#10;一人当たり面積グラフ枠">
          <a:extLst>
            <a:ext uri="{FF2B5EF4-FFF2-40B4-BE49-F238E27FC236}">
              <a16:creationId xmlns:a16="http://schemas.microsoft.com/office/drawing/2014/main" id="{6AB052C5-DA86-433A-AF52-5C856F9CE054}"/>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73478</xdr:rowOff>
    </xdr:from>
    <xdr:to>
      <xdr:col>116</xdr:col>
      <xdr:colOff>62864</xdr:colOff>
      <xdr:row>63</xdr:row>
      <xdr:rowOff>8165</xdr:rowOff>
    </xdr:to>
    <xdr:cxnSp macro="">
      <xdr:nvCxnSpPr>
        <xdr:cNvPr id="578" name="直線コネクタ 577">
          <a:extLst>
            <a:ext uri="{FF2B5EF4-FFF2-40B4-BE49-F238E27FC236}">
              <a16:creationId xmlns:a16="http://schemas.microsoft.com/office/drawing/2014/main" id="{20E2A84E-0AAA-4082-AF87-5CA70AB5700E}"/>
            </a:ext>
          </a:extLst>
        </xdr:cNvPr>
        <xdr:cNvCxnSpPr/>
      </xdr:nvCxnSpPr>
      <xdr:spPr>
        <a:xfrm flipV="1">
          <a:off x="19952970" y="8988878"/>
          <a:ext cx="1269" cy="123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11992</xdr:rowOff>
    </xdr:from>
    <xdr:ext cx="469744" cy="259045"/>
    <xdr:sp macro="" textlink="">
      <xdr:nvSpPr>
        <xdr:cNvPr id="579" name="【警察施設】&#10;一人当たり面積最小値テキスト">
          <a:extLst>
            <a:ext uri="{FF2B5EF4-FFF2-40B4-BE49-F238E27FC236}">
              <a16:creationId xmlns:a16="http://schemas.microsoft.com/office/drawing/2014/main" id="{07A3872A-97F6-4FD0-BA0F-495B0F07AA53}"/>
            </a:ext>
          </a:extLst>
        </xdr:cNvPr>
        <xdr:cNvSpPr txBox="1"/>
      </xdr:nvSpPr>
      <xdr:spPr>
        <a:xfrm>
          <a:off x="20002500" y="1021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8165</xdr:rowOff>
    </xdr:from>
    <xdr:to>
      <xdr:col>116</xdr:col>
      <xdr:colOff>152400</xdr:colOff>
      <xdr:row>63</xdr:row>
      <xdr:rowOff>8165</xdr:rowOff>
    </xdr:to>
    <xdr:cxnSp macro="">
      <xdr:nvCxnSpPr>
        <xdr:cNvPr id="580" name="直線コネクタ 579">
          <a:extLst>
            <a:ext uri="{FF2B5EF4-FFF2-40B4-BE49-F238E27FC236}">
              <a16:creationId xmlns:a16="http://schemas.microsoft.com/office/drawing/2014/main" id="{6F73CD2E-DCDB-4411-9A3D-466BFF652712}"/>
            </a:ext>
          </a:extLst>
        </xdr:cNvPr>
        <xdr:cNvCxnSpPr/>
      </xdr:nvCxnSpPr>
      <xdr:spPr>
        <a:xfrm>
          <a:off x="19878675" y="10222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20155</xdr:rowOff>
    </xdr:from>
    <xdr:ext cx="469744" cy="259045"/>
    <xdr:sp macro="" textlink="">
      <xdr:nvSpPr>
        <xdr:cNvPr id="581" name="【警察施設】&#10;一人当たり面積最大値テキスト">
          <a:extLst>
            <a:ext uri="{FF2B5EF4-FFF2-40B4-BE49-F238E27FC236}">
              <a16:creationId xmlns:a16="http://schemas.microsoft.com/office/drawing/2014/main" id="{97A0AFB8-06C3-4B42-9F5B-38F05D810EBB}"/>
            </a:ext>
          </a:extLst>
        </xdr:cNvPr>
        <xdr:cNvSpPr txBox="1"/>
      </xdr:nvSpPr>
      <xdr:spPr>
        <a:xfrm>
          <a:off x="20002500" y="877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82" name="直線コネクタ 581">
          <a:extLst>
            <a:ext uri="{FF2B5EF4-FFF2-40B4-BE49-F238E27FC236}">
              <a16:creationId xmlns:a16="http://schemas.microsoft.com/office/drawing/2014/main" id="{47732248-F928-4DAD-A6B9-5A1CECCA2ABA}"/>
            </a:ext>
          </a:extLst>
        </xdr:cNvPr>
        <xdr:cNvCxnSpPr/>
      </xdr:nvCxnSpPr>
      <xdr:spPr>
        <a:xfrm>
          <a:off x="19878675" y="89888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151692</xdr:rowOff>
    </xdr:from>
    <xdr:ext cx="469744" cy="259045"/>
    <xdr:sp macro="" textlink="">
      <xdr:nvSpPr>
        <xdr:cNvPr id="583" name="【警察施設】&#10;一人当たり面積平均値テキスト">
          <a:extLst>
            <a:ext uri="{FF2B5EF4-FFF2-40B4-BE49-F238E27FC236}">
              <a16:creationId xmlns:a16="http://schemas.microsoft.com/office/drawing/2014/main" id="{24BE3295-16B2-403E-B1EC-571AD2D6F178}"/>
            </a:ext>
          </a:extLst>
        </xdr:cNvPr>
        <xdr:cNvSpPr txBox="1"/>
      </xdr:nvSpPr>
      <xdr:spPr>
        <a:xfrm>
          <a:off x="20002500" y="9714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584" name="フローチャート: 判断 583">
          <a:extLst>
            <a:ext uri="{FF2B5EF4-FFF2-40B4-BE49-F238E27FC236}">
              <a16:creationId xmlns:a16="http://schemas.microsoft.com/office/drawing/2014/main" id="{70C69B8D-7458-4943-95FA-2D9803B4E7F4}"/>
            </a:ext>
          </a:extLst>
        </xdr:cNvPr>
        <xdr:cNvSpPr/>
      </xdr:nvSpPr>
      <xdr:spPr>
        <a:xfrm>
          <a:off x="19897725" y="98506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145143</xdr:rowOff>
    </xdr:from>
    <xdr:to>
      <xdr:col>112</xdr:col>
      <xdr:colOff>38100</xdr:colOff>
      <xdr:row>61</xdr:row>
      <xdr:rowOff>75293</xdr:rowOff>
    </xdr:to>
    <xdr:sp macro="" textlink="">
      <xdr:nvSpPr>
        <xdr:cNvPr id="585" name="フローチャート: 判断 584">
          <a:extLst>
            <a:ext uri="{FF2B5EF4-FFF2-40B4-BE49-F238E27FC236}">
              <a16:creationId xmlns:a16="http://schemas.microsoft.com/office/drawing/2014/main" id="{C12B8659-80D5-464A-A664-8EDD4B726244}"/>
            </a:ext>
          </a:extLst>
        </xdr:cNvPr>
        <xdr:cNvSpPr/>
      </xdr:nvSpPr>
      <xdr:spPr>
        <a:xfrm>
          <a:off x="19154775" y="98669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145143</xdr:rowOff>
    </xdr:from>
    <xdr:to>
      <xdr:col>107</xdr:col>
      <xdr:colOff>101600</xdr:colOff>
      <xdr:row>61</xdr:row>
      <xdr:rowOff>75293</xdr:rowOff>
    </xdr:to>
    <xdr:sp macro="" textlink="">
      <xdr:nvSpPr>
        <xdr:cNvPr id="586" name="フローチャート: 判断 585">
          <a:extLst>
            <a:ext uri="{FF2B5EF4-FFF2-40B4-BE49-F238E27FC236}">
              <a16:creationId xmlns:a16="http://schemas.microsoft.com/office/drawing/2014/main" id="{6DF07477-818D-4F6F-AE63-2E694C5ED1A0}"/>
            </a:ext>
          </a:extLst>
        </xdr:cNvPr>
        <xdr:cNvSpPr/>
      </xdr:nvSpPr>
      <xdr:spPr>
        <a:xfrm>
          <a:off x="18345150" y="98669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87" name="フローチャート: 判断 586">
          <a:extLst>
            <a:ext uri="{FF2B5EF4-FFF2-40B4-BE49-F238E27FC236}">
              <a16:creationId xmlns:a16="http://schemas.microsoft.com/office/drawing/2014/main" id="{EBA6551C-60BE-4290-97E7-B4AD81E684CF}"/>
            </a:ext>
          </a:extLst>
        </xdr:cNvPr>
        <xdr:cNvSpPr/>
      </xdr:nvSpPr>
      <xdr:spPr>
        <a:xfrm>
          <a:off x="17554575"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28EC4E1-922D-43D7-9C9D-C1D78806F66F}"/>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399F70B3-06D8-43CA-981B-8DBEFEA24341}"/>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C081E6FB-BA56-4E70-8221-E6ED4CEF3984}"/>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6B3B91E-2630-4FD7-99CD-7415584BBFE4}"/>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53E024C-ADD7-4654-BE6B-9D8CE55E0734}"/>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93" name="楕円 592">
          <a:extLst>
            <a:ext uri="{FF2B5EF4-FFF2-40B4-BE49-F238E27FC236}">
              <a16:creationId xmlns:a16="http://schemas.microsoft.com/office/drawing/2014/main" id="{FCB52852-FECD-4540-B6F1-BD7E44A74481}"/>
            </a:ext>
          </a:extLst>
        </xdr:cNvPr>
        <xdr:cNvSpPr/>
      </xdr:nvSpPr>
      <xdr:spPr>
        <a:xfrm>
          <a:off x="19897725" y="101745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43742</xdr:rowOff>
    </xdr:from>
    <xdr:ext cx="469744" cy="259045"/>
    <xdr:sp macro="" textlink="">
      <xdr:nvSpPr>
        <xdr:cNvPr id="594" name="【警察施設】&#10;一人当たり面積該当値テキスト">
          <a:extLst>
            <a:ext uri="{FF2B5EF4-FFF2-40B4-BE49-F238E27FC236}">
              <a16:creationId xmlns:a16="http://schemas.microsoft.com/office/drawing/2014/main" id="{C6197513-5693-424E-91E1-11C285BF1725}"/>
            </a:ext>
          </a:extLst>
        </xdr:cNvPr>
        <xdr:cNvSpPr txBox="1"/>
      </xdr:nvSpPr>
      <xdr:spPr>
        <a:xfrm>
          <a:off x="20002500" y="1009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595" name="楕円 594">
          <a:extLst>
            <a:ext uri="{FF2B5EF4-FFF2-40B4-BE49-F238E27FC236}">
              <a16:creationId xmlns:a16="http://schemas.microsoft.com/office/drawing/2014/main" id="{57B3EF9A-EDBF-4AC0-8870-A8424064FE0D}"/>
            </a:ext>
          </a:extLst>
        </xdr:cNvPr>
        <xdr:cNvSpPr/>
      </xdr:nvSpPr>
      <xdr:spPr>
        <a:xfrm>
          <a:off x="19154775" y="102661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106135</xdr:rowOff>
    </xdr:to>
    <xdr:cxnSp macro="">
      <xdr:nvCxnSpPr>
        <xdr:cNvPr id="596" name="直線コネクタ 595">
          <a:extLst>
            <a:ext uri="{FF2B5EF4-FFF2-40B4-BE49-F238E27FC236}">
              <a16:creationId xmlns:a16="http://schemas.microsoft.com/office/drawing/2014/main" id="{586B9DED-BE80-4A28-8539-2A793AB2894D}"/>
            </a:ext>
          </a:extLst>
        </xdr:cNvPr>
        <xdr:cNvCxnSpPr/>
      </xdr:nvCxnSpPr>
      <xdr:spPr>
        <a:xfrm flipV="1">
          <a:off x="19202400" y="10222140"/>
          <a:ext cx="752475" cy="9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597" name="楕円 596">
          <a:extLst>
            <a:ext uri="{FF2B5EF4-FFF2-40B4-BE49-F238E27FC236}">
              <a16:creationId xmlns:a16="http://schemas.microsoft.com/office/drawing/2014/main" id="{C961917F-2333-4C18-B4E3-264F75E12EE1}"/>
            </a:ext>
          </a:extLst>
        </xdr:cNvPr>
        <xdr:cNvSpPr/>
      </xdr:nvSpPr>
      <xdr:spPr>
        <a:xfrm>
          <a:off x="18345150" y="102661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598" name="直線コネクタ 597">
          <a:extLst>
            <a:ext uri="{FF2B5EF4-FFF2-40B4-BE49-F238E27FC236}">
              <a16:creationId xmlns:a16="http://schemas.microsoft.com/office/drawing/2014/main" id="{89219F88-85E8-4968-B475-036D00393E9A}"/>
            </a:ext>
          </a:extLst>
        </xdr:cNvPr>
        <xdr:cNvCxnSpPr/>
      </xdr:nvCxnSpPr>
      <xdr:spPr>
        <a:xfrm>
          <a:off x="18392775" y="1031376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91820</xdr:rowOff>
    </xdr:from>
    <xdr:ext cx="469744" cy="259045"/>
    <xdr:sp macro="" textlink="">
      <xdr:nvSpPr>
        <xdr:cNvPr id="599" name="n_1aveValue【警察施設】&#10;一人当たり面積">
          <a:extLst>
            <a:ext uri="{FF2B5EF4-FFF2-40B4-BE49-F238E27FC236}">
              <a16:creationId xmlns:a16="http://schemas.microsoft.com/office/drawing/2014/main" id="{D7BE19E2-28FB-4BC7-AD9F-7495F7D91921}"/>
            </a:ext>
          </a:extLst>
        </xdr:cNvPr>
        <xdr:cNvSpPr txBox="1"/>
      </xdr:nvSpPr>
      <xdr:spPr>
        <a:xfrm>
          <a:off x="18983402" y="96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600" name="n_2aveValue【警察施設】&#10;一人当たり面積">
          <a:extLst>
            <a:ext uri="{FF2B5EF4-FFF2-40B4-BE49-F238E27FC236}">
              <a16:creationId xmlns:a16="http://schemas.microsoft.com/office/drawing/2014/main" id="{46752940-E61E-451E-8908-52277DAE7D7A}"/>
            </a:ext>
          </a:extLst>
        </xdr:cNvPr>
        <xdr:cNvSpPr txBox="1"/>
      </xdr:nvSpPr>
      <xdr:spPr>
        <a:xfrm>
          <a:off x="18183302" y="96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01" name="n_3aveValue【警察施設】&#10;一人当たり面積">
          <a:extLst>
            <a:ext uri="{FF2B5EF4-FFF2-40B4-BE49-F238E27FC236}">
              <a16:creationId xmlns:a16="http://schemas.microsoft.com/office/drawing/2014/main" id="{93E6AE4F-D1B1-4A9B-9FA3-F345DA746A53}"/>
            </a:ext>
          </a:extLst>
        </xdr:cNvPr>
        <xdr:cNvSpPr txBox="1"/>
      </xdr:nvSpPr>
      <xdr:spPr>
        <a:xfrm>
          <a:off x="173832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602" name="n_1mainValue【警察施設】&#10;一人当たり面積">
          <a:extLst>
            <a:ext uri="{FF2B5EF4-FFF2-40B4-BE49-F238E27FC236}">
              <a16:creationId xmlns:a16="http://schemas.microsoft.com/office/drawing/2014/main" id="{9D6EFA29-7F69-46F3-94EA-95ECEAFE3CD4}"/>
            </a:ext>
          </a:extLst>
        </xdr:cNvPr>
        <xdr:cNvSpPr txBox="1"/>
      </xdr:nvSpPr>
      <xdr:spPr>
        <a:xfrm>
          <a:off x="18983402" y="103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603" name="n_2mainValue【警察施設】&#10;一人当たり面積">
          <a:extLst>
            <a:ext uri="{FF2B5EF4-FFF2-40B4-BE49-F238E27FC236}">
              <a16:creationId xmlns:a16="http://schemas.microsoft.com/office/drawing/2014/main" id="{1BCB0043-1224-43C5-9472-4A6A64518D4A}"/>
            </a:ext>
          </a:extLst>
        </xdr:cNvPr>
        <xdr:cNvSpPr txBox="1"/>
      </xdr:nvSpPr>
      <xdr:spPr>
        <a:xfrm>
          <a:off x="18183302" y="103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a:extLst>
            <a:ext uri="{FF2B5EF4-FFF2-40B4-BE49-F238E27FC236}">
              <a16:creationId xmlns:a16="http://schemas.microsoft.com/office/drawing/2014/main" id="{7E1E5974-A2BB-4CFB-A1A9-626B697E101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5" name="正方形/長方形 604">
          <a:extLst>
            <a:ext uri="{FF2B5EF4-FFF2-40B4-BE49-F238E27FC236}">
              <a16:creationId xmlns:a16="http://schemas.microsoft.com/office/drawing/2014/main" id="{BAFDA94E-B81B-4083-978E-C05A4C0A2690}"/>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6" name="正方形/長方形 605">
          <a:extLst>
            <a:ext uri="{FF2B5EF4-FFF2-40B4-BE49-F238E27FC236}">
              <a16:creationId xmlns:a16="http://schemas.microsoft.com/office/drawing/2014/main" id="{4DB41637-EDAE-42B6-8E9D-C8C7265265CB}"/>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7" name="正方形/長方形 606">
          <a:extLst>
            <a:ext uri="{FF2B5EF4-FFF2-40B4-BE49-F238E27FC236}">
              <a16:creationId xmlns:a16="http://schemas.microsoft.com/office/drawing/2014/main" id="{76F30A6A-149C-41B9-8B40-031B56142943}"/>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8" name="正方形/長方形 607">
          <a:extLst>
            <a:ext uri="{FF2B5EF4-FFF2-40B4-BE49-F238E27FC236}">
              <a16:creationId xmlns:a16="http://schemas.microsoft.com/office/drawing/2014/main" id="{CFBEC184-B4D9-4ED6-B4AA-635511F8306E}"/>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59BDB71E-6305-45EE-9132-16BC12109FF7}"/>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9CA1D4EF-E9BA-4675-B1F4-D2F31DAC566D}"/>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CDA972AE-3631-4433-B020-600512D1E60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2" name="テキスト ボックス 611">
          <a:extLst>
            <a:ext uri="{FF2B5EF4-FFF2-40B4-BE49-F238E27FC236}">
              <a16:creationId xmlns:a16="http://schemas.microsoft.com/office/drawing/2014/main" id="{B4910483-75AB-4396-BBCE-6E173DFFFF62}"/>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3" name="直線コネクタ 612">
          <a:extLst>
            <a:ext uri="{FF2B5EF4-FFF2-40B4-BE49-F238E27FC236}">
              <a16:creationId xmlns:a16="http://schemas.microsoft.com/office/drawing/2014/main" id="{E748C19F-06D5-4AE2-A63D-AA04E5D935B0}"/>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4" name="テキスト ボックス 613">
          <a:extLst>
            <a:ext uri="{FF2B5EF4-FFF2-40B4-BE49-F238E27FC236}">
              <a16:creationId xmlns:a16="http://schemas.microsoft.com/office/drawing/2014/main" id="{CE5822D7-1B0F-4327-9709-C19219285D70}"/>
            </a:ext>
          </a:extLst>
        </xdr:cNvPr>
        <xdr:cNvSpPr txBox="1"/>
      </xdr:nvSpPr>
      <xdr:spPr>
        <a:xfrm>
          <a:off x="10845966"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5" name="直線コネクタ 614">
          <a:extLst>
            <a:ext uri="{FF2B5EF4-FFF2-40B4-BE49-F238E27FC236}">
              <a16:creationId xmlns:a16="http://schemas.microsoft.com/office/drawing/2014/main" id="{E6991BD6-51D6-462E-AE7D-0DE76D2CCD05}"/>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6" name="テキスト ボックス 615">
          <a:extLst>
            <a:ext uri="{FF2B5EF4-FFF2-40B4-BE49-F238E27FC236}">
              <a16:creationId xmlns:a16="http://schemas.microsoft.com/office/drawing/2014/main" id="{73442C2D-160D-4DB4-A34D-4FEFDE249E45}"/>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7" name="直線コネクタ 616">
          <a:extLst>
            <a:ext uri="{FF2B5EF4-FFF2-40B4-BE49-F238E27FC236}">
              <a16:creationId xmlns:a16="http://schemas.microsoft.com/office/drawing/2014/main" id="{00421752-B868-469F-A9DA-68E915C87EC0}"/>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8" name="テキスト ボックス 617">
          <a:extLst>
            <a:ext uri="{FF2B5EF4-FFF2-40B4-BE49-F238E27FC236}">
              <a16:creationId xmlns:a16="http://schemas.microsoft.com/office/drawing/2014/main" id="{FC0C1318-B8A6-494A-80AF-7637FBCEB036}"/>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9" name="直線コネクタ 618">
          <a:extLst>
            <a:ext uri="{FF2B5EF4-FFF2-40B4-BE49-F238E27FC236}">
              <a16:creationId xmlns:a16="http://schemas.microsoft.com/office/drawing/2014/main" id="{F7CC4F6F-33CD-4D74-A49F-03CA88284AF9}"/>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0" name="テキスト ボックス 619">
          <a:extLst>
            <a:ext uri="{FF2B5EF4-FFF2-40B4-BE49-F238E27FC236}">
              <a16:creationId xmlns:a16="http://schemas.microsoft.com/office/drawing/2014/main" id="{DD603335-9CA9-453D-AFF8-04ED58D6C8FA}"/>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a:extLst>
            <a:ext uri="{FF2B5EF4-FFF2-40B4-BE49-F238E27FC236}">
              <a16:creationId xmlns:a16="http://schemas.microsoft.com/office/drawing/2014/main" id="{417DCA39-4A33-44E1-AFAB-E274DE4225DD}"/>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2" name="テキスト ボックス 621">
          <a:extLst>
            <a:ext uri="{FF2B5EF4-FFF2-40B4-BE49-F238E27FC236}">
              <a16:creationId xmlns:a16="http://schemas.microsoft.com/office/drawing/2014/main" id="{71C6EA7E-FAD4-4D0E-B75B-9EE857E026AB}"/>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庁舎】&#10;有形固定資産減価償却率グラフ枠">
          <a:extLst>
            <a:ext uri="{FF2B5EF4-FFF2-40B4-BE49-F238E27FC236}">
              <a16:creationId xmlns:a16="http://schemas.microsoft.com/office/drawing/2014/main" id="{5FCE8CC4-03A5-46E0-A7E9-E256042DEC2E}"/>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163830</xdr:rowOff>
    </xdr:from>
    <xdr:to>
      <xdr:col>85</xdr:col>
      <xdr:colOff>126364</xdr:colOff>
      <xdr:row>85</xdr:row>
      <xdr:rowOff>67818</xdr:rowOff>
    </xdr:to>
    <xdr:cxnSp macro="">
      <xdr:nvCxnSpPr>
        <xdr:cNvPr id="624" name="直線コネクタ 623">
          <a:extLst>
            <a:ext uri="{FF2B5EF4-FFF2-40B4-BE49-F238E27FC236}">
              <a16:creationId xmlns:a16="http://schemas.microsoft.com/office/drawing/2014/main" id="{8B6DA4AF-E7F1-491B-B758-B9B27F630573}"/>
            </a:ext>
          </a:extLst>
        </xdr:cNvPr>
        <xdr:cNvCxnSpPr/>
      </xdr:nvCxnSpPr>
      <xdr:spPr>
        <a:xfrm flipV="1">
          <a:off x="14695170" y="12638405"/>
          <a:ext cx="1269" cy="119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71645</xdr:rowOff>
    </xdr:from>
    <xdr:ext cx="405111" cy="259045"/>
    <xdr:sp macro="" textlink="">
      <xdr:nvSpPr>
        <xdr:cNvPr id="625" name="【庁舎】&#10;有形固定資産減価償却率最小値テキスト">
          <a:extLst>
            <a:ext uri="{FF2B5EF4-FFF2-40B4-BE49-F238E27FC236}">
              <a16:creationId xmlns:a16="http://schemas.microsoft.com/office/drawing/2014/main" id="{51360172-116B-4F11-AD9B-FE2F6D9F148A}"/>
            </a:ext>
          </a:extLst>
        </xdr:cNvPr>
        <xdr:cNvSpPr txBox="1"/>
      </xdr:nvSpPr>
      <xdr:spPr>
        <a:xfrm>
          <a:off x="14744700" y="138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67818</xdr:rowOff>
    </xdr:from>
    <xdr:to>
      <xdr:col>86</xdr:col>
      <xdr:colOff>25400</xdr:colOff>
      <xdr:row>85</xdr:row>
      <xdr:rowOff>67818</xdr:rowOff>
    </xdr:to>
    <xdr:cxnSp macro="">
      <xdr:nvCxnSpPr>
        <xdr:cNvPr id="626" name="直線コネクタ 625">
          <a:extLst>
            <a:ext uri="{FF2B5EF4-FFF2-40B4-BE49-F238E27FC236}">
              <a16:creationId xmlns:a16="http://schemas.microsoft.com/office/drawing/2014/main" id="{16AE305C-1FDF-431B-9A56-D2BF15602753}"/>
            </a:ext>
          </a:extLst>
        </xdr:cNvPr>
        <xdr:cNvCxnSpPr/>
      </xdr:nvCxnSpPr>
      <xdr:spPr>
        <a:xfrm>
          <a:off x="14611350" y="138377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110507</xdr:rowOff>
    </xdr:from>
    <xdr:ext cx="405111" cy="259045"/>
    <xdr:sp macro="" textlink="">
      <xdr:nvSpPr>
        <xdr:cNvPr id="627" name="【庁舎】&#10;有形固定資産減価償却率最大値テキスト">
          <a:extLst>
            <a:ext uri="{FF2B5EF4-FFF2-40B4-BE49-F238E27FC236}">
              <a16:creationId xmlns:a16="http://schemas.microsoft.com/office/drawing/2014/main" id="{276D2F02-9E3A-4747-B200-1457F4C09606}"/>
            </a:ext>
          </a:extLst>
        </xdr:cNvPr>
        <xdr:cNvSpPr txBox="1"/>
      </xdr:nvSpPr>
      <xdr:spPr>
        <a:xfrm>
          <a:off x="14744700" y="1242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8" name="直線コネクタ 627">
          <a:extLst>
            <a:ext uri="{FF2B5EF4-FFF2-40B4-BE49-F238E27FC236}">
              <a16:creationId xmlns:a16="http://schemas.microsoft.com/office/drawing/2014/main" id="{B17DA249-03C7-42E0-AF91-DB33325493A1}"/>
            </a:ext>
          </a:extLst>
        </xdr:cNvPr>
        <xdr:cNvCxnSpPr/>
      </xdr:nvCxnSpPr>
      <xdr:spPr>
        <a:xfrm>
          <a:off x="14611350" y="126384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21607</xdr:rowOff>
    </xdr:from>
    <xdr:ext cx="405111" cy="259045"/>
    <xdr:sp macro="" textlink="">
      <xdr:nvSpPr>
        <xdr:cNvPr id="629" name="【庁舎】&#10;有形固定資産減価償却率平均値テキスト">
          <a:extLst>
            <a:ext uri="{FF2B5EF4-FFF2-40B4-BE49-F238E27FC236}">
              <a16:creationId xmlns:a16="http://schemas.microsoft.com/office/drawing/2014/main" id="{EB7F3954-4E49-4374-9848-BC9A5FFCBAB0}"/>
            </a:ext>
          </a:extLst>
        </xdr:cNvPr>
        <xdr:cNvSpPr txBox="1"/>
      </xdr:nvSpPr>
      <xdr:spPr>
        <a:xfrm>
          <a:off x="14744700" y="129851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30" name="フローチャート: 判断 629">
          <a:extLst>
            <a:ext uri="{FF2B5EF4-FFF2-40B4-BE49-F238E27FC236}">
              <a16:creationId xmlns:a16="http://schemas.microsoft.com/office/drawing/2014/main" id="{F91B0035-4B63-4F08-A76C-FF6E1C372B8F}"/>
            </a:ext>
          </a:extLst>
        </xdr:cNvPr>
        <xdr:cNvSpPr/>
      </xdr:nvSpPr>
      <xdr:spPr>
        <a:xfrm>
          <a:off x="14649450" y="13124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85598</xdr:rowOff>
    </xdr:from>
    <xdr:to>
      <xdr:col>81</xdr:col>
      <xdr:colOff>101600</xdr:colOff>
      <xdr:row>82</xdr:row>
      <xdr:rowOff>15748</xdr:rowOff>
    </xdr:to>
    <xdr:sp macro="" textlink="">
      <xdr:nvSpPr>
        <xdr:cNvPr id="631" name="フローチャート: 判断 630">
          <a:extLst>
            <a:ext uri="{FF2B5EF4-FFF2-40B4-BE49-F238E27FC236}">
              <a16:creationId xmlns:a16="http://schemas.microsoft.com/office/drawing/2014/main" id="{F0160F2D-E584-4B6C-9961-6026BAFAD142}"/>
            </a:ext>
          </a:extLst>
        </xdr:cNvPr>
        <xdr:cNvSpPr/>
      </xdr:nvSpPr>
      <xdr:spPr>
        <a:xfrm>
          <a:off x="13887450" y="1321422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35306</xdr:rowOff>
    </xdr:from>
    <xdr:to>
      <xdr:col>76</xdr:col>
      <xdr:colOff>165100</xdr:colOff>
      <xdr:row>81</xdr:row>
      <xdr:rowOff>136906</xdr:rowOff>
    </xdr:to>
    <xdr:sp macro="" textlink="">
      <xdr:nvSpPr>
        <xdr:cNvPr id="632" name="フローチャート: 判断 631">
          <a:extLst>
            <a:ext uri="{FF2B5EF4-FFF2-40B4-BE49-F238E27FC236}">
              <a16:creationId xmlns:a16="http://schemas.microsoft.com/office/drawing/2014/main" id="{41499F76-3DC9-4437-AD76-BCEA32169589}"/>
            </a:ext>
          </a:extLst>
        </xdr:cNvPr>
        <xdr:cNvSpPr/>
      </xdr:nvSpPr>
      <xdr:spPr>
        <a:xfrm>
          <a:off x="13096875" y="131607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5587</xdr:rowOff>
    </xdr:from>
    <xdr:to>
      <xdr:col>72</xdr:col>
      <xdr:colOff>38100</xdr:colOff>
      <xdr:row>80</xdr:row>
      <xdr:rowOff>107187</xdr:rowOff>
    </xdr:to>
    <xdr:sp macro="" textlink="">
      <xdr:nvSpPr>
        <xdr:cNvPr id="633" name="フローチャート: 判断 632">
          <a:extLst>
            <a:ext uri="{FF2B5EF4-FFF2-40B4-BE49-F238E27FC236}">
              <a16:creationId xmlns:a16="http://schemas.microsoft.com/office/drawing/2014/main" id="{55F221D3-DB7F-4A81-A752-ECB71B7A9C67}"/>
            </a:ext>
          </a:extLst>
        </xdr:cNvPr>
        <xdr:cNvSpPr/>
      </xdr:nvSpPr>
      <xdr:spPr>
        <a:xfrm>
          <a:off x="12296775" y="129722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A50BA4D-93C9-4863-88A9-1996B304C176}"/>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D4237CE-FB84-40E2-94AB-6C7057613C35}"/>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C4078B89-E187-45B2-A657-DB707E468C93}"/>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6554AD5E-7101-4582-A30C-2FF4D0276AD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2210F8BF-49BA-4163-80EC-676985E4A1D4}"/>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17018</xdr:rowOff>
    </xdr:from>
    <xdr:to>
      <xdr:col>85</xdr:col>
      <xdr:colOff>177800</xdr:colOff>
      <xdr:row>85</xdr:row>
      <xdr:rowOff>118618</xdr:rowOff>
    </xdr:to>
    <xdr:sp macro="" textlink="">
      <xdr:nvSpPr>
        <xdr:cNvPr id="639" name="楕円 638">
          <a:extLst>
            <a:ext uri="{FF2B5EF4-FFF2-40B4-BE49-F238E27FC236}">
              <a16:creationId xmlns:a16="http://schemas.microsoft.com/office/drawing/2014/main" id="{C2C5C3BA-B145-4701-BA0C-8FFDA95AAC2B}"/>
            </a:ext>
          </a:extLst>
        </xdr:cNvPr>
        <xdr:cNvSpPr/>
      </xdr:nvSpPr>
      <xdr:spPr>
        <a:xfrm>
          <a:off x="14649450" y="137901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103395</xdr:rowOff>
    </xdr:from>
    <xdr:ext cx="405111" cy="259045"/>
    <xdr:sp macro="" textlink="">
      <xdr:nvSpPr>
        <xdr:cNvPr id="640" name="【庁舎】&#10;有形固定資産減価償却率該当値テキスト">
          <a:extLst>
            <a:ext uri="{FF2B5EF4-FFF2-40B4-BE49-F238E27FC236}">
              <a16:creationId xmlns:a16="http://schemas.microsoft.com/office/drawing/2014/main" id="{2A3BA1F3-0516-41D1-A604-CEB0ACD15C87}"/>
            </a:ext>
          </a:extLst>
        </xdr:cNvPr>
        <xdr:cNvSpPr txBox="1"/>
      </xdr:nvSpPr>
      <xdr:spPr>
        <a:xfrm>
          <a:off x="14744700" y="1371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641" name="楕円 640">
          <a:extLst>
            <a:ext uri="{FF2B5EF4-FFF2-40B4-BE49-F238E27FC236}">
              <a16:creationId xmlns:a16="http://schemas.microsoft.com/office/drawing/2014/main" id="{EF991114-0095-4F4D-B5F2-D58A2E232480}"/>
            </a:ext>
          </a:extLst>
        </xdr:cNvPr>
        <xdr:cNvSpPr/>
      </xdr:nvSpPr>
      <xdr:spPr>
        <a:xfrm>
          <a:off x="13887450" y="13755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67818</xdr:rowOff>
    </xdr:to>
    <xdr:cxnSp macro="">
      <xdr:nvCxnSpPr>
        <xdr:cNvPr id="642" name="直線コネクタ 641">
          <a:extLst>
            <a:ext uri="{FF2B5EF4-FFF2-40B4-BE49-F238E27FC236}">
              <a16:creationId xmlns:a16="http://schemas.microsoft.com/office/drawing/2014/main" id="{BD00D9F0-205B-404A-A10D-3C340630177D}"/>
            </a:ext>
          </a:extLst>
        </xdr:cNvPr>
        <xdr:cNvCxnSpPr/>
      </xdr:nvCxnSpPr>
      <xdr:spPr>
        <a:xfrm>
          <a:off x="13935075" y="13802995"/>
          <a:ext cx="762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14732</xdr:rowOff>
    </xdr:from>
    <xdr:to>
      <xdr:col>76</xdr:col>
      <xdr:colOff>165100</xdr:colOff>
      <xdr:row>86</xdr:row>
      <xdr:rowOff>116332</xdr:rowOff>
    </xdr:to>
    <xdr:sp macro="" textlink="">
      <xdr:nvSpPr>
        <xdr:cNvPr id="643" name="楕円 642">
          <a:extLst>
            <a:ext uri="{FF2B5EF4-FFF2-40B4-BE49-F238E27FC236}">
              <a16:creationId xmlns:a16="http://schemas.microsoft.com/office/drawing/2014/main" id="{61B6BD99-C17C-4ACD-978E-85B2C26F55A7}"/>
            </a:ext>
          </a:extLst>
        </xdr:cNvPr>
        <xdr:cNvSpPr/>
      </xdr:nvSpPr>
      <xdr:spPr>
        <a:xfrm>
          <a:off x="13096875" y="139466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86</xdr:row>
      <xdr:rowOff>65532</xdr:rowOff>
    </xdr:to>
    <xdr:cxnSp macro="">
      <xdr:nvCxnSpPr>
        <xdr:cNvPr id="644" name="直線コネクタ 643">
          <a:extLst>
            <a:ext uri="{FF2B5EF4-FFF2-40B4-BE49-F238E27FC236}">
              <a16:creationId xmlns:a16="http://schemas.microsoft.com/office/drawing/2014/main" id="{895D1E39-CD90-42BE-81E5-B63282A345B7}"/>
            </a:ext>
          </a:extLst>
        </xdr:cNvPr>
        <xdr:cNvCxnSpPr/>
      </xdr:nvCxnSpPr>
      <xdr:spPr>
        <a:xfrm flipV="1">
          <a:off x="13144500" y="13802995"/>
          <a:ext cx="790575"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32275</xdr:rowOff>
    </xdr:from>
    <xdr:ext cx="405111" cy="259045"/>
    <xdr:sp macro="" textlink="">
      <xdr:nvSpPr>
        <xdr:cNvPr id="645" name="n_1aveValue【庁舎】&#10;有形固定資産減価償却率">
          <a:extLst>
            <a:ext uri="{FF2B5EF4-FFF2-40B4-BE49-F238E27FC236}">
              <a16:creationId xmlns:a16="http://schemas.microsoft.com/office/drawing/2014/main" id="{732AC628-B241-4037-801D-885FD05F0702}"/>
            </a:ext>
          </a:extLst>
        </xdr:cNvPr>
        <xdr:cNvSpPr txBox="1"/>
      </xdr:nvSpPr>
      <xdr:spPr>
        <a:xfrm>
          <a:off x="13745219" y="1299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153433</xdr:rowOff>
    </xdr:from>
    <xdr:ext cx="405111" cy="259045"/>
    <xdr:sp macro="" textlink="">
      <xdr:nvSpPr>
        <xdr:cNvPr id="646" name="n_2aveValue【庁舎】&#10;有形固定資産減価償却率">
          <a:extLst>
            <a:ext uri="{FF2B5EF4-FFF2-40B4-BE49-F238E27FC236}">
              <a16:creationId xmlns:a16="http://schemas.microsoft.com/office/drawing/2014/main" id="{52DF4311-F25E-4C2C-951B-72F359B4E297}"/>
            </a:ext>
          </a:extLst>
        </xdr:cNvPr>
        <xdr:cNvSpPr txBox="1"/>
      </xdr:nvSpPr>
      <xdr:spPr>
        <a:xfrm>
          <a:off x="12964169" y="1295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123714</xdr:rowOff>
    </xdr:from>
    <xdr:ext cx="405111" cy="259045"/>
    <xdr:sp macro="" textlink="">
      <xdr:nvSpPr>
        <xdr:cNvPr id="647" name="n_3aveValue【庁舎】&#10;有形固定資産減価償却率">
          <a:extLst>
            <a:ext uri="{FF2B5EF4-FFF2-40B4-BE49-F238E27FC236}">
              <a16:creationId xmlns:a16="http://schemas.microsoft.com/office/drawing/2014/main" id="{C523048D-29D1-452A-A196-FB1535CFD89C}"/>
            </a:ext>
          </a:extLst>
        </xdr:cNvPr>
        <xdr:cNvSpPr txBox="1"/>
      </xdr:nvSpPr>
      <xdr:spPr>
        <a:xfrm>
          <a:off x="12164069" y="12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648" name="n_1mainValue【庁舎】&#10;有形固定資産減価償却率">
          <a:extLst>
            <a:ext uri="{FF2B5EF4-FFF2-40B4-BE49-F238E27FC236}">
              <a16:creationId xmlns:a16="http://schemas.microsoft.com/office/drawing/2014/main" id="{BD9F3E88-5D67-49BB-87E7-BACD970A74D1}"/>
            </a:ext>
          </a:extLst>
        </xdr:cNvPr>
        <xdr:cNvSpPr txBox="1"/>
      </xdr:nvSpPr>
      <xdr:spPr>
        <a:xfrm>
          <a:off x="13745219"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107459</xdr:rowOff>
    </xdr:from>
    <xdr:ext cx="405111" cy="259045"/>
    <xdr:sp macro="" textlink="">
      <xdr:nvSpPr>
        <xdr:cNvPr id="649" name="n_2mainValue【庁舎】&#10;有形固定資産減価償却率">
          <a:extLst>
            <a:ext uri="{FF2B5EF4-FFF2-40B4-BE49-F238E27FC236}">
              <a16:creationId xmlns:a16="http://schemas.microsoft.com/office/drawing/2014/main" id="{867AAC4A-C864-41C4-A1FB-57300C8FEB12}"/>
            </a:ext>
          </a:extLst>
        </xdr:cNvPr>
        <xdr:cNvSpPr txBox="1"/>
      </xdr:nvSpPr>
      <xdr:spPr>
        <a:xfrm>
          <a:off x="12964169" y="1403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BBF5DFF-0239-4547-BF08-6E122BBA1984}"/>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1" name="正方形/長方形 650">
          <a:extLst>
            <a:ext uri="{FF2B5EF4-FFF2-40B4-BE49-F238E27FC236}">
              <a16:creationId xmlns:a16="http://schemas.microsoft.com/office/drawing/2014/main" id="{EE1D3D0F-F52B-4AB6-BBAE-41D61A584B06}"/>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2" name="正方形/長方形 651">
          <a:extLst>
            <a:ext uri="{FF2B5EF4-FFF2-40B4-BE49-F238E27FC236}">
              <a16:creationId xmlns:a16="http://schemas.microsoft.com/office/drawing/2014/main" id="{C328502E-CC67-4469-B95E-90CE98B8CBD1}"/>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3" name="正方形/長方形 652">
          <a:extLst>
            <a:ext uri="{FF2B5EF4-FFF2-40B4-BE49-F238E27FC236}">
              <a16:creationId xmlns:a16="http://schemas.microsoft.com/office/drawing/2014/main" id="{F46DCAB0-6DCC-4082-8E4E-4214C4972B4D}"/>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4" name="正方形/長方形 653">
          <a:extLst>
            <a:ext uri="{FF2B5EF4-FFF2-40B4-BE49-F238E27FC236}">
              <a16:creationId xmlns:a16="http://schemas.microsoft.com/office/drawing/2014/main" id="{3ED687CF-EB60-4EFC-8158-BBA74ABD3EB3}"/>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a:extLst>
            <a:ext uri="{FF2B5EF4-FFF2-40B4-BE49-F238E27FC236}">
              <a16:creationId xmlns:a16="http://schemas.microsoft.com/office/drawing/2014/main" id="{01B1B56C-B948-4E5B-9446-E7954FC8EB43}"/>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a:extLst>
            <a:ext uri="{FF2B5EF4-FFF2-40B4-BE49-F238E27FC236}">
              <a16:creationId xmlns:a16="http://schemas.microsoft.com/office/drawing/2014/main" id="{874EE959-497F-476E-A84A-F1F43E91B894}"/>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a:extLst>
            <a:ext uri="{FF2B5EF4-FFF2-40B4-BE49-F238E27FC236}">
              <a16:creationId xmlns:a16="http://schemas.microsoft.com/office/drawing/2014/main" id="{1D49403E-B2BF-4767-A60A-C2D528F15B19}"/>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8" name="テキスト ボックス 657">
          <a:extLst>
            <a:ext uri="{FF2B5EF4-FFF2-40B4-BE49-F238E27FC236}">
              <a16:creationId xmlns:a16="http://schemas.microsoft.com/office/drawing/2014/main" id="{B291AD60-3DDC-4330-A721-14702FD72DD4}"/>
            </a:ext>
          </a:extLst>
        </xdr:cNvPr>
        <xdr:cNvSpPr txBox="1"/>
      </xdr:nvSpPr>
      <xdr:spPr>
        <a:xfrm>
          <a:off x="160523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a:extLst>
            <a:ext uri="{FF2B5EF4-FFF2-40B4-BE49-F238E27FC236}">
              <a16:creationId xmlns:a16="http://schemas.microsoft.com/office/drawing/2014/main" id="{BF8AEF51-97F6-4410-B727-EFD3BA40EEC4}"/>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7C072C4A-5320-40BB-9E36-F19ABD31716D}"/>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a:extLst>
            <a:ext uri="{FF2B5EF4-FFF2-40B4-BE49-F238E27FC236}">
              <a16:creationId xmlns:a16="http://schemas.microsoft.com/office/drawing/2014/main" id="{967F3737-BA81-4F2A-B182-DA70A924B413}"/>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a:extLst>
            <a:ext uri="{FF2B5EF4-FFF2-40B4-BE49-F238E27FC236}">
              <a16:creationId xmlns:a16="http://schemas.microsoft.com/office/drawing/2014/main" id="{65273D9A-2AE4-4F14-83B6-AD073B28DA3D}"/>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a:extLst>
            <a:ext uri="{FF2B5EF4-FFF2-40B4-BE49-F238E27FC236}">
              <a16:creationId xmlns:a16="http://schemas.microsoft.com/office/drawing/2014/main" id="{9A6485DB-6F70-4155-B49B-C156F891FA47}"/>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a:extLst>
            <a:ext uri="{FF2B5EF4-FFF2-40B4-BE49-F238E27FC236}">
              <a16:creationId xmlns:a16="http://schemas.microsoft.com/office/drawing/2014/main" id="{CDB9D4B1-4297-4A58-9F9B-AA71374BE511}"/>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a:extLst>
            <a:ext uri="{FF2B5EF4-FFF2-40B4-BE49-F238E27FC236}">
              <a16:creationId xmlns:a16="http://schemas.microsoft.com/office/drawing/2014/main" id="{CCB8B8B3-30D2-4812-8577-AF958A3486F6}"/>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a:extLst>
            <a:ext uri="{FF2B5EF4-FFF2-40B4-BE49-F238E27FC236}">
              <a16:creationId xmlns:a16="http://schemas.microsoft.com/office/drawing/2014/main" id="{F13F441F-04E3-494C-86B1-CFF30D7C7924}"/>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a:extLst>
            <a:ext uri="{FF2B5EF4-FFF2-40B4-BE49-F238E27FC236}">
              <a16:creationId xmlns:a16="http://schemas.microsoft.com/office/drawing/2014/main" id="{43F33845-A6D5-4382-AFEC-D928A17F5590}"/>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a:extLst>
            <a:ext uri="{FF2B5EF4-FFF2-40B4-BE49-F238E27FC236}">
              <a16:creationId xmlns:a16="http://schemas.microsoft.com/office/drawing/2014/main" id="{B9E8739C-5AE3-4431-9B68-51A7786BCDA7}"/>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4D14BAF2-C363-4A35-BD59-3596DE924D3C}"/>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5627A946-91E7-454E-8F5D-577B0F80F140}"/>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庁舎】&#10;一人当たり面積グラフ枠">
          <a:extLst>
            <a:ext uri="{FF2B5EF4-FFF2-40B4-BE49-F238E27FC236}">
              <a16:creationId xmlns:a16="http://schemas.microsoft.com/office/drawing/2014/main" id="{362AC0B0-D27F-46DC-AFA1-1F4709214301}"/>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85</xdr:row>
      <xdr:rowOff>82550</xdr:rowOff>
    </xdr:to>
    <xdr:cxnSp macro="">
      <xdr:nvCxnSpPr>
        <xdr:cNvPr id="672" name="直線コネクタ 671">
          <a:extLst>
            <a:ext uri="{FF2B5EF4-FFF2-40B4-BE49-F238E27FC236}">
              <a16:creationId xmlns:a16="http://schemas.microsoft.com/office/drawing/2014/main" id="{5D2507CD-BBD9-4D1B-98C2-B5C4EBF49392}"/>
            </a:ext>
          </a:extLst>
        </xdr:cNvPr>
        <xdr:cNvCxnSpPr/>
      </xdr:nvCxnSpPr>
      <xdr:spPr>
        <a:xfrm flipV="1">
          <a:off x="19952970" y="12496800"/>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86377</xdr:rowOff>
    </xdr:from>
    <xdr:ext cx="469744" cy="259045"/>
    <xdr:sp macro="" textlink="">
      <xdr:nvSpPr>
        <xdr:cNvPr id="673" name="【庁舎】&#10;一人当たり面積最小値テキスト">
          <a:extLst>
            <a:ext uri="{FF2B5EF4-FFF2-40B4-BE49-F238E27FC236}">
              <a16:creationId xmlns:a16="http://schemas.microsoft.com/office/drawing/2014/main" id="{3F7799D6-4744-4AE4-87CF-A75276AAFCA6}"/>
            </a:ext>
          </a:extLst>
        </xdr:cNvPr>
        <xdr:cNvSpPr txBox="1"/>
      </xdr:nvSpPr>
      <xdr:spPr>
        <a:xfrm>
          <a:off x="20002500" y="1385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82550</xdr:rowOff>
    </xdr:from>
    <xdr:to>
      <xdr:col>116</xdr:col>
      <xdr:colOff>152400</xdr:colOff>
      <xdr:row>85</xdr:row>
      <xdr:rowOff>82550</xdr:rowOff>
    </xdr:to>
    <xdr:cxnSp macro="">
      <xdr:nvCxnSpPr>
        <xdr:cNvPr id="674" name="直線コネクタ 673">
          <a:extLst>
            <a:ext uri="{FF2B5EF4-FFF2-40B4-BE49-F238E27FC236}">
              <a16:creationId xmlns:a16="http://schemas.microsoft.com/office/drawing/2014/main" id="{0DAE3625-F7D1-4F42-869D-62AD9E9B709F}"/>
            </a:ext>
          </a:extLst>
        </xdr:cNvPr>
        <xdr:cNvCxnSpPr/>
      </xdr:nvCxnSpPr>
      <xdr:spPr>
        <a:xfrm>
          <a:off x="19878675" y="1385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675" name="【庁舎】&#10;一人当たり面積最大値テキスト">
          <a:extLst>
            <a:ext uri="{FF2B5EF4-FFF2-40B4-BE49-F238E27FC236}">
              <a16:creationId xmlns:a16="http://schemas.microsoft.com/office/drawing/2014/main" id="{2CB2B449-AB50-44F1-80DA-D2FC658FF032}"/>
            </a:ext>
          </a:extLst>
        </xdr:cNvPr>
        <xdr:cNvSpPr txBox="1"/>
      </xdr:nvSpPr>
      <xdr:spPr>
        <a:xfrm>
          <a:off x="20002500" y="1229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6" name="直線コネクタ 675">
          <a:extLst>
            <a:ext uri="{FF2B5EF4-FFF2-40B4-BE49-F238E27FC236}">
              <a16:creationId xmlns:a16="http://schemas.microsoft.com/office/drawing/2014/main" id="{6113C7A5-E3DE-4AE6-A0DB-5F86E6E669F8}"/>
            </a:ext>
          </a:extLst>
        </xdr:cNvPr>
        <xdr:cNvCxnSpPr/>
      </xdr:nvCxnSpPr>
      <xdr:spPr>
        <a:xfrm>
          <a:off x="19878675" y="12496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54627</xdr:rowOff>
    </xdr:from>
    <xdr:ext cx="469744" cy="259045"/>
    <xdr:sp macro="" textlink="">
      <xdr:nvSpPr>
        <xdr:cNvPr id="677" name="【庁舎】&#10;一人当たり面積平均値テキスト">
          <a:extLst>
            <a:ext uri="{FF2B5EF4-FFF2-40B4-BE49-F238E27FC236}">
              <a16:creationId xmlns:a16="http://schemas.microsoft.com/office/drawing/2014/main" id="{E2B3E7AA-E394-485E-BB6E-36DF6407399B}"/>
            </a:ext>
          </a:extLst>
        </xdr:cNvPr>
        <xdr:cNvSpPr txBox="1"/>
      </xdr:nvSpPr>
      <xdr:spPr>
        <a:xfrm>
          <a:off x="20002500" y="13342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78" name="フローチャート: 判断 677">
          <a:extLst>
            <a:ext uri="{FF2B5EF4-FFF2-40B4-BE49-F238E27FC236}">
              <a16:creationId xmlns:a16="http://schemas.microsoft.com/office/drawing/2014/main" id="{32AB3A31-F38D-40D1-8BB6-2FC80C5DF79B}"/>
            </a:ext>
          </a:extLst>
        </xdr:cNvPr>
        <xdr:cNvSpPr/>
      </xdr:nvSpPr>
      <xdr:spPr>
        <a:xfrm>
          <a:off x="19897725" y="134778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9" name="フローチャート: 判断 678">
          <a:extLst>
            <a:ext uri="{FF2B5EF4-FFF2-40B4-BE49-F238E27FC236}">
              <a16:creationId xmlns:a16="http://schemas.microsoft.com/office/drawing/2014/main" id="{C4593734-A13C-49E7-9A1B-A87FEC292485}"/>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80" name="フローチャート: 判断 679">
          <a:extLst>
            <a:ext uri="{FF2B5EF4-FFF2-40B4-BE49-F238E27FC236}">
              <a16:creationId xmlns:a16="http://schemas.microsoft.com/office/drawing/2014/main" id="{565FDC96-1579-40EB-AC89-5A757432969E}"/>
            </a:ext>
          </a:extLst>
        </xdr:cNvPr>
        <xdr:cNvSpPr/>
      </xdr:nvSpPr>
      <xdr:spPr>
        <a:xfrm>
          <a:off x="18345150"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81" name="フローチャート: 判断 680">
          <a:extLst>
            <a:ext uri="{FF2B5EF4-FFF2-40B4-BE49-F238E27FC236}">
              <a16:creationId xmlns:a16="http://schemas.microsoft.com/office/drawing/2014/main" id="{EC55096F-81AD-41EB-A94E-EF13DF570F49}"/>
            </a:ext>
          </a:extLst>
        </xdr:cNvPr>
        <xdr:cNvSpPr/>
      </xdr:nvSpPr>
      <xdr:spPr>
        <a:xfrm>
          <a:off x="17554575" y="13468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D0C3D746-699A-42EE-9A78-44C8FC7BD920}"/>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8A4EBEF5-DCB4-4CB8-973E-8B7CC2CD58E1}"/>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D57DEE4B-51A1-40F1-932C-6CB8D9153C58}"/>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315BFF27-0586-42A0-828C-25E23F1421C9}"/>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FE3D1420-2786-4604-9F7D-E548930B25A6}"/>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87" name="楕円 686">
          <a:extLst>
            <a:ext uri="{FF2B5EF4-FFF2-40B4-BE49-F238E27FC236}">
              <a16:creationId xmlns:a16="http://schemas.microsoft.com/office/drawing/2014/main" id="{2AAE80E4-81C3-4A5E-A7BF-E3F4FC4E446D}"/>
            </a:ext>
          </a:extLst>
        </xdr:cNvPr>
        <xdr:cNvSpPr/>
      </xdr:nvSpPr>
      <xdr:spPr>
        <a:xfrm>
          <a:off x="19897725" y="1372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29227</xdr:rowOff>
    </xdr:from>
    <xdr:ext cx="469744" cy="259045"/>
    <xdr:sp macro="" textlink="">
      <xdr:nvSpPr>
        <xdr:cNvPr id="688" name="【庁舎】&#10;一人当たり面積該当値テキスト">
          <a:extLst>
            <a:ext uri="{FF2B5EF4-FFF2-40B4-BE49-F238E27FC236}">
              <a16:creationId xmlns:a16="http://schemas.microsoft.com/office/drawing/2014/main" id="{8239F5DA-0E33-4716-9660-5D4E921EF0C1}"/>
            </a:ext>
          </a:extLst>
        </xdr:cNvPr>
        <xdr:cNvSpPr txBox="1"/>
      </xdr:nvSpPr>
      <xdr:spPr>
        <a:xfrm>
          <a:off x="20002500" y="1363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689" name="楕円 688">
          <a:extLst>
            <a:ext uri="{FF2B5EF4-FFF2-40B4-BE49-F238E27FC236}">
              <a16:creationId xmlns:a16="http://schemas.microsoft.com/office/drawing/2014/main" id="{6D2B4DD0-6839-4D96-BB1D-27A7EBB79891}"/>
            </a:ext>
          </a:extLst>
        </xdr:cNvPr>
        <xdr:cNvSpPr/>
      </xdr:nvSpPr>
      <xdr:spPr>
        <a:xfrm>
          <a:off x="19154775" y="13725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690" name="直線コネクタ 689">
          <a:extLst>
            <a:ext uri="{FF2B5EF4-FFF2-40B4-BE49-F238E27FC236}">
              <a16:creationId xmlns:a16="http://schemas.microsoft.com/office/drawing/2014/main" id="{B0122E28-624E-4294-A682-619B054EE0A2}"/>
            </a:ext>
          </a:extLst>
        </xdr:cNvPr>
        <xdr:cNvCxnSpPr/>
      </xdr:nvCxnSpPr>
      <xdr:spPr>
        <a:xfrm>
          <a:off x="19202400" y="137731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691" name="楕円 690">
          <a:extLst>
            <a:ext uri="{FF2B5EF4-FFF2-40B4-BE49-F238E27FC236}">
              <a16:creationId xmlns:a16="http://schemas.microsoft.com/office/drawing/2014/main" id="{6C2523F5-0DB8-45DF-8BA8-91C2B275F514}"/>
            </a:ext>
          </a:extLst>
        </xdr:cNvPr>
        <xdr:cNvSpPr/>
      </xdr:nvSpPr>
      <xdr:spPr>
        <a:xfrm>
          <a:off x="18345150" y="13735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85</xdr:row>
      <xdr:rowOff>6350</xdr:rowOff>
    </xdr:to>
    <xdr:cxnSp macro="">
      <xdr:nvCxnSpPr>
        <xdr:cNvPr id="692" name="直線コネクタ 691">
          <a:extLst>
            <a:ext uri="{FF2B5EF4-FFF2-40B4-BE49-F238E27FC236}">
              <a16:creationId xmlns:a16="http://schemas.microsoft.com/office/drawing/2014/main" id="{825DC4DB-F2F4-4DCE-955B-697A88BDE7A4}"/>
            </a:ext>
          </a:extLst>
        </xdr:cNvPr>
        <xdr:cNvCxnSpPr/>
      </xdr:nvCxnSpPr>
      <xdr:spPr>
        <a:xfrm flipV="1">
          <a:off x="18392775" y="13773150"/>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3" name="n_1aveValue【庁舎】&#10;一人当たり面積">
          <a:extLst>
            <a:ext uri="{FF2B5EF4-FFF2-40B4-BE49-F238E27FC236}">
              <a16:creationId xmlns:a16="http://schemas.microsoft.com/office/drawing/2014/main" id="{FB7213B4-9DFA-45B8-A043-4893E4A15749}"/>
            </a:ext>
          </a:extLst>
        </xdr:cNvPr>
        <xdr:cNvSpPr txBox="1"/>
      </xdr:nvSpPr>
      <xdr:spPr>
        <a:xfrm>
          <a:off x="189834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4" name="n_2aveValue【庁舎】&#10;一人当たり面積">
          <a:extLst>
            <a:ext uri="{FF2B5EF4-FFF2-40B4-BE49-F238E27FC236}">
              <a16:creationId xmlns:a16="http://schemas.microsoft.com/office/drawing/2014/main" id="{C0B11416-855F-4B00-BE27-CD87584CB8D9}"/>
            </a:ext>
          </a:extLst>
        </xdr:cNvPr>
        <xdr:cNvSpPr txBox="1"/>
      </xdr:nvSpPr>
      <xdr:spPr>
        <a:xfrm>
          <a:off x="18183302"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95" name="n_3aveValue【庁舎】&#10;一人当たり面積">
          <a:extLst>
            <a:ext uri="{FF2B5EF4-FFF2-40B4-BE49-F238E27FC236}">
              <a16:creationId xmlns:a16="http://schemas.microsoft.com/office/drawing/2014/main" id="{DCEC6BD0-88F1-47F8-8AED-F1E23C353557}"/>
            </a:ext>
          </a:extLst>
        </xdr:cNvPr>
        <xdr:cNvSpPr txBox="1"/>
      </xdr:nvSpPr>
      <xdr:spPr>
        <a:xfrm>
          <a:off x="17383202" y="132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696" name="n_1mainValue【庁舎】&#10;一人当たり面積">
          <a:extLst>
            <a:ext uri="{FF2B5EF4-FFF2-40B4-BE49-F238E27FC236}">
              <a16:creationId xmlns:a16="http://schemas.microsoft.com/office/drawing/2014/main" id="{CB934F22-ABA5-4B63-B2B3-7BDA8B464E64}"/>
            </a:ext>
          </a:extLst>
        </xdr:cNvPr>
        <xdr:cNvSpPr txBox="1"/>
      </xdr:nvSpPr>
      <xdr:spPr>
        <a:xfrm>
          <a:off x="18983402" y="1380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697" name="n_2mainValue【庁舎】&#10;一人当たり面積">
          <a:extLst>
            <a:ext uri="{FF2B5EF4-FFF2-40B4-BE49-F238E27FC236}">
              <a16:creationId xmlns:a16="http://schemas.microsoft.com/office/drawing/2014/main" id="{2042ED6C-E9FE-4B03-8173-183FD7D4417C}"/>
            </a:ext>
          </a:extLst>
        </xdr:cNvPr>
        <xdr:cNvSpPr txBox="1"/>
      </xdr:nvSpPr>
      <xdr:spPr>
        <a:xfrm>
          <a:off x="18183302" y="138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434FEACE-1997-4AEA-86DE-5EED54E276D8}"/>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710A2036-4030-4334-BAFC-0CB054206ABE}"/>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A568B3ED-43EB-4792-B51A-F183298CA2FA}"/>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施設類型ごとの有形固定減価償却率は、本県が保有する公共施設等が高度経済成長期を中心に多数整備されたことなどから老朽化が進んでおり、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県民会館、保健所、庁舎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において類似団体と比較して高い水準にあります。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月に策定した公共施設等総合管理計画に基づき、施設の状況を的確に把握しながら適切な維持管理、補修及び更新を計画的に実施することにより、施設の長寿命化を進めていきます。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県は、広い県土、長い海岸線延長、積雪・地滑り、中山間地対策など各種施策に多額の行政需要がある一方で、それを満たす財源である県税収入等の割合が低いことから、指数としては全国中位水準で推移しております。</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年度は交付税原資化に伴う県民税法人税割の減収等により単年度で減少したものの、３カ年平均では</a:t>
          </a:r>
          <a:r>
            <a:rPr kumimoji="1" lang="en-US" altLang="ja-JP" sz="900">
              <a:latin typeface="ＭＳ Ｐゴシック" panose="020B0600070205080204" pitchFamily="50" charset="-128"/>
              <a:ea typeface="ＭＳ Ｐゴシック" panose="020B0600070205080204" pitchFamily="50" charset="-128"/>
            </a:rPr>
            <a:t>0.01</a:t>
          </a:r>
          <a:r>
            <a:rPr kumimoji="1" lang="ja-JP" altLang="en-US" sz="900">
              <a:latin typeface="ＭＳ Ｐゴシック" panose="020B0600070205080204" pitchFamily="50" charset="-128"/>
              <a:ea typeface="ＭＳ Ｐゴシック" panose="020B0600070205080204" pitchFamily="50" charset="-128"/>
            </a:rPr>
            <a:t>ポイント増加、平成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年度は県費負担教職員の給与負担の政令市移譲に係る税源移譲の影響等により単年度で減少したものの、３か年平均では</a:t>
          </a:r>
          <a:r>
            <a:rPr kumimoji="1" lang="en-US" altLang="ja-JP" sz="900">
              <a:latin typeface="ＭＳ Ｐゴシック" panose="020B0600070205080204" pitchFamily="50" charset="-128"/>
              <a:ea typeface="ＭＳ Ｐゴシック" panose="020B0600070205080204" pitchFamily="50" charset="-128"/>
            </a:rPr>
            <a:t>0.01</a:t>
          </a:r>
          <a:r>
            <a:rPr kumimoji="1" lang="ja-JP" altLang="en-US" sz="900">
              <a:latin typeface="ＭＳ Ｐゴシック" panose="020B0600070205080204" pitchFamily="50" charset="-128"/>
              <a:ea typeface="ＭＳ Ｐゴシック" panose="020B0600070205080204" pitchFamily="50" charset="-128"/>
            </a:rPr>
            <a:t>ポイント増加、平成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トップランナー方式を反映した基準財政需要額の見直し等により単年度で増加したものの、３か年平均では対前年同値、令和元年度は需要額は公債費に対する交付税措置の減少等により減少となる一方、収入額は地方消費税の増収等により増加したことなどから、財政力指数は対前年度</a:t>
          </a:r>
          <a:r>
            <a:rPr kumimoji="1" lang="en-US" altLang="ja-JP" sz="900">
              <a:latin typeface="ＭＳ Ｐゴシック" panose="020B0600070205080204" pitchFamily="50" charset="-128"/>
              <a:ea typeface="ＭＳ Ｐゴシック" panose="020B0600070205080204" pitchFamily="50" charset="-128"/>
            </a:rPr>
            <a:t>0.01</a:t>
          </a:r>
          <a:r>
            <a:rPr kumimoji="1" lang="ja-JP" altLang="en-US" sz="900">
              <a:latin typeface="ＭＳ Ｐゴシック" panose="020B0600070205080204" pitchFamily="50" charset="-128"/>
              <a:ea typeface="ＭＳ Ｐゴシック" panose="020B0600070205080204" pitchFamily="50" charset="-128"/>
            </a:rPr>
            <a:t>ポイント増加となっております。</a:t>
          </a:r>
        </a:p>
        <a:p>
          <a:r>
            <a:rPr kumimoji="1" lang="ja-JP" altLang="en-US" sz="900">
              <a:latin typeface="ＭＳ Ｐゴシック" panose="020B0600070205080204" pitchFamily="50" charset="-128"/>
              <a:ea typeface="ＭＳ Ｐゴシック" panose="020B0600070205080204" pitchFamily="50" charset="-128"/>
            </a:rPr>
            <a:t>　引き続き、歳出面における内部管理経費等の縮減を図るとともに、税収等の歳入確保策に取り組むことで、財政構造の一層の改善に努めてまいります。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39</xdr:row>
      <xdr:rowOff>126093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4028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127907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75293</xdr:rowOff>
    </xdr:from>
    <xdr:to>
      <xdr:col>11</xdr:col>
      <xdr:colOff>82550</xdr:colOff>
      <xdr:row>40</xdr:row>
      <xdr:rowOff>5443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15620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平成</a:t>
          </a:r>
          <a:r>
            <a:rPr kumimoji="1" lang="en-US" altLang="ja-JP" sz="850">
              <a:latin typeface="ＭＳ Ｐゴシック" panose="020B0600070205080204" pitchFamily="50" charset="-128"/>
              <a:ea typeface="ＭＳ Ｐゴシック" panose="020B0600070205080204" pitchFamily="50" charset="-128"/>
            </a:rPr>
            <a:t>28</a:t>
          </a:r>
          <a:r>
            <a:rPr kumimoji="1" lang="ja-JP" altLang="en-US" sz="850">
              <a:latin typeface="ＭＳ Ｐゴシック" panose="020B0600070205080204" pitchFamily="50" charset="-128"/>
              <a:ea typeface="ＭＳ Ｐゴシック" panose="020B0600070205080204" pitchFamily="50" charset="-128"/>
            </a:rPr>
            <a:t>年度は公債費充当一般財源は減少したものの、地方法人税（国税）の創設に伴う法人県民税の税率引下げ等による税収の減少の影響がより大きく、</a:t>
          </a:r>
          <a:r>
            <a:rPr kumimoji="1" lang="en-US" altLang="ja-JP" sz="850">
              <a:latin typeface="ＭＳ Ｐゴシック" panose="020B0600070205080204" pitchFamily="50" charset="-128"/>
              <a:ea typeface="ＭＳ Ｐゴシック" panose="020B0600070205080204" pitchFamily="50" charset="-128"/>
            </a:rPr>
            <a:t>1.9</a:t>
          </a:r>
          <a:r>
            <a:rPr kumimoji="1" lang="ja-JP" altLang="en-US" sz="850">
              <a:latin typeface="ＭＳ Ｐゴシック" panose="020B0600070205080204" pitchFamily="50" charset="-128"/>
              <a:ea typeface="ＭＳ Ｐゴシック" panose="020B0600070205080204" pitchFamily="50" charset="-128"/>
            </a:rPr>
            <a:t>ポイント増加、平成</a:t>
          </a:r>
          <a:r>
            <a:rPr kumimoji="1" lang="en-US" altLang="ja-JP" sz="850">
              <a:latin typeface="ＭＳ Ｐゴシック" panose="020B0600070205080204" pitchFamily="50" charset="-128"/>
              <a:ea typeface="ＭＳ Ｐゴシック" panose="020B0600070205080204" pitchFamily="50" charset="-128"/>
            </a:rPr>
            <a:t>29</a:t>
          </a:r>
          <a:r>
            <a:rPr kumimoji="1" lang="ja-JP" altLang="en-US" sz="850">
              <a:latin typeface="ＭＳ Ｐゴシック" panose="020B0600070205080204" pitchFamily="50" charset="-128"/>
              <a:ea typeface="ＭＳ Ｐゴシック" panose="020B0600070205080204" pitchFamily="50" charset="-128"/>
            </a:rPr>
            <a:t>年度は、分子において県費負担教職員の給与負担の政令市移譲に伴う人件費の減が比率の減要素として働いたものの、分母において地方交付税の減が比率の増要素としてより大きく働いたため、</a:t>
          </a:r>
          <a:r>
            <a:rPr kumimoji="1" lang="en-US" altLang="ja-JP" sz="850">
              <a:latin typeface="ＭＳ Ｐゴシック" panose="020B0600070205080204" pitchFamily="50" charset="-128"/>
              <a:ea typeface="ＭＳ Ｐゴシック" panose="020B0600070205080204" pitchFamily="50" charset="-128"/>
            </a:rPr>
            <a:t>1.8</a:t>
          </a:r>
          <a:r>
            <a:rPr kumimoji="1" lang="ja-JP" altLang="en-US" sz="850">
              <a:latin typeface="ＭＳ Ｐゴシック" panose="020B0600070205080204" pitchFamily="50" charset="-128"/>
              <a:ea typeface="ＭＳ Ｐゴシック" panose="020B0600070205080204" pitchFamily="50" charset="-128"/>
            </a:rPr>
            <a:t>ポイント増加、平成</a:t>
          </a:r>
          <a:r>
            <a:rPr kumimoji="1" lang="en-US" altLang="ja-JP" sz="850">
              <a:latin typeface="ＭＳ Ｐゴシック" panose="020B0600070205080204" pitchFamily="50" charset="-128"/>
              <a:ea typeface="ＭＳ Ｐゴシック" panose="020B0600070205080204" pitchFamily="50" charset="-128"/>
            </a:rPr>
            <a:t>30</a:t>
          </a:r>
          <a:r>
            <a:rPr kumimoji="1" lang="ja-JP" altLang="en-US" sz="850">
              <a:latin typeface="ＭＳ Ｐゴシック" panose="020B0600070205080204" pitchFamily="50" charset="-128"/>
              <a:ea typeface="ＭＳ Ｐゴシック" panose="020B0600070205080204" pitchFamily="50" charset="-128"/>
            </a:rPr>
            <a:t>年度は、分子において、利子の減少による公債費充当一般財源の減等により比率の減要素として働いた一方、分母は減収補てん債の減、臨時財政対策債の減等により増要素として働いたため、前年度に比べて</a:t>
          </a:r>
          <a:r>
            <a:rPr kumimoji="1" lang="en-US" altLang="ja-JP" sz="850">
              <a:latin typeface="ＭＳ Ｐゴシック" panose="020B0600070205080204" pitchFamily="50" charset="-128"/>
              <a:ea typeface="ＭＳ Ｐゴシック" panose="020B0600070205080204" pitchFamily="50" charset="-128"/>
            </a:rPr>
            <a:t>0.3</a:t>
          </a:r>
          <a:r>
            <a:rPr kumimoji="1" lang="ja-JP" altLang="en-US" sz="850">
              <a:latin typeface="ＭＳ Ｐゴシック" panose="020B0600070205080204" pitchFamily="50" charset="-128"/>
              <a:ea typeface="ＭＳ Ｐゴシック" panose="020B0600070205080204" pitchFamily="50" charset="-128"/>
            </a:rPr>
            <a:t>ポイント増加しております。</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　令和元年度の経常収支比率は、分母において、臨時財政対策債の減、法人事業税の減等により比率の増要素とした働いた一方、分子は維持補修費や人件費の減等により比率の減要素として働いたため、前年度に比べて</a:t>
          </a:r>
          <a:r>
            <a:rPr kumimoji="1" lang="en-US" altLang="ja-JP" sz="850">
              <a:latin typeface="ＭＳ Ｐゴシック" panose="020B0600070205080204" pitchFamily="50" charset="-128"/>
              <a:ea typeface="ＭＳ Ｐゴシック" panose="020B0600070205080204" pitchFamily="50" charset="-128"/>
            </a:rPr>
            <a:t>0.8</a:t>
          </a:r>
          <a:r>
            <a:rPr kumimoji="1" lang="ja-JP" altLang="en-US" sz="850">
              <a:latin typeface="ＭＳ Ｐゴシック" panose="020B0600070205080204" pitchFamily="50" charset="-128"/>
              <a:ea typeface="ＭＳ Ｐゴシック" panose="020B0600070205080204" pitchFamily="50" charset="-128"/>
            </a:rPr>
            <a:t>ポイント減少しております。</a:t>
          </a:r>
        </a:p>
        <a:p>
          <a:r>
            <a:rPr kumimoji="1" lang="ja-JP" altLang="en-US" sz="850">
              <a:latin typeface="ＭＳ Ｐゴシック" panose="020B0600070205080204" pitchFamily="50" charset="-128"/>
              <a:ea typeface="ＭＳ Ｐゴシック" panose="020B0600070205080204" pitchFamily="50" charset="-128"/>
            </a:rPr>
            <a:t>　引き続き、歳入確保策を講じていくとともに、事務の効率化、職員の適正配置の推進による人件費の歳出抑制に努めるなど、財政の健全化の確保に努めてまいります。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23585</xdr:rowOff>
    </xdr:from>
    <xdr:to>
      <xdr:col>23</xdr:col>
      <xdr:colOff>133350</xdr:colOff>
      <xdr:row>67</xdr:row>
      <xdr:rowOff>14515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67685"/>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158042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7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14515</xdr:rowOff>
    </xdr:from>
    <xdr:to>
      <xdr:col>24</xdr:col>
      <xdr:colOff>12700</xdr:colOff>
      <xdr:row>67</xdr:row>
      <xdr:rowOff>14515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109962</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23585</xdr:rowOff>
    </xdr:from>
    <xdr:to>
      <xdr:col>24</xdr:col>
      <xdr:colOff>12700</xdr:colOff>
      <xdr:row>58</xdr:row>
      <xdr:rowOff>23585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148772</xdr:rowOff>
    </xdr:from>
    <xdr:to>
      <xdr:col>23</xdr:col>
      <xdr:colOff>133350</xdr:colOff>
      <xdr:row>64</xdr:row>
      <xdr:rowOff>115207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50122"/>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97262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115207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3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106334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260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97972</xdr:rowOff>
    </xdr:from>
    <xdr:to>
      <xdr:col>15</xdr:col>
      <xdr:colOff>133350</xdr:colOff>
      <xdr:row>64</xdr:row>
      <xdr:rowOff>28122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62</xdr:row>
      <xdr:rowOff>96157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98578"/>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97972</xdr:rowOff>
    </xdr:from>
    <xdr:to>
      <xdr:col>11</xdr:col>
      <xdr:colOff>82550</xdr:colOff>
      <xdr:row>64</xdr:row>
      <xdr:rowOff>28122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97972</xdr:rowOff>
    </xdr:from>
    <xdr:to>
      <xdr:col>23</xdr:col>
      <xdr:colOff>184150</xdr:colOff>
      <xdr:row>64</xdr:row>
      <xdr:rowOff>28122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70049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64407</xdr:rowOff>
    </xdr:from>
    <xdr:to>
      <xdr:col>19</xdr:col>
      <xdr:colOff>184150</xdr:colOff>
      <xdr:row>64</xdr:row>
      <xdr:rowOff>166007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150784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2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60778</xdr:rowOff>
    </xdr:from>
    <xdr:to>
      <xdr:col>7</xdr:col>
      <xdr:colOff>31750</xdr:colOff>
      <xdr:row>60</xdr:row>
      <xdr:rowOff>162378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1105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適正な定員管理や給与構造改革の実施による人件費の抑制に努めており、人件費は減少傾向にありますが、大雪に伴う道路除雪費の増等により、人件費・物件費等の人口一人当たり決算額は、しばしば前年を上回る結果となっています。</a:t>
          </a:r>
        </a:p>
        <a:p>
          <a:r>
            <a:rPr kumimoji="1" lang="ja-JP" altLang="en-US" sz="1000">
              <a:latin typeface="ＭＳ Ｐゴシック" panose="020B0600070205080204" pitchFamily="50" charset="-128"/>
              <a:ea typeface="ＭＳ Ｐゴシック" panose="020B0600070205080204" pitchFamily="50" charset="-128"/>
            </a:rPr>
            <a:t>　比較的降雪の少なかった平成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・令和元年度は前年比でそれぞれ</a:t>
          </a:r>
          <a:r>
            <a:rPr kumimoji="1" lang="en-US" altLang="ja-JP" sz="1000">
              <a:latin typeface="ＭＳ Ｐゴシック" panose="020B0600070205080204" pitchFamily="50" charset="-128"/>
              <a:ea typeface="ＭＳ Ｐゴシック" panose="020B0600070205080204" pitchFamily="50" charset="-128"/>
            </a:rPr>
            <a:t>1,575</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687</a:t>
          </a:r>
          <a:r>
            <a:rPr kumimoji="1" lang="ja-JP" altLang="en-US" sz="1000">
              <a:latin typeface="ＭＳ Ｐゴシック" panose="020B0600070205080204" pitchFamily="50" charset="-128"/>
              <a:ea typeface="ＭＳ Ｐゴシック" panose="020B0600070205080204" pitchFamily="50" charset="-128"/>
            </a:rPr>
            <a:t>円・</a:t>
          </a:r>
          <a:r>
            <a:rPr kumimoji="1" lang="en-US" altLang="ja-JP" sz="1000">
              <a:latin typeface="ＭＳ Ｐゴシック" panose="020B0600070205080204" pitchFamily="50" charset="-128"/>
              <a:ea typeface="ＭＳ Ｐゴシック" panose="020B0600070205080204" pitchFamily="50" charset="-128"/>
            </a:rPr>
            <a:t>3,948</a:t>
          </a:r>
          <a:r>
            <a:rPr kumimoji="1" lang="ja-JP" altLang="en-US" sz="1000">
              <a:latin typeface="ＭＳ Ｐゴシック" panose="020B0600070205080204" pitchFamily="50" charset="-128"/>
              <a:ea typeface="ＭＳ Ｐゴシック" panose="020B0600070205080204" pitchFamily="50" charset="-128"/>
            </a:rPr>
            <a:t>円の減、降雪量が多かった平成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年度は前年比で</a:t>
          </a:r>
          <a:r>
            <a:rPr kumimoji="1" lang="en-US" altLang="ja-JP" sz="1000">
              <a:latin typeface="ＭＳ Ｐゴシック" panose="020B0600070205080204" pitchFamily="50" charset="-128"/>
              <a:ea typeface="ＭＳ Ｐゴシック" panose="020B0600070205080204" pitchFamily="50" charset="-128"/>
            </a:rPr>
            <a:t>1,549</a:t>
          </a:r>
          <a:r>
            <a:rPr kumimoji="1" lang="ja-JP" altLang="en-US" sz="1000">
              <a:latin typeface="ＭＳ Ｐゴシック" panose="020B0600070205080204" pitchFamily="50" charset="-128"/>
              <a:ea typeface="ＭＳ Ｐゴシック" panose="020B0600070205080204" pitchFamily="50" charset="-128"/>
            </a:rPr>
            <a:t>円の増加となっております。</a:t>
          </a:r>
        </a:p>
        <a:p>
          <a:r>
            <a:rPr kumimoji="1" lang="ja-JP" altLang="en-US" sz="1000">
              <a:latin typeface="ＭＳ Ｐゴシック" panose="020B0600070205080204" pitchFamily="50" charset="-128"/>
              <a:ea typeface="ＭＳ Ｐゴシック" panose="020B0600070205080204" pitchFamily="50" charset="-128"/>
            </a:rPr>
            <a:t>　なお、平成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年度は豪雪に見舞われたものの、県費負担教職員の給与負担の政令市移譲により人件費が大幅に減少したことから前年比で</a:t>
          </a:r>
          <a:r>
            <a:rPr kumimoji="1" lang="en-US" altLang="ja-JP" sz="1000">
              <a:latin typeface="ＭＳ Ｐゴシック" panose="020B0600070205080204" pitchFamily="50" charset="-128"/>
              <a:ea typeface="ＭＳ Ｐゴシック" panose="020B0600070205080204" pitchFamily="50" charset="-128"/>
            </a:rPr>
            <a:t>11,724</a:t>
          </a:r>
          <a:r>
            <a:rPr kumimoji="1" lang="ja-JP" altLang="en-US" sz="1000">
              <a:latin typeface="ＭＳ Ｐゴシック" panose="020B0600070205080204" pitchFamily="50" charset="-128"/>
              <a:ea typeface="ＭＳ Ｐゴシック" panose="020B0600070205080204" pitchFamily="50" charset="-128"/>
            </a:rPr>
            <a:t>円の減少となっております。</a:t>
          </a:r>
        </a:p>
        <a:p>
          <a:r>
            <a:rPr kumimoji="1" lang="ja-JP" altLang="en-US" sz="1000">
              <a:latin typeface="ＭＳ Ｐゴシック" panose="020B0600070205080204" pitchFamily="50" charset="-128"/>
              <a:ea typeface="ＭＳ Ｐゴシック" panose="020B0600070205080204" pitchFamily="50" charset="-128"/>
            </a:rPr>
            <a:t>　引き続き、歳出の</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選択と集中</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を徹底し、人件費をはじめとする内部管理経費の縮減に努めてまいります。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98073</xdr:rowOff>
    </xdr:from>
    <xdr:to>
      <xdr:col>23</xdr:col>
      <xdr:colOff>133350</xdr:colOff>
      <xdr:row>88</xdr:row>
      <xdr:rowOff>52805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85523"/>
          <a:ext cx="0" cy="1154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24882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1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52805</xdr:rowOff>
    </xdr:from>
    <xdr:to>
      <xdr:col>24</xdr:col>
      <xdr:colOff>12700</xdr:colOff>
      <xdr:row>88</xdr:row>
      <xdr:rowOff>52805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13000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98073</xdr:rowOff>
    </xdr:from>
    <xdr:to>
      <xdr:col>24</xdr:col>
      <xdr:colOff>12700</xdr:colOff>
      <xdr:row>81</xdr:row>
      <xdr:rowOff>98073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8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87992</xdr:rowOff>
    </xdr:from>
    <xdr:to>
      <xdr:col>23</xdr:col>
      <xdr:colOff>133350</xdr:colOff>
      <xdr:row>82</xdr:row>
      <xdr:rowOff>167379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46892"/>
          <a:ext cx="838200" cy="7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30550</xdr:rowOff>
    </xdr:from>
    <xdr:to>
      <xdr:col>23</xdr:col>
      <xdr:colOff>184150</xdr:colOff>
      <xdr:row>83</xdr:row>
      <xdr:rowOff>132150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167379</xdr:rowOff>
    </xdr:from>
    <xdr:to>
      <xdr:col>19</xdr:col>
      <xdr:colOff>133350</xdr:colOff>
      <xdr:row>83</xdr:row>
      <xdr:rowOff>9744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26279"/>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37205</xdr:rowOff>
    </xdr:from>
    <xdr:to>
      <xdr:col>19</xdr:col>
      <xdr:colOff>184150</xdr:colOff>
      <xdr:row>83</xdr:row>
      <xdr:rowOff>138805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6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123582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5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9744</xdr:rowOff>
    </xdr:from>
    <xdr:to>
      <xdr:col>15</xdr:col>
      <xdr:colOff>82550</xdr:colOff>
      <xdr:row>84</xdr:row>
      <xdr:rowOff>74044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240094"/>
          <a:ext cx="889000" cy="2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32279</xdr:rowOff>
    </xdr:from>
    <xdr:to>
      <xdr:col>15</xdr:col>
      <xdr:colOff>133350</xdr:colOff>
      <xdr:row>83</xdr:row>
      <xdr:rowOff>133879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118656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42897</xdr:rowOff>
    </xdr:from>
    <xdr:to>
      <xdr:col>11</xdr:col>
      <xdr:colOff>31750</xdr:colOff>
      <xdr:row>84</xdr:row>
      <xdr:rowOff>74044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44697"/>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97692</xdr:rowOff>
    </xdr:from>
    <xdr:to>
      <xdr:col>11</xdr:col>
      <xdr:colOff>82550</xdr:colOff>
      <xdr:row>84</xdr:row>
      <xdr:rowOff>27842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38019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83796</xdr:rowOff>
    </xdr:from>
    <xdr:to>
      <xdr:col>7</xdr:col>
      <xdr:colOff>31750</xdr:colOff>
      <xdr:row>84</xdr:row>
      <xdr:rowOff>13946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37192</xdr:rowOff>
    </xdr:from>
    <xdr:to>
      <xdr:col>23</xdr:col>
      <xdr:colOff>184150</xdr:colOff>
      <xdr:row>82</xdr:row>
      <xdr:rowOff>138792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53719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116579</xdr:rowOff>
    </xdr:from>
    <xdr:to>
      <xdr:col>19</xdr:col>
      <xdr:colOff>184150</xdr:colOff>
      <xdr:row>83</xdr:row>
      <xdr:rowOff>46729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56906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44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130394</xdr:rowOff>
    </xdr:from>
    <xdr:to>
      <xdr:col>15</xdr:col>
      <xdr:colOff>133350</xdr:colOff>
      <xdr:row>83</xdr:row>
      <xdr:rowOff>60544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70721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5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23244</xdr:rowOff>
    </xdr:from>
    <xdr:to>
      <xdr:col>11</xdr:col>
      <xdr:colOff>82550</xdr:colOff>
      <xdr:row>84</xdr:row>
      <xdr:rowOff>124844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109621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163547</xdr:rowOff>
    </xdr:from>
    <xdr:to>
      <xdr:col>7</xdr:col>
      <xdr:colOff>31750</xdr:colOff>
      <xdr:row>84</xdr:row>
      <xdr:rowOff>93697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8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年の給与構造改革時に級別標準職務の見直し等を行い、給与水準の適正化に取り組んでいます。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年度から、地域水準に合わせた独自給料表を導入していましたが、平成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年度に給与の総合的見直しを実施し、国準拠の給料表に改正しました。</a:t>
          </a:r>
        </a:p>
        <a:p>
          <a:r>
            <a:rPr kumimoji="1" lang="ja-JP" altLang="en-US" sz="1000">
              <a:latin typeface="ＭＳ Ｐゴシック" panose="020B0600070205080204" pitchFamily="50" charset="-128"/>
              <a:ea typeface="ＭＳ Ｐゴシック" panose="020B0600070205080204" pitchFamily="50" charset="-128"/>
            </a:rPr>
            <a:t>　　今後とも、引き続き給与水準の適正な管理に努めてまいります。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111761</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170661"/>
          <a:ext cx="0" cy="1109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26688</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111761</xdr:rowOff>
    </xdr:from>
    <xdr:to>
      <xdr:col>81</xdr:col>
      <xdr:colOff>133350</xdr:colOff>
      <xdr:row>82</xdr:row>
      <xdr:rowOff>111761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86</xdr:row>
      <xdr:rowOff>149861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63700"/>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123189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8945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144780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144780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南北に細長く、海に面し、離島を有するなど特徴的な県域であり、人口の割に可住面積が広いことから、人口の集中度が低く集落が散在しているため、同様の面積・人口の団体と比べ、県道や河川などの県土の管理コストや産業基盤の維持管理コストが大きく、土木、農林水産、土地改良部門の職員数が多くなっています。</a:t>
          </a:r>
        </a:p>
        <a:p>
          <a:r>
            <a:rPr kumimoji="1" lang="ja-JP" altLang="en-US" sz="1000">
              <a:latin typeface="ＭＳ Ｐゴシック" panose="020B0600070205080204" pitchFamily="50" charset="-128"/>
              <a:ea typeface="ＭＳ Ｐゴシック" panose="020B0600070205080204" pitchFamily="50" charset="-128"/>
            </a:rPr>
            <a:t>　これらの地勢的要因等により都道府県平均と比べ職員数が多くなっていますが、引き続き定員の適正化を図るため、地方分権の進展などに伴う県の施策を取り巻く環境や行政需要の動向を踏まえながら、組織のあり方や仕事の内容・進め方などの見直しを政策的に行っていくこととしていま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58658</xdr:rowOff>
    </xdr:from>
    <xdr:to>
      <xdr:col>81</xdr:col>
      <xdr:colOff>44450</xdr:colOff>
      <xdr:row>66</xdr:row>
      <xdr:rowOff>137663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174208"/>
          <a:ext cx="0" cy="1279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109740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137663</xdr:rowOff>
    </xdr:from>
    <xdr:to>
      <xdr:col>81</xdr:col>
      <xdr:colOff>133350</xdr:colOff>
      <xdr:row>66</xdr:row>
      <xdr:rowOff>137663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45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145035</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58658</xdr:rowOff>
    </xdr:from>
    <xdr:to>
      <xdr:col>81</xdr:col>
      <xdr:colOff>133350</xdr:colOff>
      <xdr:row>59</xdr:row>
      <xdr:rowOff>58658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17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68400</xdr:rowOff>
    </xdr:from>
    <xdr:to>
      <xdr:col>81</xdr:col>
      <xdr:colOff>44450</xdr:colOff>
      <xdr:row>60</xdr:row>
      <xdr:rowOff>73950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55400"/>
          <a:ext cx="8382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102502</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60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130425</xdr:rowOff>
    </xdr:from>
    <xdr:to>
      <xdr:col>81</xdr:col>
      <xdr:colOff>95250</xdr:colOff>
      <xdr:row>62</xdr:row>
      <xdr:rowOff>60575</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8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55852</xdr:rowOff>
    </xdr:from>
    <xdr:to>
      <xdr:col>77</xdr:col>
      <xdr:colOff>44450</xdr:colOff>
      <xdr:row>60</xdr:row>
      <xdr:rowOff>73950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4285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117178</xdr:rowOff>
    </xdr:from>
    <xdr:to>
      <xdr:col>77</xdr:col>
      <xdr:colOff>95250</xdr:colOff>
      <xdr:row>62</xdr:row>
      <xdr:rowOff>47328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32105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6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55852</xdr:rowOff>
    </xdr:from>
    <xdr:to>
      <xdr:col>72</xdr:col>
      <xdr:colOff>203200</xdr:colOff>
      <xdr:row>60</xdr:row>
      <xdr:rowOff>56431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342852"/>
          <a:ext cx="8890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99997</xdr:rowOff>
    </xdr:from>
    <xdr:to>
      <xdr:col>73</xdr:col>
      <xdr:colOff>44450</xdr:colOff>
      <xdr:row>62</xdr:row>
      <xdr:rowOff>30147</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5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14924</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64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56431</xdr:rowOff>
    </xdr:from>
    <xdr:to>
      <xdr:col>68</xdr:col>
      <xdr:colOff>152400</xdr:colOff>
      <xdr:row>62</xdr:row>
      <xdr:rowOff>126226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343431"/>
          <a:ext cx="889000" cy="4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83517</xdr:rowOff>
    </xdr:from>
    <xdr:to>
      <xdr:col>68</xdr:col>
      <xdr:colOff>203200</xdr:colOff>
      <xdr:row>62</xdr:row>
      <xdr:rowOff>13667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54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169894</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69297</xdr:rowOff>
    </xdr:from>
    <xdr:to>
      <xdr:col>64</xdr:col>
      <xdr:colOff>152400</xdr:colOff>
      <xdr:row>62</xdr:row>
      <xdr:rowOff>170897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69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9624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6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17600</xdr:rowOff>
    </xdr:from>
    <xdr:to>
      <xdr:col>81</xdr:col>
      <xdr:colOff>95250</xdr:colOff>
      <xdr:row>60</xdr:row>
      <xdr:rowOff>119200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34127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23150</xdr:rowOff>
    </xdr:from>
    <xdr:to>
      <xdr:col>77</xdr:col>
      <xdr:colOff>95250</xdr:colOff>
      <xdr:row>60</xdr:row>
      <xdr:rowOff>124750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134927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07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5052</xdr:rowOff>
    </xdr:from>
    <xdr:to>
      <xdr:col>73</xdr:col>
      <xdr:colOff>44450</xdr:colOff>
      <xdr:row>60</xdr:row>
      <xdr:rowOff>106652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2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116829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6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5631</xdr:rowOff>
    </xdr:from>
    <xdr:to>
      <xdr:col>68</xdr:col>
      <xdr:colOff>203200</xdr:colOff>
      <xdr:row>60</xdr:row>
      <xdr:rowOff>107231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6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75426</xdr:rowOff>
    </xdr:from>
    <xdr:to>
      <xdr:col>64</xdr:col>
      <xdr:colOff>152400</xdr:colOff>
      <xdr:row>63</xdr:row>
      <xdr:rowOff>5576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7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161803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79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経済対策・災害復旧に係る県債の元利償還の本格化に伴い、実質公債費比率は平成</a:t>
          </a:r>
          <a:r>
            <a:rPr kumimoji="1" lang="en-US" altLang="ja-JP" sz="900">
              <a:latin typeface="ＭＳ Ｐゴシック" panose="020B0600070205080204" pitchFamily="50" charset="-128"/>
              <a:ea typeface="ＭＳ Ｐゴシック" panose="020B0600070205080204" pitchFamily="50" charset="-128"/>
            </a:rPr>
            <a:t>22</a:t>
          </a:r>
          <a:r>
            <a:rPr kumimoji="1" lang="ja-JP" altLang="en-US" sz="900">
              <a:latin typeface="ＭＳ Ｐゴシック" panose="020B0600070205080204" pitchFamily="50" charset="-128"/>
              <a:ea typeface="ＭＳ Ｐゴシック" panose="020B0600070205080204" pitchFamily="50" charset="-128"/>
            </a:rPr>
            <a:t>年度から増加傾向にありましたが、平成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年度にピークに達しました。</a:t>
          </a:r>
        </a:p>
        <a:p>
          <a:r>
            <a:rPr kumimoji="1" lang="ja-JP" altLang="en-US" sz="900">
              <a:latin typeface="ＭＳ Ｐゴシック" panose="020B0600070205080204" pitchFamily="50" charset="-128"/>
              <a:ea typeface="ＭＳ Ｐゴシック" panose="020B0600070205080204" pitchFamily="50" charset="-128"/>
            </a:rPr>
            <a:t>　借換債を除く実質的な公債費がピークアウトしたことから、平成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年度以降指標は改善を続けてきましたが、平成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公債費のうち交付税で措置される額が減少したことに加え、算定の分母項目である標準財政規模が、公債費に対する交付税措置の縮小や包括算定経費の減少の影響等により前年度より減少した結果、単年度で</a:t>
          </a:r>
          <a:r>
            <a:rPr kumimoji="1" lang="en-US" altLang="ja-JP" sz="900">
              <a:latin typeface="ＭＳ Ｐゴシック" panose="020B0600070205080204" pitchFamily="50" charset="-128"/>
              <a:ea typeface="ＭＳ Ｐゴシック" panose="020B0600070205080204" pitchFamily="50" charset="-128"/>
            </a:rPr>
            <a:t>1.1</a:t>
          </a:r>
          <a:r>
            <a:rPr kumimoji="1" lang="ja-JP" altLang="en-US" sz="900">
              <a:latin typeface="ＭＳ Ｐゴシック" panose="020B0600070205080204" pitchFamily="50" charset="-128"/>
              <a:ea typeface="ＭＳ Ｐゴシック" panose="020B0600070205080204" pitchFamily="50" charset="-128"/>
            </a:rPr>
            <a:t>ポイント、３カ年平均では</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ポイント増加しました。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令和元年度は、公債費のうち交付税で措置される額が減少した一方で、地方債の元利償還金等も減少した結果、前年度に比べ単年度で</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ポイント減少したものの、３か年平均では</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ポイント増加しました。</a:t>
          </a:r>
        </a:p>
        <a:p>
          <a:r>
            <a:rPr kumimoji="1" lang="ja-JP" altLang="en-US" sz="900">
              <a:latin typeface="ＭＳ Ｐゴシック" panose="020B0600070205080204" pitchFamily="50" charset="-128"/>
              <a:ea typeface="ＭＳ Ｐゴシック" panose="020B0600070205080204" pitchFamily="50" charset="-128"/>
            </a:rPr>
            <a:t>　今後とも、公債費負担適正化計画を着実に実行し、公債費負担の抑制に取り組んでいきます。</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170039</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056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113595</xdr:rowOff>
    </xdr:from>
    <xdr:to>
      <xdr:col>77</xdr:col>
      <xdr:colOff>44450</xdr:colOff>
      <xdr:row>41</xdr:row>
      <xdr:rowOff>76200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69715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40</xdr:row>
      <xdr:rowOff>113595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69313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103011</xdr:rowOff>
    </xdr:from>
    <xdr:to>
      <xdr:col>73</xdr:col>
      <xdr:colOff>44450</xdr:colOff>
      <xdr:row>41</xdr:row>
      <xdr:rowOff>33161</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17938</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41</xdr:row>
      <xdr:rowOff>62795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313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129822</xdr:rowOff>
    </xdr:from>
    <xdr:to>
      <xdr:col>68</xdr:col>
      <xdr:colOff>203200</xdr:colOff>
      <xdr:row>41</xdr:row>
      <xdr:rowOff>59972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119239</xdr:rowOff>
    </xdr:from>
    <xdr:to>
      <xdr:col>81</xdr:col>
      <xdr:colOff>95250</xdr:colOff>
      <xdr:row>42</xdr:row>
      <xdr:rowOff>49389</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91316</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12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62795</xdr:rowOff>
    </xdr:from>
    <xdr:to>
      <xdr:col>73</xdr:col>
      <xdr:colOff>44450</xdr:colOff>
      <xdr:row>40</xdr:row>
      <xdr:rowOff>164395</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a:latin typeface="ＭＳ Ｐゴシック" panose="020B0600070205080204" pitchFamily="50" charset="-128"/>
              <a:ea typeface="ＭＳ Ｐゴシック" panose="020B0600070205080204" pitchFamily="50" charset="-128"/>
            </a:rPr>
            <a:t>　平成</a:t>
          </a:r>
          <a:r>
            <a:rPr kumimoji="1" lang="en-US" altLang="ja-JP" sz="850">
              <a:latin typeface="ＭＳ Ｐゴシック" panose="020B0600070205080204" pitchFamily="50" charset="-128"/>
              <a:ea typeface="ＭＳ Ｐゴシック" panose="020B0600070205080204" pitchFamily="50" charset="-128"/>
            </a:rPr>
            <a:t>27</a:t>
          </a:r>
          <a:r>
            <a:rPr kumimoji="1" lang="ja-JP" altLang="en-US" sz="850">
              <a:latin typeface="ＭＳ Ｐゴシック" panose="020B0600070205080204" pitchFamily="50" charset="-128"/>
              <a:ea typeface="ＭＳ Ｐゴシック" panose="020B0600070205080204" pitchFamily="50" charset="-128"/>
            </a:rPr>
            <a:t>年度は分母項目である標準財政規模が増加したこと等から</a:t>
          </a:r>
          <a:r>
            <a:rPr kumimoji="1" lang="en-US" altLang="ja-JP" sz="850">
              <a:latin typeface="ＭＳ Ｐゴシック" panose="020B0600070205080204" pitchFamily="50" charset="-128"/>
              <a:ea typeface="ＭＳ Ｐゴシック" panose="020B0600070205080204" pitchFamily="50" charset="-128"/>
            </a:rPr>
            <a:t>2.1</a:t>
          </a:r>
          <a:r>
            <a:rPr kumimoji="1" lang="ja-JP" altLang="en-US" sz="850">
              <a:latin typeface="ＭＳ Ｐゴシック" panose="020B0600070205080204" pitchFamily="50" charset="-128"/>
              <a:ea typeface="ＭＳ Ｐゴシック" panose="020B0600070205080204" pitchFamily="50" charset="-128"/>
            </a:rPr>
            <a:t>ポイント減少、平成</a:t>
          </a:r>
          <a:r>
            <a:rPr kumimoji="1" lang="en-US" altLang="ja-JP" sz="850">
              <a:latin typeface="ＭＳ Ｐゴシック" panose="020B0600070205080204" pitchFamily="50" charset="-128"/>
              <a:ea typeface="ＭＳ Ｐゴシック" panose="020B0600070205080204" pitchFamily="50" charset="-128"/>
            </a:rPr>
            <a:t>28</a:t>
          </a:r>
          <a:r>
            <a:rPr kumimoji="1" lang="ja-JP" altLang="en-US" sz="850">
              <a:latin typeface="ＭＳ Ｐゴシック" panose="020B0600070205080204" pitchFamily="50" charset="-128"/>
              <a:ea typeface="ＭＳ Ｐゴシック" panose="020B0600070205080204" pitchFamily="50" charset="-128"/>
            </a:rPr>
            <a:t>年度は県立武道館の</a:t>
          </a:r>
          <a:r>
            <a:rPr kumimoji="1" lang="en-US" altLang="ja-JP" sz="850">
              <a:latin typeface="ＭＳ Ｐゴシック" panose="020B0600070205080204" pitchFamily="50" charset="-128"/>
              <a:ea typeface="ＭＳ Ｐゴシック" panose="020B0600070205080204" pitchFamily="50" charset="-128"/>
            </a:rPr>
            <a:t>PFI</a:t>
          </a:r>
          <a:r>
            <a:rPr kumimoji="1" lang="ja-JP" altLang="en-US" sz="850">
              <a:latin typeface="ＭＳ Ｐゴシック" panose="020B0600070205080204" pitchFamily="50" charset="-128"/>
              <a:ea typeface="ＭＳ Ｐゴシック" panose="020B0600070205080204" pitchFamily="50" charset="-128"/>
            </a:rPr>
            <a:t>事業開始に伴う債務負担行為に基づく支出予定額の増加や標準財政規模の減少等により</a:t>
          </a:r>
          <a:r>
            <a:rPr kumimoji="1" lang="en-US" altLang="ja-JP" sz="850">
              <a:latin typeface="ＭＳ Ｐゴシック" panose="020B0600070205080204" pitchFamily="50" charset="-128"/>
              <a:ea typeface="ＭＳ Ｐゴシック" panose="020B0600070205080204" pitchFamily="50" charset="-128"/>
            </a:rPr>
            <a:t>11.6</a:t>
          </a:r>
          <a:r>
            <a:rPr kumimoji="1" lang="ja-JP" altLang="en-US" sz="850">
              <a:latin typeface="ＭＳ Ｐゴシック" panose="020B0600070205080204" pitchFamily="50" charset="-128"/>
              <a:ea typeface="ＭＳ Ｐゴシック" panose="020B0600070205080204" pitchFamily="50" charset="-128"/>
            </a:rPr>
            <a:t>ポイント増加、平成</a:t>
          </a:r>
          <a:r>
            <a:rPr kumimoji="1" lang="en-US" altLang="ja-JP" sz="850">
              <a:latin typeface="ＭＳ Ｐゴシック" panose="020B0600070205080204" pitchFamily="50" charset="-128"/>
              <a:ea typeface="ＭＳ Ｐゴシック" panose="020B0600070205080204" pitchFamily="50" charset="-128"/>
            </a:rPr>
            <a:t>29</a:t>
          </a:r>
          <a:r>
            <a:rPr kumimoji="1" lang="ja-JP" altLang="en-US" sz="850">
              <a:latin typeface="ＭＳ Ｐゴシック" panose="020B0600070205080204" pitchFamily="50" charset="-128"/>
              <a:ea typeface="ＭＳ Ｐゴシック" panose="020B0600070205080204" pitchFamily="50" charset="-128"/>
            </a:rPr>
            <a:t>年度は、県費負担教職員の給与負担の政令市移譲に伴い、分子項目において退職手当負担見込額の減少が比率の減要素として働いたものの、分母項目において標準財政規模が減少したこと等により、</a:t>
          </a:r>
          <a:r>
            <a:rPr kumimoji="1" lang="en-US" altLang="ja-JP" sz="850">
              <a:latin typeface="ＭＳ Ｐゴシック" panose="020B0600070205080204" pitchFamily="50" charset="-128"/>
              <a:ea typeface="ＭＳ Ｐゴシック" panose="020B0600070205080204" pitchFamily="50" charset="-128"/>
            </a:rPr>
            <a:t>16.9</a:t>
          </a:r>
          <a:r>
            <a:rPr kumimoji="1" lang="ja-JP" altLang="en-US" sz="850">
              <a:latin typeface="ＭＳ Ｐゴシック" panose="020B0600070205080204" pitchFamily="50" charset="-128"/>
              <a:ea typeface="ＭＳ Ｐゴシック" panose="020B0600070205080204" pitchFamily="50" charset="-128"/>
            </a:rPr>
            <a:t>ポイント増加、平成</a:t>
          </a:r>
          <a:r>
            <a:rPr kumimoji="1" lang="en-US" altLang="ja-JP" sz="850">
              <a:latin typeface="ＭＳ Ｐゴシック" panose="020B0600070205080204" pitchFamily="50" charset="-128"/>
              <a:ea typeface="ＭＳ Ｐゴシック" panose="020B0600070205080204" pitchFamily="50" charset="-128"/>
            </a:rPr>
            <a:t>30</a:t>
          </a:r>
          <a:r>
            <a:rPr kumimoji="1" lang="ja-JP" altLang="en-US" sz="850">
              <a:latin typeface="ＭＳ Ｐゴシック" panose="020B0600070205080204" pitchFamily="50" charset="-128"/>
              <a:ea typeface="ＭＳ Ｐゴシック" panose="020B0600070205080204" pitchFamily="50" charset="-128"/>
            </a:rPr>
            <a:t>年度は、県債残高のうち交付税で措置される額が減少していることに加え、算定の分母項目である標準財政規模が、公債費に対する交付税措置の縮小や包括算定経費の減少の影響等により減少したため、前年度に比べ</a:t>
          </a:r>
          <a:r>
            <a:rPr kumimoji="1" lang="en-US" altLang="ja-JP" sz="850">
              <a:latin typeface="ＭＳ Ｐゴシック" panose="020B0600070205080204" pitchFamily="50" charset="-128"/>
              <a:ea typeface="ＭＳ Ｐゴシック" panose="020B0600070205080204" pitchFamily="50" charset="-128"/>
            </a:rPr>
            <a:t>6.4</a:t>
          </a:r>
          <a:r>
            <a:rPr kumimoji="1" lang="ja-JP" altLang="en-US" sz="850">
              <a:latin typeface="ＭＳ Ｐゴシック" panose="020B0600070205080204" pitchFamily="50" charset="-128"/>
              <a:ea typeface="ＭＳ Ｐゴシック" panose="020B0600070205080204" pitchFamily="50" charset="-128"/>
            </a:rPr>
            <a:t>ポイント増加となっております。</a:t>
          </a:r>
          <a:endParaRPr kumimoji="1" lang="en-US" altLang="ja-JP" sz="850">
            <a:latin typeface="ＭＳ Ｐゴシック" panose="020B0600070205080204" pitchFamily="50" charset="-128"/>
            <a:ea typeface="ＭＳ Ｐゴシック" panose="020B0600070205080204" pitchFamily="50" charset="-128"/>
          </a:endParaRPr>
        </a:p>
        <a:p>
          <a:r>
            <a:rPr kumimoji="1" lang="ja-JP" altLang="en-US" sz="850">
              <a:latin typeface="ＭＳ Ｐゴシック" panose="020B0600070205080204" pitchFamily="50" charset="-128"/>
              <a:ea typeface="ＭＳ Ｐゴシック" panose="020B0600070205080204" pitchFamily="50" charset="-128"/>
            </a:rPr>
            <a:t>　令和元年度は、地方債残高の減等により、将来負担額は減少した一方で、公債費に係る交付税措置の縮小や県債管理基金の取崩等により充当可能財源は将来負担額以上に大きく減少したため、前年度比</a:t>
          </a:r>
          <a:r>
            <a:rPr kumimoji="1" lang="en-US" altLang="ja-JP" sz="850">
              <a:latin typeface="ＭＳ Ｐゴシック" panose="020B0600070205080204" pitchFamily="50" charset="-128"/>
              <a:ea typeface="ＭＳ Ｐゴシック" panose="020B0600070205080204" pitchFamily="50" charset="-128"/>
            </a:rPr>
            <a:t>5.3</a:t>
          </a:r>
          <a:r>
            <a:rPr kumimoji="1" lang="ja-JP" altLang="en-US" sz="850">
              <a:latin typeface="ＭＳ Ｐゴシック" panose="020B0600070205080204" pitchFamily="50" charset="-128"/>
              <a:ea typeface="ＭＳ Ｐゴシック" panose="020B0600070205080204" pitchFamily="50" charset="-128"/>
            </a:rPr>
            <a:t>ポイント増加し、</a:t>
          </a:r>
          <a:r>
            <a:rPr kumimoji="1" lang="en-US" altLang="ja-JP" sz="850">
              <a:latin typeface="ＭＳ Ｐゴシック" panose="020B0600070205080204" pitchFamily="50" charset="-128"/>
              <a:ea typeface="ＭＳ Ｐゴシック" panose="020B0600070205080204" pitchFamily="50" charset="-128"/>
            </a:rPr>
            <a:t>326.7</a:t>
          </a:r>
          <a:r>
            <a:rPr kumimoji="1" lang="ja-JP" altLang="en-US" sz="850">
              <a:latin typeface="ＭＳ Ｐゴシック" panose="020B0600070205080204" pitchFamily="50" charset="-128"/>
              <a:ea typeface="ＭＳ Ｐゴシック" panose="020B0600070205080204" pitchFamily="50" charset="-128"/>
            </a:rPr>
            <a:t>％となっております。</a:t>
          </a:r>
        </a:p>
        <a:p>
          <a:r>
            <a:rPr kumimoji="1" lang="ja-JP" altLang="en-US" sz="850">
              <a:latin typeface="ＭＳ Ｐゴシック" panose="020B0600070205080204" pitchFamily="50" charset="-128"/>
              <a:ea typeface="ＭＳ Ｐゴシック" panose="020B0600070205080204" pitchFamily="50" charset="-128"/>
            </a:rPr>
            <a:t>　今後とも、公債費負担適正化計画を着実に実行し、公債費負担の抑制に取り組んでいきます。</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133773</xdr:rowOff>
    </xdr:from>
    <xdr:to>
      <xdr:col>81</xdr:col>
      <xdr:colOff>44450</xdr:colOff>
      <xdr:row>22</xdr:row>
      <xdr:rowOff>21632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62623"/>
          <a:ext cx="0" cy="1430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165159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76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21632</xdr:rowOff>
    </xdr:from>
    <xdr:to>
      <xdr:col>81</xdr:col>
      <xdr:colOff>133350</xdr:colOff>
      <xdr:row>22</xdr:row>
      <xdr:rowOff>21632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9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48700</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1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133773</xdr:rowOff>
    </xdr:from>
    <xdr:to>
      <xdr:col>81</xdr:col>
      <xdr:colOff>133350</xdr:colOff>
      <xdr:row>13</xdr:row>
      <xdr:rowOff>133773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6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148844</xdr:rowOff>
    </xdr:from>
    <xdr:to>
      <xdr:col>81</xdr:col>
      <xdr:colOff>44450</xdr:colOff>
      <xdr:row>22</xdr:row>
      <xdr:rowOff>20024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3749294"/>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57844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72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41317</xdr:rowOff>
    </xdr:from>
    <xdr:to>
      <xdr:col>81</xdr:col>
      <xdr:colOff>95250</xdr:colOff>
      <xdr:row>18</xdr:row>
      <xdr:rowOff>142917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97367</xdr:rowOff>
    </xdr:from>
    <xdr:to>
      <xdr:col>77</xdr:col>
      <xdr:colOff>44450</xdr:colOff>
      <xdr:row>21</xdr:row>
      <xdr:rowOff>148844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3697817"/>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13166</xdr:rowOff>
    </xdr:from>
    <xdr:to>
      <xdr:col>77</xdr:col>
      <xdr:colOff>95250</xdr:colOff>
      <xdr:row>18</xdr:row>
      <xdr:rowOff>114766</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124943</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868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132885</xdr:rowOff>
    </xdr:from>
    <xdr:to>
      <xdr:col>72</xdr:col>
      <xdr:colOff>203200</xdr:colOff>
      <xdr:row>21</xdr:row>
      <xdr:rowOff>97367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3561885"/>
          <a:ext cx="889000" cy="13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170138</xdr:rowOff>
    </xdr:from>
    <xdr:to>
      <xdr:col>73</xdr:col>
      <xdr:colOff>44450</xdr:colOff>
      <xdr:row>18</xdr:row>
      <xdr:rowOff>100288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110465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39582</xdr:rowOff>
    </xdr:from>
    <xdr:to>
      <xdr:col>68</xdr:col>
      <xdr:colOff>152400</xdr:colOff>
      <xdr:row>20</xdr:row>
      <xdr:rowOff>132885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468582"/>
          <a:ext cx="8890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161290</xdr:rowOff>
    </xdr:from>
    <xdr:to>
      <xdr:col>68</xdr:col>
      <xdr:colOff>203200</xdr:colOff>
      <xdr:row>18</xdr:row>
      <xdr:rowOff>91440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101617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0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62205</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8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140674</xdr:rowOff>
    </xdr:from>
    <xdr:to>
      <xdr:col>81</xdr:col>
      <xdr:colOff>95250</xdr:colOff>
      <xdr:row>22</xdr:row>
      <xdr:rowOff>70824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7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36551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63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98044</xdr:rowOff>
    </xdr:from>
    <xdr:to>
      <xdr:col>77</xdr:col>
      <xdr:colOff>95250</xdr:colOff>
      <xdr:row>22</xdr:row>
      <xdr:rowOff>28194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12971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78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82085</xdr:rowOff>
    </xdr:from>
    <xdr:to>
      <xdr:col>68</xdr:col>
      <xdr:colOff>203200</xdr:colOff>
      <xdr:row>21</xdr:row>
      <xdr:rowOff>12235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5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168462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59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160232</xdr:rowOff>
    </xdr:from>
    <xdr:to>
      <xdr:col>64</xdr:col>
      <xdr:colOff>152400</xdr:colOff>
      <xdr:row>20</xdr:row>
      <xdr:rowOff>90382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75159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経常収支比率に占める人件費（退職手当を除く）の比率については、適正な定員管理や給与構造改革の実施により、前年度比で、平成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ポイント減少、平成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ポイント増加、平成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ポイント減少となっておりますが、平成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年度は、退職手当の増等により、前年度比で</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ポイントの増となっております。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令和元年度は事務の効率化、職員の適正配置により約</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億円の減となりましたが、分母である経常一般財源総額も減少したことにより、比率は前年度横ばいの</a:t>
          </a:r>
          <a:r>
            <a:rPr kumimoji="1" lang="en-US" altLang="ja-JP" sz="1000">
              <a:latin typeface="ＭＳ Ｐゴシック" panose="020B0600070205080204" pitchFamily="50" charset="-128"/>
              <a:ea typeface="ＭＳ Ｐゴシック" panose="020B0600070205080204" pitchFamily="50" charset="-128"/>
            </a:rPr>
            <a:t>36.2</a:t>
          </a:r>
          <a:r>
            <a:rPr kumimoji="1" lang="ja-JP" altLang="en-US" sz="1000">
              <a:latin typeface="ＭＳ Ｐゴシック" panose="020B0600070205080204" pitchFamily="50" charset="-128"/>
              <a:ea typeface="ＭＳ Ｐゴシック" panose="020B0600070205080204" pitchFamily="50" charset="-128"/>
            </a:rPr>
            <a:t>％となっております。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今後とも、事務の効率化、職員の適正配置の推進による職員数の減や組織・機構の見直し等により、人件費の縮減を図ってまいります。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102507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27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34</xdr:row>
      <xdr:rowOff>159657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5988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135164</xdr:rowOff>
    </xdr:from>
    <xdr:to>
      <xdr:col>19</xdr:col>
      <xdr:colOff>187325</xdr:colOff>
      <xdr:row>34</xdr:row>
      <xdr:rowOff>159657</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5793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68036</xdr:rowOff>
    </xdr:from>
    <xdr:to>
      <xdr:col>20</xdr:col>
      <xdr:colOff>38100</xdr:colOff>
      <xdr:row>35</xdr:row>
      <xdr:rowOff>169636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154413</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15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135164</xdr:rowOff>
    </xdr:from>
    <xdr:to>
      <xdr:col>15</xdr:col>
      <xdr:colOff>98425</xdr:colOff>
      <xdr:row>38</xdr:row>
      <xdr:rowOff>61685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5793014"/>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2722</xdr:rowOff>
    </xdr:from>
    <xdr:to>
      <xdr:col>15</xdr:col>
      <xdr:colOff>149225</xdr:colOff>
      <xdr:row>35</xdr:row>
      <xdr:rowOff>104322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38</xdr:row>
      <xdr:rowOff>61685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25021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40113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108857</xdr:rowOff>
    </xdr:from>
    <xdr:to>
      <xdr:col>24</xdr:col>
      <xdr:colOff>76200</xdr:colOff>
      <xdr:row>35</xdr:row>
      <xdr:rowOff>39007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125384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122663</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経常収支比率に占める物件費の比率は、平成</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年度以降、ほぼ横ばいの推移となっております。</a:t>
          </a:r>
        </a:p>
        <a:p>
          <a:r>
            <a:rPr kumimoji="1" lang="ja-JP" altLang="en-US" sz="1000">
              <a:latin typeface="ＭＳ Ｐゴシック" panose="020B0600070205080204" pitchFamily="50" charset="-128"/>
              <a:ea typeface="ＭＳ Ｐゴシック" panose="020B0600070205080204" pitchFamily="50" charset="-128"/>
            </a:rPr>
            <a:t>　令和元年度は、全日制高等学校運営費等の減により、比率が前年度から</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１ポイント減少し、</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今後とも、事業の「選択と集中」を徹底していくことにより、内部管理経費の縮減に努めてまいります。</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経常収支比率に占める扶助費の比率は、近年横ばいで推移しております。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年度は、特定難病扶助費の政令市への事務移譲により、前値度比で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％となっております。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令和元年度は、児童保護措置費の増等があった一方、指定難病扶助費の減等により、比率は前年度横ばいの</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％となっております。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395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81280</xdr:rowOff>
    </xdr:from>
    <xdr:to>
      <xdr:col>24</xdr:col>
      <xdr:colOff>25400</xdr:colOff>
      <xdr:row>54</xdr:row>
      <xdr:rowOff>81280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3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81280</xdr:rowOff>
    </xdr:from>
    <xdr:to>
      <xdr:col>19</xdr:col>
      <xdr:colOff>187325</xdr:colOff>
      <xdr:row>54</xdr:row>
      <xdr:rowOff>104140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25417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110507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30480</xdr:rowOff>
    </xdr:from>
    <xdr:to>
      <xdr:col>20</xdr:col>
      <xdr:colOff>38100</xdr:colOff>
      <xdr:row>54</xdr:row>
      <xdr:rowOff>132080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142257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維持補修費における道路除雪費の増減に毎年の動向が左右されています。</a:t>
          </a:r>
        </a:p>
        <a:p>
          <a:r>
            <a:rPr kumimoji="1" lang="ja-JP" altLang="en-US" sz="900">
              <a:latin typeface="ＭＳ Ｐゴシック" panose="020B0600070205080204" pitchFamily="50" charset="-128"/>
              <a:ea typeface="ＭＳ Ｐゴシック" panose="020B0600070205080204" pitchFamily="50" charset="-128"/>
            </a:rPr>
            <a:t>　降雪量の多かった平成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年度は前年度比で㉘</a:t>
          </a:r>
          <a:r>
            <a:rPr kumimoji="1" lang="en-US" altLang="ja-JP" sz="900">
              <a:latin typeface="ＭＳ Ｐゴシック" panose="020B0600070205080204" pitchFamily="50" charset="-128"/>
              <a:ea typeface="ＭＳ Ｐゴシック" panose="020B0600070205080204" pitchFamily="50" charset="-128"/>
            </a:rPr>
            <a:t>0.3</a:t>
          </a:r>
          <a:r>
            <a:rPr kumimoji="1" lang="ja-JP" altLang="en-US" sz="900">
              <a:latin typeface="ＭＳ Ｐゴシック" panose="020B0600070205080204" pitchFamily="50" charset="-128"/>
              <a:ea typeface="ＭＳ Ｐゴシック" panose="020B0600070205080204" pitchFamily="50" charset="-128"/>
            </a:rPr>
            <a:t>ポイント、㉙</a:t>
          </a:r>
          <a:r>
            <a:rPr kumimoji="1" lang="en-US" altLang="ja-JP" sz="900">
              <a:latin typeface="ＭＳ Ｐゴシック" panose="020B0600070205080204" pitchFamily="50" charset="-128"/>
              <a:ea typeface="ＭＳ Ｐゴシック" panose="020B0600070205080204" pitchFamily="50" charset="-128"/>
            </a:rPr>
            <a:t>0.7</a:t>
          </a:r>
          <a:r>
            <a:rPr kumimoji="1" lang="ja-JP" altLang="en-US" sz="900">
              <a:latin typeface="ＭＳ Ｐゴシック" panose="020B0600070205080204" pitchFamily="50" charset="-128"/>
              <a:ea typeface="ＭＳ Ｐゴシック" panose="020B0600070205080204" pitchFamily="50" charset="-128"/>
            </a:rPr>
            <a:t>ポイント増加している一方、比較的降雪の少なかった</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年度は前年度比で</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ポイントの減となっております。　</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年度は、維持補修費については約</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億円減額となった一方、国民健康保険特別会計設置に伴なう繰出金の増等により、前年度比</a:t>
          </a:r>
          <a:r>
            <a:rPr kumimoji="1" lang="en-US" altLang="ja-JP" sz="900">
              <a:latin typeface="ＭＳ Ｐゴシック" panose="020B0600070205080204" pitchFamily="50" charset="-128"/>
              <a:ea typeface="ＭＳ Ｐゴシック" panose="020B0600070205080204" pitchFamily="50" charset="-128"/>
            </a:rPr>
            <a:t>1.3</a:t>
          </a:r>
          <a:r>
            <a:rPr kumimoji="1" lang="ja-JP" altLang="en-US" sz="900">
              <a:latin typeface="ＭＳ Ｐゴシック" panose="020B0600070205080204" pitchFamily="50" charset="-128"/>
              <a:ea typeface="ＭＳ Ｐゴシック" panose="020B0600070205080204" pitchFamily="50" charset="-128"/>
            </a:rPr>
            <a:t>ポイント増の</a:t>
          </a:r>
          <a:r>
            <a:rPr kumimoji="1" lang="en-US" altLang="ja-JP" sz="900">
              <a:latin typeface="ＭＳ Ｐゴシック" panose="020B0600070205080204" pitchFamily="50" charset="-128"/>
              <a:ea typeface="ＭＳ Ｐゴシック" panose="020B0600070205080204" pitchFamily="50" charset="-128"/>
            </a:rPr>
            <a:t>4.5</a:t>
          </a:r>
          <a:r>
            <a:rPr kumimoji="1" lang="ja-JP" altLang="en-US" sz="900">
              <a:latin typeface="ＭＳ Ｐゴシック" panose="020B0600070205080204" pitchFamily="50" charset="-128"/>
              <a:ea typeface="ＭＳ Ｐゴシック" panose="020B0600070205080204" pitchFamily="50" charset="-128"/>
            </a:rPr>
            <a:t>％となっておます。</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令和元年度は、記録的な少雪による道路除雪費の減により前年度</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ポイント減の</a:t>
          </a:r>
          <a:r>
            <a:rPr kumimoji="1" lang="en-US" altLang="ja-JP" sz="900">
              <a:latin typeface="ＭＳ Ｐゴシック" panose="020B0600070205080204" pitchFamily="50" charset="-128"/>
              <a:ea typeface="ＭＳ Ｐゴシック" panose="020B0600070205080204" pitchFamily="50" charset="-128"/>
            </a:rPr>
            <a:t>3.3</a:t>
          </a:r>
          <a:r>
            <a:rPr kumimoji="1" lang="ja-JP" altLang="en-US" sz="900">
              <a:latin typeface="ＭＳ Ｐゴシック" panose="020B0600070205080204" pitchFamily="50" charset="-128"/>
              <a:ea typeface="ＭＳ Ｐゴシック" panose="020B0600070205080204" pitchFamily="50" charset="-128"/>
            </a:rPr>
            <a:t>％となっております。</a:t>
          </a:r>
        </a:p>
        <a:p>
          <a:r>
            <a:rPr kumimoji="1" lang="ja-JP" altLang="en-US" sz="900">
              <a:latin typeface="ＭＳ Ｐゴシック" panose="020B0600070205080204" pitchFamily="50" charset="-128"/>
              <a:ea typeface="ＭＳ Ｐゴシック" panose="020B0600070205080204" pitchFamily="50" charset="-128"/>
            </a:rPr>
            <a:t>　今後とも、公共施設等総合管理計画に基づき、維持補修費を含む内部管理経費の縮減を図ることで、中長期的な財政構造の改善に努めてまいります。</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50800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042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60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9568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9187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146050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0</xdr:rowOff>
    </xdr:from>
    <xdr:to>
      <xdr:col>69</xdr:col>
      <xdr:colOff>142875</xdr:colOff>
      <xdr:row>54</xdr:row>
      <xdr:rowOff>101600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経常収支比率に占める補助費の比率は、平成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年度は税交付金の増等により</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年度は施設型給付費及び地域型保育給付費負担金の増等により</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年度は県費負担教職員に係る給与負担の政令市移譲に伴い県民税所得割臨時交付金の増等により</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ポイント、前年度比でそれぞれ増となっております。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年度の県費負担教職員に係る県民税所得割臨時交付金にかかる減等により、前年度比</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21.8</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令和元年度は、県税収入の減に伴う税交付金の減等により減少したものの、分母である経常一般財源総額も減少したことにより比率は前年度比</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ポイント増の</a:t>
          </a:r>
          <a:r>
            <a:rPr kumimoji="1" lang="en-US" altLang="ja-JP" sz="1000">
              <a:latin typeface="ＭＳ Ｐゴシック" panose="020B0600070205080204" pitchFamily="50" charset="-128"/>
              <a:ea typeface="ＭＳ Ｐゴシック" panose="020B0600070205080204" pitchFamily="50" charset="-128"/>
            </a:rPr>
            <a:t>22.1</a:t>
          </a:r>
          <a:r>
            <a:rPr kumimoji="1" lang="ja-JP" altLang="en-US" sz="1000">
              <a:latin typeface="ＭＳ Ｐゴシック" panose="020B0600070205080204" pitchFamily="50" charset="-128"/>
              <a:ea typeface="ＭＳ Ｐゴシック" panose="020B0600070205080204" pitchFamily="50" charset="-128"/>
            </a:rPr>
            <a:t>％となっております。</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41</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29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217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121755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149678</xdr:rowOff>
    </xdr:from>
    <xdr:to>
      <xdr:col>82</xdr:col>
      <xdr:colOff>158750</xdr:colOff>
      <xdr:row>38</xdr:row>
      <xdr:rowOff>79828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45357</xdr:rowOff>
    </xdr:from>
    <xdr:to>
      <xdr:col>78</xdr:col>
      <xdr:colOff>69850</xdr:colOff>
      <xdr:row>37</xdr:row>
      <xdr:rowOff>86178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175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4536</xdr:rowOff>
    </xdr:from>
    <xdr:to>
      <xdr:col>73</xdr:col>
      <xdr:colOff>180975</xdr:colOff>
      <xdr:row>37</xdr:row>
      <xdr:rowOff>86178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0052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23784</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29028</xdr:rowOff>
    </xdr:from>
    <xdr:to>
      <xdr:col>69</xdr:col>
      <xdr:colOff>92075</xdr:colOff>
      <xdr:row>35</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858328"/>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68036</xdr:rowOff>
    </xdr:from>
    <xdr:to>
      <xdr:col>69</xdr:col>
      <xdr:colOff>142875</xdr:colOff>
      <xdr:row>37</xdr:row>
      <xdr:rowOff>169636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154412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108857</xdr:rowOff>
    </xdr:from>
    <xdr:to>
      <xdr:col>65</xdr:col>
      <xdr:colOff>53975</xdr:colOff>
      <xdr:row>37</xdr:row>
      <xdr:rowOff>39007</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23784</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43543</xdr:rowOff>
    </xdr:from>
    <xdr:to>
      <xdr:col>82</xdr:col>
      <xdr:colOff>158750</xdr:colOff>
      <xdr:row>36</xdr:row>
      <xdr:rowOff>145143</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60070</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166007</xdr:rowOff>
    </xdr:from>
    <xdr:to>
      <xdr:col>78</xdr:col>
      <xdr:colOff>120650</xdr:colOff>
      <xdr:row>36</xdr:row>
      <xdr:rowOff>96157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35378</xdr:rowOff>
    </xdr:from>
    <xdr:to>
      <xdr:col>74</xdr:col>
      <xdr:colOff>31750</xdr:colOff>
      <xdr:row>37</xdr:row>
      <xdr:rowOff>136978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147155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125186</xdr:rowOff>
    </xdr:from>
    <xdr:to>
      <xdr:col>69</xdr:col>
      <xdr:colOff>142875</xdr:colOff>
      <xdr:row>35</xdr:row>
      <xdr:rowOff>55336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65513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149678</xdr:rowOff>
    </xdr:from>
    <xdr:to>
      <xdr:col>65</xdr:col>
      <xdr:colOff>53975</xdr:colOff>
      <xdr:row>34</xdr:row>
      <xdr:rowOff>79828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90005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公債費の比率は、経済対策・災害復旧等に係る県債の元利償還の本格化に伴い、増加傾向にありましたが、平成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年度にピークに達しました。　</a:t>
          </a:r>
        </a:p>
        <a:p>
          <a:r>
            <a:rPr kumimoji="1" lang="ja-JP" altLang="en-US" sz="1000">
              <a:latin typeface="ＭＳ Ｐゴシック" panose="020B0600070205080204" pitchFamily="50" charset="-128"/>
              <a:ea typeface="ＭＳ Ｐゴシック" panose="020B0600070205080204" pitchFamily="50" charset="-128"/>
            </a:rPr>
            <a:t>　借換債を除く実質的な公債費のピークアウトにより、前年度に比べ平成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ポイントの減少、平成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年度は県費負担教職員に係る給与負担の政令市移譲等による人件費の減少による影響により</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ポイント増加、平成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ポイント減少、令和元年度は、</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30.4</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今後とも、公債費負担適正化計画を着実に実行し、公債費負担の抑制に取り組んでいきます。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146050</xdr:rowOff>
    </xdr:from>
    <xdr:to>
      <xdr:col>24</xdr:col>
      <xdr:colOff>25400</xdr:colOff>
      <xdr:row>82</xdr:row>
      <xdr:rowOff>50800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4904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60977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146050</xdr:rowOff>
    </xdr:from>
    <xdr:to>
      <xdr:col>24</xdr:col>
      <xdr:colOff>114300</xdr:colOff>
      <xdr:row>72</xdr:row>
      <xdr:rowOff>146050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82</xdr:row>
      <xdr:rowOff>12700</xdr:rowOff>
    </xdr:from>
    <xdr:to>
      <xdr:col>24</xdr:col>
      <xdr:colOff>25400</xdr:colOff>
      <xdr:row>82</xdr:row>
      <xdr:rowOff>50800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407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82</xdr:row>
      <xdr:rowOff>12700</xdr:rowOff>
    </xdr:from>
    <xdr:to>
      <xdr:col>19</xdr:col>
      <xdr:colOff>187325</xdr:colOff>
      <xdr:row>82</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4071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127000</xdr:rowOff>
    </xdr:from>
    <xdr:to>
      <xdr:col>15</xdr:col>
      <xdr:colOff>98425</xdr:colOff>
      <xdr:row>82</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401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0</xdr:rowOff>
    </xdr:from>
    <xdr:to>
      <xdr:col>15</xdr:col>
      <xdr:colOff>149225</xdr:colOff>
      <xdr:row>79</xdr:row>
      <xdr:rowOff>101600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127000</xdr:rowOff>
    </xdr:from>
    <xdr:to>
      <xdr:col>11</xdr:col>
      <xdr:colOff>9525</xdr:colOff>
      <xdr:row>82</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401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152400</xdr:rowOff>
    </xdr:from>
    <xdr:to>
      <xdr:col>11</xdr:col>
      <xdr:colOff>60325</xdr:colOff>
      <xdr:row>79</xdr:row>
      <xdr:rowOff>82550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92727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0</xdr:rowOff>
    </xdr:from>
    <xdr:to>
      <xdr:col>6</xdr:col>
      <xdr:colOff>171450</xdr:colOff>
      <xdr:row>79</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1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82</xdr:row>
      <xdr:rowOff>0</xdr:rowOff>
    </xdr:from>
    <xdr:to>
      <xdr:col>24</xdr:col>
      <xdr:colOff>76200</xdr:colOff>
      <xdr:row>82</xdr:row>
      <xdr:rowOff>101600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80027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133350</xdr:rowOff>
    </xdr:from>
    <xdr:to>
      <xdr:col>20</xdr:col>
      <xdr:colOff>38100</xdr:colOff>
      <xdr:row>82</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48277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410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19050</xdr:rowOff>
    </xdr:from>
    <xdr:to>
      <xdr:col>15</xdr:col>
      <xdr:colOff>149225</xdr:colOff>
      <xdr:row>82</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105427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76200</xdr:rowOff>
    </xdr:from>
    <xdr:to>
      <xdr:col>11</xdr:col>
      <xdr:colOff>60325</xdr:colOff>
      <xdr:row>82</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9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40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152400</xdr:rowOff>
    </xdr:from>
    <xdr:to>
      <xdr:col>6</xdr:col>
      <xdr:colOff>171450</xdr:colOff>
      <xdr:row>82</xdr:row>
      <xdr:rowOff>82550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40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67327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41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年度は税交付金の増等により前年度比</a:t>
          </a:r>
          <a:r>
            <a:rPr kumimoji="1" lang="en-US" altLang="ja-JP" sz="1000">
              <a:latin typeface="ＭＳ Ｐゴシック" panose="020B0600070205080204" pitchFamily="50" charset="-128"/>
              <a:ea typeface="ＭＳ Ｐゴシック" panose="020B0600070205080204" pitchFamily="50" charset="-128"/>
            </a:rPr>
            <a:t>0.2</a:t>
          </a:r>
          <a:r>
            <a:rPr kumimoji="1" lang="ja-JP" altLang="en-US" sz="1000">
              <a:latin typeface="ＭＳ Ｐゴシック" panose="020B0600070205080204" pitchFamily="50" charset="-128"/>
              <a:ea typeface="ＭＳ Ｐゴシック" panose="020B0600070205080204" pitchFamily="50" charset="-128"/>
            </a:rPr>
            <a:t>ポイントの増、平成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年度は税収の減等による経常一般財源総額の減等により前年度比</a:t>
          </a:r>
          <a:r>
            <a:rPr kumimoji="1" lang="en-US" altLang="ja-JP" sz="1000">
              <a:latin typeface="ＭＳ Ｐゴシック" panose="020B0600070205080204" pitchFamily="50" charset="-128"/>
              <a:ea typeface="ＭＳ Ｐゴシック" panose="020B0600070205080204" pitchFamily="50" charset="-128"/>
            </a:rPr>
            <a:t>2.3</a:t>
          </a:r>
          <a:r>
            <a:rPr kumimoji="1" lang="ja-JP" altLang="en-US" sz="1000">
              <a:latin typeface="ＭＳ Ｐゴシック" panose="020B0600070205080204" pitchFamily="50" charset="-128"/>
              <a:ea typeface="ＭＳ Ｐゴシック" panose="020B0600070205080204" pitchFamily="50" charset="-128"/>
            </a:rPr>
            <a:t>ポイントの増、平成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年度は地方交付税の減等により経常一般財源総額が減少したため前年度比</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ポイント増、平成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年度は地方交付税の減等により経常一般財源総額が減少したため、前年度比</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ポイント増となっております。</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令和元年度は、地方交付税の減等により経常一般財源総額が減少したももの、人件費や維持補修費の減少により比率の減要素として働いたため、前年度比</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ポイント減少し、</a:t>
          </a:r>
          <a:r>
            <a:rPr kumimoji="1" lang="en-US" altLang="ja-JP" sz="1000">
              <a:latin typeface="ＭＳ Ｐゴシック" panose="020B0600070205080204" pitchFamily="50" charset="-128"/>
              <a:ea typeface="ＭＳ Ｐゴシック" panose="020B0600070205080204" pitchFamily="50" charset="-128"/>
            </a:rPr>
            <a:t>65.5</a:t>
          </a:r>
          <a:r>
            <a:rPr kumimoji="1" lang="ja-JP" altLang="en-US" sz="1000">
              <a:latin typeface="ＭＳ Ｐゴシック" panose="020B0600070205080204" pitchFamily="50" charset="-128"/>
              <a:ea typeface="ＭＳ Ｐゴシック" panose="020B0600070205080204" pitchFamily="50" charset="-128"/>
            </a:rPr>
            <a:t>％となっております。</a:t>
          </a:r>
        </a:p>
        <a:p>
          <a:r>
            <a:rPr kumimoji="1" lang="ja-JP" altLang="en-US" sz="1000">
              <a:latin typeface="ＭＳ Ｐゴシック" panose="020B0600070205080204" pitchFamily="50" charset="-128"/>
              <a:ea typeface="ＭＳ Ｐゴシック" panose="020B0600070205080204" pitchFamily="50" charset="-128"/>
            </a:rPr>
            <a:t>　今後とも、歳入確保策を講じるとともに、事務効率化、職員の適正配置推進による人件費の歳出抑制に努めるなど、財政の健全性の確保に努めてまいります。</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139700</xdr:rowOff>
    </xdr:from>
    <xdr:to>
      <xdr:col>82</xdr:col>
      <xdr:colOff>107950</xdr:colOff>
      <xdr:row>81</xdr:row>
      <xdr:rowOff>6350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27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149877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6350</xdr:rowOff>
    </xdr:from>
    <xdr:to>
      <xdr:col>82</xdr:col>
      <xdr:colOff>196850</xdr:colOff>
      <xdr:row>81</xdr:row>
      <xdr:rowOff>6350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54627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139700</xdr:rowOff>
    </xdr:from>
    <xdr:to>
      <xdr:col>82</xdr:col>
      <xdr:colOff>196850</xdr:colOff>
      <xdr:row>74</xdr:row>
      <xdr:rowOff>139700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2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139700</xdr:rowOff>
    </xdr:from>
    <xdr:to>
      <xdr:col>82</xdr:col>
      <xdr:colOff>107950</xdr:colOff>
      <xdr:row>75</xdr:row>
      <xdr:rowOff>95250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827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82550</xdr:rowOff>
    </xdr:from>
    <xdr:to>
      <xdr:col>82</xdr:col>
      <xdr:colOff>158750</xdr:colOff>
      <xdr:row>78</xdr:row>
      <xdr:rowOff>12700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19050</xdr:rowOff>
    </xdr:from>
    <xdr:to>
      <xdr:col>78</xdr:col>
      <xdr:colOff>69850</xdr:colOff>
      <xdr:row>75</xdr:row>
      <xdr:rowOff>95250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87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38100</xdr:rowOff>
    </xdr:from>
    <xdr:to>
      <xdr:col>73</xdr:col>
      <xdr:colOff>180975</xdr:colOff>
      <xdr:row>75</xdr:row>
      <xdr:rowOff>19050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72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88900</xdr:rowOff>
    </xdr:from>
    <xdr:to>
      <xdr:col>74</xdr:col>
      <xdr:colOff>31750</xdr:colOff>
      <xdr:row>77</xdr:row>
      <xdr:rowOff>19050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3827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88900</xdr:rowOff>
    </xdr:from>
    <xdr:to>
      <xdr:col>69</xdr:col>
      <xdr:colOff>92075</xdr:colOff>
      <xdr:row>74</xdr:row>
      <xdr:rowOff>38100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433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101600</xdr:rowOff>
    </xdr:from>
    <xdr:to>
      <xdr:col>69</xdr:col>
      <xdr:colOff>142875</xdr:colOff>
      <xdr:row>77</xdr:row>
      <xdr:rowOff>31750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88900</xdr:rowOff>
    </xdr:from>
    <xdr:to>
      <xdr:col>82</xdr:col>
      <xdr:colOff>158750</xdr:colOff>
      <xdr:row>75</xdr:row>
      <xdr:rowOff>19050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44450</xdr:rowOff>
    </xdr:from>
    <xdr:to>
      <xdr:col>78</xdr:col>
      <xdr:colOff>120650</xdr:colOff>
      <xdr:row>75</xdr:row>
      <xdr:rowOff>146050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156227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139700</xdr:rowOff>
    </xdr:from>
    <xdr:to>
      <xdr:col>74</xdr:col>
      <xdr:colOff>31750</xdr:colOff>
      <xdr:row>75</xdr:row>
      <xdr:rowOff>69850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80027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158750</xdr:rowOff>
    </xdr:from>
    <xdr:to>
      <xdr:col>69</xdr:col>
      <xdr:colOff>142875</xdr:colOff>
      <xdr:row>74</xdr:row>
      <xdr:rowOff>88900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99077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38100</xdr:rowOff>
    </xdr:from>
    <xdr:to>
      <xdr:col>65</xdr:col>
      <xdr:colOff>53975</xdr:colOff>
      <xdr:row>72</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20353</xdr:rowOff>
    </xdr:from>
    <xdr:to>
      <xdr:col>29</xdr:col>
      <xdr:colOff>127000</xdr:colOff>
      <xdr:row>20</xdr:row>
      <xdr:rowOff>73845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5378"/>
          <a:ext cx="0" cy="142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45922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73845</xdr:rowOff>
    </xdr:from>
    <xdr:to>
      <xdr:col>30</xdr:col>
      <xdr:colOff>25400</xdr:colOff>
      <xdr:row>20</xdr:row>
      <xdr:rowOff>73845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04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106730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20353</xdr:rowOff>
    </xdr:from>
    <xdr:to>
      <xdr:col>30</xdr:col>
      <xdr:colOff>25400</xdr:colOff>
      <xdr:row>12</xdr:row>
      <xdr:rowOff>20353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5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135502</xdr:rowOff>
    </xdr:from>
    <xdr:to>
      <xdr:col>29</xdr:col>
      <xdr:colOff>127000</xdr:colOff>
      <xdr:row>18</xdr:row>
      <xdr:rowOff>144254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9227"/>
          <a:ext cx="6477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69519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52992</xdr:rowOff>
    </xdr:from>
    <xdr:to>
      <xdr:col>29</xdr:col>
      <xdr:colOff>177800</xdr:colOff>
      <xdr:row>17</xdr:row>
      <xdr:rowOff>154592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144254</xdr:rowOff>
    </xdr:from>
    <xdr:to>
      <xdr:col>26</xdr:col>
      <xdr:colOff>50800</xdr:colOff>
      <xdr:row>18</xdr:row>
      <xdr:rowOff>160354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77979"/>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61156</xdr:rowOff>
    </xdr:from>
    <xdr:to>
      <xdr:col>26</xdr:col>
      <xdr:colOff>101600</xdr:colOff>
      <xdr:row>17</xdr:row>
      <xdr:rowOff>162756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2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57778</xdr:rowOff>
    </xdr:from>
    <xdr:to>
      <xdr:col>22</xdr:col>
      <xdr:colOff>114300</xdr:colOff>
      <xdr:row>18</xdr:row>
      <xdr:rowOff>160354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48603"/>
          <a:ext cx="698500" cy="44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68243</xdr:rowOff>
    </xdr:from>
    <xdr:to>
      <xdr:col>22</xdr:col>
      <xdr:colOff>165100</xdr:colOff>
      <xdr:row>17</xdr:row>
      <xdr:rowOff>169843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8570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57778</xdr:rowOff>
    </xdr:from>
    <xdr:to>
      <xdr:col>18</xdr:col>
      <xdr:colOff>177800</xdr:colOff>
      <xdr:row>16</xdr:row>
      <xdr:rowOff>83577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48603"/>
          <a:ext cx="6985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82187</xdr:rowOff>
    </xdr:from>
    <xdr:to>
      <xdr:col>19</xdr:col>
      <xdr:colOff>38100</xdr:colOff>
      <xdr:row>17</xdr:row>
      <xdr:rowOff>12337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168564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109978</xdr:rowOff>
    </xdr:from>
    <xdr:to>
      <xdr:col>15</xdr:col>
      <xdr:colOff>101600</xdr:colOff>
      <xdr:row>17</xdr:row>
      <xdr:rowOff>40128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0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24905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8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84702</xdr:rowOff>
    </xdr:from>
    <xdr:to>
      <xdr:col>29</xdr:col>
      <xdr:colOff>177800</xdr:colOff>
      <xdr:row>19</xdr:row>
      <xdr:rowOff>14852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56779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93454</xdr:rowOff>
    </xdr:from>
    <xdr:to>
      <xdr:col>26</xdr:col>
      <xdr:colOff>101600</xdr:colOff>
      <xdr:row>19</xdr:row>
      <xdr:rowOff>23604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2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109554</xdr:rowOff>
    </xdr:from>
    <xdr:to>
      <xdr:col>22</xdr:col>
      <xdr:colOff>165100</xdr:colOff>
      <xdr:row>19</xdr:row>
      <xdr:rowOff>39704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24481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6978</xdr:rowOff>
    </xdr:from>
    <xdr:to>
      <xdr:col>19</xdr:col>
      <xdr:colOff>38100</xdr:colOff>
      <xdr:row>16</xdr:row>
      <xdr:rowOff>108578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9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118755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6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32777</xdr:rowOff>
    </xdr:from>
    <xdr:to>
      <xdr:col>15</xdr:col>
      <xdr:colOff>101600</xdr:colOff>
      <xdr:row>16</xdr:row>
      <xdr:rowOff>134377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144554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104689</xdr:rowOff>
    </xdr:from>
    <xdr:to>
      <xdr:col>29</xdr:col>
      <xdr:colOff>127000</xdr:colOff>
      <xdr:row>37</xdr:row>
      <xdr:rowOff>123388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239"/>
          <a:ext cx="0" cy="12188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95465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123388</xdr:rowOff>
    </xdr:from>
    <xdr:to>
      <xdr:col>30</xdr:col>
      <xdr:colOff>25400</xdr:colOff>
      <xdr:row>37</xdr:row>
      <xdr:rowOff>123388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48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19616</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104689</xdr:rowOff>
    </xdr:from>
    <xdr:to>
      <xdr:col>30</xdr:col>
      <xdr:colOff>25400</xdr:colOff>
      <xdr:row>33</xdr:row>
      <xdr:rowOff>104689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154935</xdr:rowOff>
    </xdr:from>
    <xdr:to>
      <xdr:col>29</xdr:col>
      <xdr:colOff>127000</xdr:colOff>
      <xdr:row>34</xdr:row>
      <xdr:rowOff>163713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22385"/>
          <a:ext cx="647700" cy="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247113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275036</xdr:rowOff>
    </xdr:from>
    <xdr:to>
      <xdr:col>29</xdr:col>
      <xdr:colOff>177800</xdr:colOff>
      <xdr:row>35</xdr:row>
      <xdr:rowOff>33736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154935</xdr:rowOff>
    </xdr:from>
    <xdr:to>
      <xdr:col>26</xdr:col>
      <xdr:colOff>50800</xdr:colOff>
      <xdr:row>34</xdr:row>
      <xdr:rowOff>251038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22385"/>
          <a:ext cx="698500" cy="9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242529</xdr:rowOff>
    </xdr:from>
    <xdr:to>
      <xdr:col>26</xdr:col>
      <xdr:colOff>101600</xdr:colOff>
      <xdr:row>35</xdr:row>
      <xdr:rowOff>1229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328906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251038</xdr:rowOff>
    </xdr:from>
    <xdr:to>
      <xdr:col>22</xdr:col>
      <xdr:colOff>114300</xdr:colOff>
      <xdr:row>34</xdr:row>
      <xdr:rowOff>302154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18488"/>
          <a:ext cx="698500" cy="5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138654</xdr:rowOff>
    </xdr:from>
    <xdr:to>
      <xdr:col>22</xdr:col>
      <xdr:colOff>165100</xdr:colOff>
      <xdr:row>34</xdr:row>
      <xdr:rowOff>240254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250431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1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302154</xdr:rowOff>
    </xdr:from>
    <xdr:to>
      <xdr:col>18</xdr:col>
      <xdr:colOff>177800</xdr:colOff>
      <xdr:row>34</xdr:row>
      <xdr:rowOff>340558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69604"/>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148209</xdr:rowOff>
    </xdr:from>
    <xdr:to>
      <xdr:col>19</xdr:col>
      <xdr:colOff>38100</xdr:colOff>
      <xdr:row>34</xdr:row>
      <xdr:rowOff>249810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156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18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129006</xdr:rowOff>
    </xdr:from>
    <xdr:to>
      <xdr:col>15</xdr:col>
      <xdr:colOff>101600</xdr:colOff>
      <xdr:row>34</xdr:row>
      <xdr:rowOff>230606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39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240783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112913</xdr:rowOff>
    </xdr:from>
    <xdr:to>
      <xdr:col>29</xdr:col>
      <xdr:colOff>177800</xdr:colOff>
      <xdr:row>34</xdr:row>
      <xdr:rowOff>214513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8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300890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2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104135</xdr:rowOff>
    </xdr:from>
    <xdr:to>
      <xdr:col>26</xdr:col>
      <xdr:colOff>101600</xdr:colOff>
      <xdr:row>34</xdr:row>
      <xdr:rowOff>205735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215912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200239</xdr:rowOff>
    </xdr:from>
    <xdr:to>
      <xdr:col>22</xdr:col>
      <xdr:colOff>165100</xdr:colOff>
      <xdr:row>34</xdr:row>
      <xdr:rowOff>301839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6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286615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251354</xdr:rowOff>
    </xdr:from>
    <xdr:to>
      <xdr:col>19</xdr:col>
      <xdr:colOff>38100</xdr:colOff>
      <xdr:row>35</xdr:row>
      <xdr:rowOff>10054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18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337731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289758</xdr:rowOff>
    </xdr:from>
    <xdr:to>
      <xdr:col>15</xdr:col>
      <xdr:colOff>101600</xdr:colOff>
      <xdr:row>35</xdr:row>
      <xdr:rowOff>48458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1658</xdr:rowOff>
    </xdr:from>
    <xdr:to>
      <xdr:col>24</xdr:col>
      <xdr:colOff>62865</xdr:colOff>
      <xdr:row>39</xdr:row>
      <xdr:rowOff>167165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6608"/>
          <a:ext cx="1270" cy="15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170992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167165</xdr:rowOff>
    </xdr:from>
    <xdr:to>
      <xdr:col>24</xdr:col>
      <xdr:colOff>152400</xdr:colOff>
      <xdr:row>39</xdr:row>
      <xdr:rowOff>167165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119785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1658</xdr:rowOff>
    </xdr:from>
    <xdr:to>
      <xdr:col>24</xdr:col>
      <xdr:colOff>152400</xdr:colOff>
      <xdr:row>31</xdr:row>
      <xdr:rowOff>1658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90420</xdr:rowOff>
    </xdr:from>
    <xdr:to>
      <xdr:col>24</xdr:col>
      <xdr:colOff>63500</xdr:colOff>
      <xdr:row>38</xdr:row>
      <xdr:rowOff>97409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05520"/>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127420</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104543</xdr:rowOff>
    </xdr:from>
    <xdr:to>
      <xdr:col>24</xdr:col>
      <xdr:colOff>114300</xdr:colOff>
      <xdr:row>37</xdr:row>
      <xdr:rowOff>34693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90420</xdr:rowOff>
    </xdr:from>
    <xdr:to>
      <xdr:col>19</xdr:col>
      <xdr:colOff>177800</xdr:colOff>
      <xdr:row>38</xdr:row>
      <xdr:rowOff>141333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5520"/>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124333</xdr:rowOff>
    </xdr:from>
    <xdr:to>
      <xdr:col>20</xdr:col>
      <xdr:colOff>38100</xdr:colOff>
      <xdr:row>37</xdr:row>
      <xdr:rowOff>54483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71010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150640</xdr:rowOff>
    </xdr:from>
    <xdr:to>
      <xdr:col>15</xdr:col>
      <xdr:colOff>50800</xdr:colOff>
      <xdr:row>38</xdr:row>
      <xdr:rowOff>141333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51390"/>
          <a:ext cx="889000" cy="50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137951</xdr:rowOff>
    </xdr:from>
    <xdr:to>
      <xdr:col>15</xdr:col>
      <xdr:colOff>101600</xdr:colOff>
      <xdr:row>37</xdr:row>
      <xdr:rowOff>68101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84628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150640</xdr:rowOff>
    </xdr:from>
    <xdr:to>
      <xdr:col>10</xdr:col>
      <xdr:colOff>114300</xdr:colOff>
      <xdr:row>36</xdr:row>
      <xdr:rowOff>9594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139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105033</xdr:rowOff>
    </xdr:from>
    <xdr:to>
      <xdr:col>10</xdr:col>
      <xdr:colOff>165100</xdr:colOff>
      <xdr:row>36</xdr:row>
      <xdr:rowOff>35183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26310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125900</xdr:rowOff>
    </xdr:from>
    <xdr:to>
      <xdr:col>6</xdr:col>
      <xdr:colOff>38100</xdr:colOff>
      <xdr:row>36</xdr:row>
      <xdr:rowOff>56050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72577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90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46609</xdr:rowOff>
    </xdr:from>
    <xdr:to>
      <xdr:col>24</xdr:col>
      <xdr:colOff>114300</xdr:colOff>
      <xdr:row>38</xdr:row>
      <xdr:rowOff>148209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25036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39620</xdr:rowOff>
    </xdr:from>
    <xdr:to>
      <xdr:col>20</xdr:col>
      <xdr:colOff>38100</xdr:colOff>
      <xdr:row>38</xdr:row>
      <xdr:rowOff>141220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132347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66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90533</xdr:rowOff>
    </xdr:from>
    <xdr:to>
      <xdr:col>15</xdr:col>
      <xdr:colOff>101600</xdr:colOff>
      <xdr:row>39</xdr:row>
      <xdr:rowOff>20683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11810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9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99840</xdr:rowOff>
    </xdr:from>
    <xdr:to>
      <xdr:col>10</xdr:col>
      <xdr:colOff>165100</xdr:colOff>
      <xdr:row>36</xdr:row>
      <xdr:rowOff>29990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46517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7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130244</xdr:rowOff>
    </xdr:from>
    <xdr:to>
      <xdr:col>6</xdr:col>
      <xdr:colOff>38100</xdr:colOff>
      <xdr:row>36</xdr:row>
      <xdr:rowOff>60394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51521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2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26681</xdr:rowOff>
    </xdr:from>
    <xdr:to>
      <xdr:col>24</xdr:col>
      <xdr:colOff>62865</xdr:colOff>
      <xdr:row>58</xdr:row>
      <xdr:rowOff>29332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181"/>
          <a:ext cx="1270" cy="1374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33159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7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29332</xdr:rowOff>
    </xdr:from>
    <xdr:to>
      <xdr:col>24</xdr:col>
      <xdr:colOff>152400</xdr:colOff>
      <xdr:row>58</xdr:row>
      <xdr:rowOff>29332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7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144808</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26681</xdr:rowOff>
    </xdr:from>
    <xdr:to>
      <xdr:col>24</xdr:col>
      <xdr:colOff>152400</xdr:colOff>
      <xdr:row>50</xdr:row>
      <xdr:rowOff>26681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111445</xdr:rowOff>
    </xdr:from>
    <xdr:to>
      <xdr:col>24</xdr:col>
      <xdr:colOff>63500</xdr:colOff>
      <xdr:row>56</xdr:row>
      <xdr:rowOff>157256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12645"/>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153016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1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130139</xdr:rowOff>
    </xdr:from>
    <xdr:to>
      <xdr:col>24</xdr:col>
      <xdr:colOff>114300</xdr:colOff>
      <xdr:row>56</xdr:row>
      <xdr:rowOff>60289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5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157256</xdr:rowOff>
    </xdr:from>
    <xdr:to>
      <xdr:col>19</xdr:col>
      <xdr:colOff>177800</xdr:colOff>
      <xdr:row>57</xdr:row>
      <xdr:rowOff>22657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8456"/>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148336</xdr:rowOff>
    </xdr:from>
    <xdr:to>
      <xdr:col>20</xdr:col>
      <xdr:colOff>38100</xdr:colOff>
      <xdr:row>56</xdr:row>
      <xdr:rowOff>78486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7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95013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9489</xdr:rowOff>
    </xdr:from>
    <xdr:to>
      <xdr:col>15</xdr:col>
      <xdr:colOff>50800</xdr:colOff>
      <xdr:row>57</xdr:row>
      <xdr:rowOff>22657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82139"/>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167081</xdr:rowOff>
    </xdr:from>
    <xdr:to>
      <xdr:col>15</xdr:col>
      <xdr:colOff>101600</xdr:colOff>
      <xdr:row>56</xdr:row>
      <xdr:rowOff>97231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9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113758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3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9489</xdr:rowOff>
    </xdr:from>
    <xdr:to>
      <xdr:col>10</xdr:col>
      <xdr:colOff>114300</xdr:colOff>
      <xdr:row>57</xdr:row>
      <xdr:rowOff>11501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213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112217</xdr:rowOff>
    </xdr:from>
    <xdr:to>
      <xdr:col>10</xdr:col>
      <xdr:colOff>165100</xdr:colOff>
      <xdr:row>57</xdr:row>
      <xdr:rowOff>42367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58894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81311</xdr:rowOff>
    </xdr:from>
    <xdr:to>
      <xdr:col>6</xdr:col>
      <xdr:colOff>38100</xdr:colOff>
      <xdr:row>57</xdr:row>
      <xdr:rowOff>11461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8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27988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5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60645</xdr:rowOff>
    </xdr:from>
    <xdr:to>
      <xdr:col>24</xdr:col>
      <xdr:colOff>114300</xdr:colOff>
      <xdr:row>56</xdr:row>
      <xdr:rowOff>162245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39072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106456</xdr:rowOff>
    </xdr:from>
    <xdr:to>
      <xdr:col>20</xdr:col>
      <xdr:colOff>38100</xdr:colOff>
      <xdr:row>57</xdr:row>
      <xdr:rowOff>36606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27733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8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143307</xdr:rowOff>
    </xdr:from>
    <xdr:to>
      <xdr:col>15</xdr:col>
      <xdr:colOff>101600</xdr:colOff>
      <xdr:row>57</xdr:row>
      <xdr:rowOff>73457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64584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130139</xdr:rowOff>
    </xdr:from>
    <xdr:to>
      <xdr:col>10</xdr:col>
      <xdr:colOff>165100</xdr:colOff>
      <xdr:row>57</xdr:row>
      <xdr:rowOff>60289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132151</xdr:rowOff>
    </xdr:from>
    <xdr:to>
      <xdr:col>6</xdr:col>
      <xdr:colOff>38100</xdr:colOff>
      <xdr:row>57</xdr:row>
      <xdr:rowOff>62301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53428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2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111941</xdr:rowOff>
    </xdr:from>
    <xdr:to>
      <xdr:col>24</xdr:col>
      <xdr:colOff>62865</xdr:colOff>
      <xdr:row>78</xdr:row>
      <xdr:rowOff>105573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799241"/>
          <a:ext cx="1270" cy="679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109400</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8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105573</xdr:rowOff>
    </xdr:from>
    <xdr:to>
      <xdr:col>24</xdr:col>
      <xdr:colOff>152400</xdr:colOff>
      <xdr:row>78</xdr:row>
      <xdr:rowOff>105573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7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58618</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5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111941</xdr:rowOff>
    </xdr:from>
    <xdr:to>
      <xdr:col>24</xdr:col>
      <xdr:colOff>152400</xdr:colOff>
      <xdr:row>74</xdr:row>
      <xdr:rowOff>111941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79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165989</xdr:rowOff>
    </xdr:from>
    <xdr:to>
      <xdr:col>24</xdr:col>
      <xdr:colOff>63500</xdr:colOff>
      <xdr:row>76</xdr:row>
      <xdr:rowOff>77326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338939"/>
          <a:ext cx="838200" cy="76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117129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47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138702</xdr:rowOff>
    </xdr:from>
    <xdr:to>
      <xdr:col>24</xdr:col>
      <xdr:colOff>114300</xdr:colOff>
      <xdr:row>77</xdr:row>
      <xdr:rowOff>68852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96919</xdr:rowOff>
    </xdr:from>
    <xdr:to>
      <xdr:col>19</xdr:col>
      <xdr:colOff>177800</xdr:colOff>
      <xdr:row>71</xdr:row>
      <xdr:rowOff>165989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098419"/>
          <a:ext cx="889000" cy="2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11503</xdr:rowOff>
    </xdr:from>
    <xdr:to>
      <xdr:col>20</xdr:col>
      <xdr:colOff>38100</xdr:colOff>
      <xdr:row>76</xdr:row>
      <xdr:rowOff>113103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4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104230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96919</xdr:rowOff>
    </xdr:from>
    <xdr:to>
      <xdr:col>15</xdr:col>
      <xdr:colOff>50800</xdr:colOff>
      <xdr:row>72</xdr:row>
      <xdr:rowOff>120432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098419"/>
          <a:ext cx="889000" cy="36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153724</xdr:rowOff>
    </xdr:from>
    <xdr:to>
      <xdr:col>15</xdr:col>
      <xdr:colOff>101600</xdr:colOff>
      <xdr:row>76</xdr:row>
      <xdr:rowOff>83874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1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75001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0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120432</xdr:rowOff>
    </xdr:from>
    <xdr:to>
      <xdr:col>10</xdr:col>
      <xdr:colOff>114300</xdr:colOff>
      <xdr:row>73</xdr:row>
      <xdr:rowOff>70303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464832"/>
          <a:ext cx="889000" cy="1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39588</xdr:rowOff>
    </xdr:from>
    <xdr:to>
      <xdr:col>10</xdr:col>
      <xdr:colOff>165100</xdr:colOff>
      <xdr:row>76</xdr:row>
      <xdr:rowOff>141188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6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132315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71265</xdr:rowOff>
    </xdr:from>
    <xdr:to>
      <xdr:col>6</xdr:col>
      <xdr:colOff>38100</xdr:colOff>
      <xdr:row>77</xdr:row>
      <xdr:rowOff>1415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1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163992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9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26526</xdr:rowOff>
    </xdr:from>
    <xdr:to>
      <xdr:col>24</xdr:col>
      <xdr:colOff>114300</xdr:colOff>
      <xdr:row>76</xdr:row>
      <xdr:rowOff>128126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49402</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115189</xdr:rowOff>
    </xdr:from>
    <xdr:to>
      <xdr:col>20</xdr:col>
      <xdr:colOff>38100</xdr:colOff>
      <xdr:row>72</xdr:row>
      <xdr:rowOff>45339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2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70</xdr:row>
      <xdr:rowOff>61866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06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46119</xdr:rowOff>
    </xdr:from>
    <xdr:to>
      <xdr:col>15</xdr:col>
      <xdr:colOff>101600</xdr:colOff>
      <xdr:row>70</xdr:row>
      <xdr:rowOff>147719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0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164246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18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69632</xdr:rowOff>
    </xdr:from>
    <xdr:to>
      <xdr:col>10</xdr:col>
      <xdr:colOff>165100</xdr:colOff>
      <xdr:row>72</xdr:row>
      <xdr:rowOff>171232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16309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1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19503</xdr:rowOff>
    </xdr:from>
    <xdr:to>
      <xdr:col>6</xdr:col>
      <xdr:colOff>38100</xdr:colOff>
      <xdr:row>73</xdr:row>
      <xdr:rowOff>121103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53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137630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31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74595</xdr:rowOff>
    </xdr:from>
    <xdr:to>
      <xdr:col>24</xdr:col>
      <xdr:colOff>62865</xdr:colOff>
      <xdr:row>99</xdr:row>
      <xdr:rowOff>58319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05095"/>
          <a:ext cx="1270" cy="152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62146</xdr:rowOff>
    </xdr:from>
    <xdr:ext cx="469744"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03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58319</xdr:rowOff>
    </xdr:from>
    <xdr:to>
      <xdr:col>24</xdr:col>
      <xdr:colOff>152400</xdr:colOff>
      <xdr:row>99</xdr:row>
      <xdr:rowOff>58319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03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21272</xdr:rowOff>
    </xdr:from>
    <xdr:ext cx="534377"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74595</xdr:rowOff>
    </xdr:from>
    <xdr:to>
      <xdr:col>24</xdr:col>
      <xdr:colOff>152400</xdr:colOff>
      <xdr:row>90</xdr:row>
      <xdr:rowOff>74595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58319</xdr:rowOff>
    </xdr:from>
    <xdr:to>
      <xdr:col>24</xdr:col>
      <xdr:colOff>63500</xdr:colOff>
      <xdr:row>99</xdr:row>
      <xdr:rowOff>61061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7031869"/>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70263</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8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47386</xdr:rowOff>
    </xdr:from>
    <xdr:to>
      <xdr:col>24</xdr:col>
      <xdr:colOff>114300</xdr:colOff>
      <xdr:row>95</xdr:row>
      <xdr:rowOff>148986</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3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26498</xdr:rowOff>
    </xdr:from>
    <xdr:to>
      <xdr:col>19</xdr:col>
      <xdr:colOff>177800</xdr:colOff>
      <xdr:row>99</xdr:row>
      <xdr:rowOff>61061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7000048"/>
          <a:ext cx="8890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75459</xdr:rowOff>
    </xdr:from>
    <xdr:to>
      <xdr:col>20</xdr:col>
      <xdr:colOff>38100</xdr:colOff>
      <xdr:row>96</xdr:row>
      <xdr:rowOff>5609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6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22136</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17411" y="161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23022</xdr:rowOff>
    </xdr:from>
    <xdr:to>
      <xdr:col>15</xdr:col>
      <xdr:colOff>50800</xdr:colOff>
      <xdr:row>99</xdr:row>
      <xdr:rowOff>26498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996572"/>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55798</xdr:rowOff>
    </xdr:from>
    <xdr:to>
      <xdr:col>15</xdr:col>
      <xdr:colOff>101600</xdr:colOff>
      <xdr:row>95</xdr:row>
      <xdr:rowOff>157398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23022</xdr:rowOff>
    </xdr:from>
    <xdr:to>
      <xdr:col>10</xdr:col>
      <xdr:colOff>114300</xdr:colOff>
      <xdr:row>99</xdr:row>
      <xdr:rowOff>26772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996572"/>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146599</xdr:rowOff>
    </xdr:from>
    <xdr:to>
      <xdr:col>10</xdr:col>
      <xdr:colOff>165100</xdr:colOff>
      <xdr:row>96</xdr:row>
      <xdr:rowOff>76749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93276</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84428" y="162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162418</xdr:rowOff>
    </xdr:from>
    <xdr:to>
      <xdr:col>6</xdr:col>
      <xdr:colOff>38100</xdr:colOff>
      <xdr:row>96</xdr:row>
      <xdr:rowOff>92568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109095</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95428" y="162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7519</xdr:rowOff>
    </xdr:from>
    <xdr:to>
      <xdr:col>24</xdr:col>
      <xdr:colOff>114300</xdr:colOff>
      <xdr:row>99</xdr:row>
      <xdr:rowOff>109119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9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93896</xdr:rowOff>
    </xdr:from>
    <xdr:ext cx="469744"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8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10261</xdr:rowOff>
    </xdr:from>
    <xdr:to>
      <xdr:col>20</xdr:col>
      <xdr:colOff>38100</xdr:colOff>
      <xdr:row>99</xdr:row>
      <xdr:rowOff>111861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102988</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49728" y="170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147148</xdr:rowOff>
    </xdr:from>
    <xdr:to>
      <xdr:col>15</xdr:col>
      <xdr:colOff>101600</xdr:colOff>
      <xdr:row>99</xdr:row>
      <xdr:rowOff>77298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68425</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73428" y="1704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143672</xdr:rowOff>
    </xdr:from>
    <xdr:to>
      <xdr:col>10</xdr:col>
      <xdr:colOff>165100</xdr:colOff>
      <xdr:row>99</xdr:row>
      <xdr:rowOff>73822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4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64949</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84428" y="170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147422</xdr:rowOff>
    </xdr:from>
    <xdr:to>
      <xdr:col>6</xdr:col>
      <xdr:colOff>38100</xdr:colOff>
      <xdr:row>99</xdr:row>
      <xdr:rowOff>77572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68699</xdr:rowOff>
    </xdr:from>
    <xdr:ext cx="469744"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95428" y="170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43231</xdr:rowOff>
    </xdr:from>
    <xdr:to>
      <xdr:col>54</xdr:col>
      <xdr:colOff>189865</xdr:colOff>
      <xdr:row>38</xdr:row>
      <xdr:rowOff>101067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58181"/>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104894</xdr:rowOff>
    </xdr:from>
    <xdr:ext cx="534377"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6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101067</xdr:rowOff>
    </xdr:from>
    <xdr:to>
      <xdr:col>55</xdr:col>
      <xdr:colOff>88900</xdr:colOff>
      <xdr:row>38</xdr:row>
      <xdr:rowOff>101067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61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161358</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43231</xdr:rowOff>
    </xdr:from>
    <xdr:to>
      <xdr:col>55</xdr:col>
      <xdr:colOff>88900</xdr:colOff>
      <xdr:row>31</xdr:row>
      <xdr:rowOff>43231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5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115925</xdr:rowOff>
    </xdr:from>
    <xdr:to>
      <xdr:col>55</xdr:col>
      <xdr:colOff>0</xdr:colOff>
      <xdr:row>33</xdr:row>
      <xdr:rowOff>147244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9639300" y="5773775"/>
          <a:ext cx="8382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105433</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559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82556</xdr:rowOff>
    </xdr:from>
    <xdr:to>
      <xdr:col>55</xdr:col>
      <xdr:colOff>50800</xdr:colOff>
      <xdr:row>34</xdr:row>
      <xdr:rowOff>12706</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574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37173</xdr:rowOff>
    </xdr:from>
    <xdr:to>
      <xdr:col>50</xdr:col>
      <xdr:colOff>114300</xdr:colOff>
      <xdr:row>33</xdr:row>
      <xdr:rowOff>115925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5352123"/>
          <a:ext cx="889000" cy="4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135706</xdr:rowOff>
    </xdr:from>
    <xdr:to>
      <xdr:col>50</xdr:col>
      <xdr:colOff>165100</xdr:colOff>
      <xdr:row>34</xdr:row>
      <xdr:rowOff>65856</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579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56983</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88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37173</xdr:rowOff>
    </xdr:from>
    <xdr:to>
      <xdr:col>45</xdr:col>
      <xdr:colOff>177800</xdr:colOff>
      <xdr:row>33</xdr:row>
      <xdr:rowOff>142443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5352123"/>
          <a:ext cx="889000" cy="4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156166</xdr:rowOff>
    </xdr:from>
    <xdr:to>
      <xdr:col>46</xdr:col>
      <xdr:colOff>38100</xdr:colOff>
      <xdr:row>31</xdr:row>
      <xdr:rowOff>86316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29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102843</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07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48888</xdr:rowOff>
    </xdr:from>
    <xdr:to>
      <xdr:col>41</xdr:col>
      <xdr:colOff>50800</xdr:colOff>
      <xdr:row>33</xdr:row>
      <xdr:rowOff>142443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5706738"/>
          <a:ext cx="889000" cy="9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155823</xdr:rowOff>
    </xdr:from>
    <xdr:to>
      <xdr:col>41</xdr:col>
      <xdr:colOff>101600</xdr:colOff>
      <xdr:row>35</xdr:row>
      <xdr:rowOff>85973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77100</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94111" y="6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91758</xdr:rowOff>
    </xdr:from>
    <xdr:to>
      <xdr:col>36</xdr:col>
      <xdr:colOff>165100</xdr:colOff>
      <xdr:row>35</xdr:row>
      <xdr:rowOff>21908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5921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705111" y="601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96444</xdr:rowOff>
    </xdr:from>
    <xdr:to>
      <xdr:col>55</xdr:col>
      <xdr:colOff>50800</xdr:colOff>
      <xdr:row>34</xdr:row>
      <xdr:rowOff>26594</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57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74871</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73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65125</xdr:rowOff>
    </xdr:from>
    <xdr:to>
      <xdr:col>50</xdr:col>
      <xdr:colOff>165100</xdr:colOff>
      <xdr:row>33</xdr:row>
      <xdr:rowOff>166725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11802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54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157823</xdr:rowOff>
    </xdr:from>
    <xdr:to>
      <xdr:col>46</xdr:col>
      <xdr:colOff>38100</xdr:colOff>
      <xdr:row>31</xdr:row>
      <xdr:rowOff>87973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3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79100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539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91643</xdr:rowOff>
    </xdr:from>
    <xdr:to>
      <xdr:col>41</xdr:col>
      <xdr:colOff>101600</xdr:colOff>
      <xdr:row>34</xdr:row>
      <xdr:rowOff>21793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57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38320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524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169538</xdr:rowOff>
    </xdr:from>
    <xdr:to>
      <xdr:col>36</xdr:col>
      <xdr:colOff>165100</xdr:colOff>
      <xdr:row>33</xdr:row>
      <xdr:rowOff>99688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565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116215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43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普通建設事業費グラフ枠">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38773</xdr:rowOff>
    </xdr:from>
    <xdr:to>
      <xdr:col>54</xdr:col>
      <xdr:colOff>189865</xdr:colOff>
      <xdr:row>58</xdr:row>
      <xdr:rowOff>165722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flipV="1">
          <a:off x="10475595" y="8611273"/>
          <a:ext cx="1270" cy="1498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169549</xdr:rowOff>
    </xdr:from>
    <xdr:ext cx="534377" cy="259045"/>
    <xdr:sp macro="" textlink="">
      <xdr:nvSpPr>
        <xdr:cNvPr id="333" name="普通建設事業費最小値テキスト">
          <a:extLst>
            <a:ext uri="{FF2B5EF4-FFF2-40B4-BE49-F238E27FC236}">
              <a16:creationId xmlns:a16="http://schemas.microsoft.com/office/drawing/2014/main" id="{00000000-0008-0000-0600-00004D010000}"/>
            </a:ext>
          </a:extLst>
        </xdr:cNvPr>
        <xdr:cNvSpPr txBox="1"/>
      </xdr:nvSpPr>
      <xdr:spPr>
        <a:xfrm>
          <a:off x="10528300" y="101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165722</xdr:rowOff>
    </xdr:from>
    <xdr:to>
      <xdr:col>55</xdr:col>
      <xdr:colOff>88900</xdr:colOff>
      <xdr:row>58</xdr:row>
      <xdr:rowOff>165722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10388600" y="10109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156900</xdr:rowOff>
    </xdr:from>
    <xdr:ext cx="599010" cy="259045"/>
    <xdr:sp macro="" textlink="">
      <xdr:nvSpPr>
        <xdr:cNvPr id="335" name="普通建設事業費最大値テキスト">
          <a:extLst>
            <a:ext uri="{FF2B5EF4-FFF2-40B4-BE49-F238E27FC236}">
              <a16:creationId xmlns:a16="http://schemas.microsoft.com/office/drawing/2014/main" id="{00000000-0008-0000-0600-00004F010000}"/>
            </a:ext>
          </a:extLst>
        </xdr:cNvPr>
        <xdr:cNvSpPr txBox="1"/>
      </xdr:nvSpPr>
      <xdr:spPr>
        <a:xfrm>
          <a:off x="10528300" y="838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38773</xdr:rowOff>
    </xdr:from>
    <xdr:to>
      <xdr:col>55</xdr:col>
      <xdr:colOff>88900</xdr:colOff>
      <xdr:row>50</xdr:row>
      <xdr:rowOff>38773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861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69273</xdr:rowOff>
    </xdr:from>
    <xdr:to>
      <xdr:col>55</xdr:col>
      <xdr:colOff>0</xdr:colOff>
      <xdr:row>56</xdr:row>
      <xdr:rowOff>19989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9639300" y="9327573"/>
          <a:ext cx="838200" cy="29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53173</xdr:rowOff>
    </xdr:from>
    <xdr:ext cx="534377" cy="259045"/>
    <xdr:sp macro="" textlink="">
      <xdr:nvSpPr>
        <xdr:cNvPr id="338" name="普通建設事業費平均値テキスト">
          <a:extLst>
            <a:ext uri="{FF2B5EF4-FFF2-40B4-BE49-F238E27FC236}">
              <a16:creationId xmlns:a16="http://schemas.microsoft.com/office/drawing/2014/main" id="{00000000-0008-0000-0600-000052010000}"/>
            </a:ext>
          </a:extLst>
        </xdr:cNvPr>
        <xdr:cNvSpPr txBox="1"/>
      </xdr:nvSpPr>
      <xdr:spPr>
        <a:xfrm>
          <a:off x="10528300" y="9482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74746</xdr:rowOff>
    </xdr:from>
    <xdr:to>
      <xdr:col>55</xdr:col>
      <xdr:colOff>50800</xdr:colOff>
      <xdr:row>56</xdr:row>
      <xdr:rowOff>4896</xdr:rowOff>
    </xdr:to>
    <xdr:sp macro="" textlink="">
      <xdr:nvSpPr>
        <xdr:cNvPr id="339" name="フローチャート: 判断 338">
          <a:extLst>
            <a:ext uri="{FF2B5EF4-FFF2-40B4-BE49-F238E27FC236}">
              <a16:creationId xmlns:a16="http://schemas.microsoft.com/office/drawing/2014/main" id="{00000000-0008-0000-0600-000053010000}"/>
            </a:ext>
          </a:extLst>
        </xdr:cNvPr>
        <xdr:cNvSpPr/>
      </xdr:nvSpPr>
      <xdr:spPr>
        <a:xfrm>
          <a:off x="10426700" y="950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19989</xdr:rowOff>
    </xdr:from>
    <xdr:to>
      <xdr:col>50</xdr:col>
      <xdr:colOff>114300</xdr:colOff>
      <xdr:row>56</xdr:row>
      <xdr:rowOff>158426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8750300" y="9621189"/>
          <a:ext cx="889000" cy="13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78784</xdr:rowOff>
    </xdr:from>
    <xdr:to>
      <xdr:col>50</xdr:col>
      <xdr:colOff>165100</xdr:colOff>
      <xdr:row>57</xdr:row>
      <xdr:rowOff>8934</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9588500" y="96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61</xdr:rowOff>
    </xdr:from>
    <xdr:ext cx="534377"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93594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158426</xdr:rowOff>
    </xdr:from>
    <xdr:to>
      <xdr:col>45</xdr:col>
      <xdr:colOff>177800</xdr:colOff>
      <xdr:row>57</xdr:row>
      <xdr:rowOff>9360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7861300" y="9759626"/>
          <a:ext cx="8890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166319</xdr:rowOff>
    </xdr:from>
    <xdr:to>
      <xdr:col>46</xdr:col>
      <xdr:colOff>38100</xdr:colOff>
      <xdr:row>57</xdr:row>
      <xdr:rowOff>96469</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8699500" y="97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87596</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8483111" y="98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9360</xdr:rowOff>
    </xdr:from>
    <xdr:to>
      <xdr:col>41</xdr:col>
      <xdr:colOff>50800</xdr:colOff>
      <xdr:row>57</xdr:row>
      <xdr:rowOff>67215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6972300" y="9782010"/>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95853</xdr:rowOff>
    </xdr:from>
    <xdr:to>
      <xdr:col>41</xdr:col>
      <xdr:colOff>101600</xdr:colOff>
      <xdr:row>58</xdr:row>
      <xdr:rowOff>26003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7810500" y="986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17130</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7594111" y="996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13633</xdr:rowOff>
    </xdr:from>
    <xdr:to>
      <xdr:col>36</xdr:col>
      <xdr:colOff>165100</xdr:colOff>
      <xdr:row>58</xdr:row>
      <xdr:rowOff>115233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6921500" y="995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106360</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705111" y="100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18473</xdr:rowOff>
    </xdr:from>
    <xdr:to>
      <xdr:col>55</xdr:col>
      <xdr:colOff>50800</xdr:colOff>
      <xdr:row>54</xdr:row>
      <xdr:rowOff>120073</xdr:rowOff>
    </xdr:to>
    <xdr:sp macro="" textlink="">
      <xdr:nvSpPr>
        <xdr:cNvPr id="356" name="楕円 355">
          <a:extLst>
            <a:ext uri="{FF2B5EF4-FFF2-40B4-BE49-F238E27FC236}">
              <a16:creationId xmlns:a16="http://schemas.microsoft.com/office/drawing/2014/main" id="{00000000-0008-0000-0600-000064010000}"/>
            </a:ext>
          </a:extLst>
        </xdr:cNvPr>
        <xdr:cNvSpPr/>
      </xdr:nvSpPr>
      <xdr:spPr>
        <a:xfrm>
          <a:off x="10426700" y="92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41350</xdr:rowOff>
    </xdr:from>
    <xdr:ext cx="599010" cy="259045"/>
    <xdr:sp macro="" textlink="">
      <xdr:nvSpPr>
        <xdr:cNvPr id="357" name="普通建設事業費該当値テキスト">
          <a:extLst>
            <a:ext uri="{FF2B5EF4-FFF2-40B4-BE49-F238E27FC236}">
              <a16:creationId xmlns:a16="http://schemas.microsoft.com/office/drawing/2014/main" id="{00000000-0008-0000-0600-000065010000}"/>
            </a:ext>
          </a:extLst>
        </xdr:cNvPr>
        <xdr:cNvSpPr txBox="1"/>
      </xdr:nvSpPr>
      <xdr:spPr>
        <a:xfrm>
          <a:off x="10528300" y="912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140639</xdr:rowOff>
    </xdr:from>
    <xdr:to>
      <xdr:col>50</xdr:col>
      <xdr:colOff>165100</xdr:colOff>
      <xdr:row>56</xdr:row>
      <xdr:rowOff>70789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9588500" y="9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87316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59411" y="93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107626</xdr:rowOff>
    </xdr:from>
    <xdr:to>
      <xdr:col>46</xdr:col>
      <xdr:colOff>38100</xdr:colOff>
      <xdr:row>57</xdr:row>
      <xdr:rowOff>37776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8699500" y="97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54303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130010</xdr:rowOff>
    </xdr:from>
    <xdr:to>
      <xdr:col>41</xdr:col>
      <xdr:colOff>101600</xdr:colOff>
      <xdr:row>57</xdr:row>
      <xdr:rowOff>60160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7810500" y="97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76687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16415</xdr:rowOff>
    </xdr:from>
    <xdr:to>
      <xdr:col>36</xdr:col>
      <xdr:colOff>165100</xdr:colOff>
      <xdr:row>57</xdr:row>
      <xdr:rowOff>118015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6921500" y="97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134542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6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155376</xdr:rowOff>
    </xdr:from>
    <xdr:to>
      <xdr:col>54</xdr:col>
      <xdr:colOff>189865</xdr:colOff>
      <xdr:row>78</xdr:row>
      <xdr:rowOff>53680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1985426"/>
          <a:ext cx="1270" cy="144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57507</xdr:rowOff>
    </xdr:from>
    <xdr:ext cx="534377"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53680</xdr:rowOff>
    </xdr:from>
    <xdr:to>
      <xdr:col>55</xdr:col>
      <xdr:colOff>88900</xdr:colOff>
      <xdr:row>78</xdr:row>
      <xdr:rowOff>53680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42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102053</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7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155376</xdr:rowOff>
    </xdr:from>
    <xdr:to>
      <xdr:col>55</xdr:col>
      <xdr:colOff>88900</xdr:colOff>
      <xdr:row>69</xdr:row>
      <xdr:rowOff>155376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198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11195</xdr:rowOff>
    </xdr:from>
    <xdr:to>
      <xdr:col>55</xdr:col>
      <xdr:colOff>0</xdr:colOff>
      <xdr:row>78</xdr:row>
      <xdr:rowOff>28567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384295"/>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152925</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668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130048</xdr:rowOff>
    </xdr:from>
    <xdr:to>
      <xdr:col>55</xdr:col>
      <xdr:colOff>50800</xdr:colOff>
      <xdr:row>75</xdr:row>
      <xdr:rowOff>60198</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11195</xdr:rowOff>
    </xdr:from>
    <xdr:to>
      <xdr:col>50</xdr:col>
      <xdr:colOff>114300</xdr:colOff>
      <xdr:row>78</xdr:row>
      <xdr:rowOff>117199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84295"/>
          <a:ext cx="889000" cy="1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153202</xdr:rowOff>
    </xdr:from>
    <xdr:to>
      <xdr:col>50</xdr:col>
      <xdr:colOff>165100</xdr:colOff>
      <xdr:row>75</xdr:row>
      <xdr:rowOff>83352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99879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6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99792</xdr:rowOff>
    </xdr:from>
    <xdr:to>
      <xdr:col>45</xdr:col>
      <xdr:colOff>177800</xdr:colOff>
      <xdr:row>78</xdr:row>
      <xdr:rowOff>117199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72892"/>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116495</xdr:rowOff>
    </xdr:from>
    <xdr:to>
      <xdr:col>46</xdr:col>
      <xdr:colOff>38100</xdr:colOff>
      <xdr:row>76</xdr:row>
      <xdr:rowOff>46645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63172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75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163540</xdr:rowOff>
    </xdr:from>
    <xdr:to>
      <xdr:col>41</xdr:col>
      <xdr:colOff>50800</xdr:colOff>
      <xdr:row>78</xdr:row>
      <xdr:rowOff>99792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22290"/>
          <a:ext cx="889000" cy="45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43768</xdr:rowOff>
    </xdr:from>
    <xdr:to>
      <xdr:col>41</xdr:col>
      <xdr:colOff>101600</xdr:colOff>
      <xdr:row>76</xdr:row>
      <xdr:rowOff>145368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161895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84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55394</xdr:rowOff>
    </xdr:from>
    <xdr:to>
      <xdr:col>36</xdr:col>
      <xdr:colOff>165100</xdr:colOff>
      <xdr:row>75</xdr:row>
      <xdr:rowOff>156994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2071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6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149217</xdr:rowOff>
    </xdr:from>
    <xdr:to>
      <xdr:col>55</xdr:col>
      <xdr:colOff>50800</xdr:colOff>
      <xdr:row>78</xdr:row>
      <xdr:rowOff>79367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64144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6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131845</xdr:rowOff>
    </xdr:from>
    <xdr:to>
      <xdr:col>50</xdr:col>
      <xdr:colOff>165100</xdr:colOff>
      <xdr:row>78</xdr:row>
      <xdr:rowOff>61995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53122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34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66399</xdr:rowOff>
    </xdr:from>
    <xdr:to>
      <xdr:col>46</xdr:col>
      <xdr:colOff>38100</xdr:colOff>
      <xdr:row>78</xdr:row>
      <xdr:rowOff>167999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159126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48992</xdr:rowOff>
    </xdr:from>
    <xdr:to>
      <xdr:col>41</xdr:col>
      <xdr:colOff>101600</xdr:colOff>
      <xdr:row>78</xdr:row>
      <xdr:rowOff>150592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141719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112740</xdr:rowOff>
    </xdr:from>
    <xdr:to>
      <xdr:col>36</xdr:col>
      <xdr:colOff>165100</xdr:colOff>
      <xdr:row>76</xdr:row>
      <xdr:rowOff>42890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34017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111387</xdr:rowOff>
    </xdr:from>
    <xdr:to>
      <xdr:col>54</xdr:col>
      <xdr:colOff>189865</xdr:colOff>
      <xdr:row>98</xdr:row>
      <xdr:rowOff>157694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41887"/>
          <a:ext cx="1270" cy="141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161521</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157694</xdr:rowOff>
    </xdr:from>
    <xdr:to>
      <xdr:col>55</xdr:col>
      <xdr:colOff>88900</xdr:colOff>
      <xdr:row>98</xdr:row>
      <xdr:rowOff>157694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5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58064</xdr:rowOff>
    </xdr:from>
    <xdr:ext cx="534377"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111387</xdr:rowOff>
    </xdr:from>
    <xdr:to>
      <xdr:col>55</xdr:col>
      <xdr:colOff>88900</xdr:colOff>
      <xdr:row>90</xdr:row>
      <xdr:rowOff>111387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111387</xdr:rowOff>
    </xdr:from>
    <xdr:to>
      <xdr:col>55</xdr:col>
      <xdr:colOff>0</xdr:colOff>
      <xdr:row>92</xdr:row>
      <xdr:rowOff>51068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5541887"/>
          <a:ext cx="838200" cy="28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168302</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28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18425</xdr:rowOff>
    </xdr:from>
    <xdr:to>
      <xdr:col>55</xdr:col>
      <xdr:colOff>50800</xdr:colOff>
      <xdr:row>95</xdr:row>
      <xdr:rowOff>120025</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51068</xdr:rowOff>
    </xdr:from>
    <xdr:to>
      <xdr:col>50</xdr:col>
      <xdr:colOff>114300</xdr:colOff>
      <xdr:row>93</xdr:row>
      <xdr:rowOff>45549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5824468"/>
          <a:ext cx="889000" cy="16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26198</xdr:rowOff>
    </xdr:from>
    <xdr:to>
      <xdr:col>50</xdr:col>
      <xdr:colOff>165100</xdr:colOff>
      <xdr:row>96</xdr:row>
      <xdr:rowOff>127798</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118925</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59411" y="165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11717</xdr:rowOff>
    </xdr:from>
    <xdr:to>
      <xdr:col>45</xdr:col>
      <xdr:colOff>177800</xdr:colOff>
      <xdr:row>93</xdr:row>
      <xdr:rowOff>45549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595656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37074</xdr:rowOff>
    </xdr:from>
    <xdr:to>
      <xdr:col>46</xdr:col>
      <xdr:colOff>38100</xdr:colOff>
      <xdr:row>96</xdr:row>
      <xdr:rowOff>138674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129801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58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11717</xdr:rowOff>
    </xdr:from>
    <xdr:to>
      <xdr:col>41</xdr:col>
      <xdr:colOff>50800</xdr:colOff>
      <xdr:row>96</xdr:row>
      <xdr:rowOff>42872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5956567"/>
          <a:ext cx="889000" cy="5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46445</xdr:rowOff>
    </xdr:from>
    <xdr:to>
      <xdr:col>41</xdr:col>
      <xdr:colOff>101600</xdr:colOff>
      <xdr:row>96</xdr:row>
      <xdr:rowOff>148045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5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139172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24957</xdr:rowOff>
    </xdr:from>
    <xdr:to>
      <xdr:col>36</xdr:col>
      <xdr:colOff>165100</xdr:colOff>
      <xdr:row>98</xdr:row>
      <xdr:rowOff>126557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60587</xdr:rowOff>
    </xdr:from>
    <xdr:to>
      <xdr:col>55</xdr:col>
      <xdr:colOff>50800</xdr:colOff>
      <xdr:row>90</xdr:row>
      <xdr:rowOff>162187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54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13614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54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268</xdr:rowOff>
    </xdr:from>
    <xdr:to>
      <xdr:col>50</xdr:col>
      <xdr:colOff>165100</xdr:colOff>
      <xdr:row>92</xdr:row>
      <xdr:rowOff>101868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57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118395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59411" y="155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166199</xdr:rowOff>
    </xdr:from>
    <xdr:to>
      <xdr:col>46</xdr:col>
      <xdr:colOff>38100</xdr:colOff>
      <xdr:row>93</xdr:row>
      <xdr:rowOff>96349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593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112876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57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132367</xdr:rowOff>
    </xdr:from>
    <xdr:to>
      <xdr:col>41</xdr:col>
      <xdr:colOff>101600</xdr:colOff>
      <xdr:row>93</xdr:row>
      <xdr:rowOff>62517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5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79044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6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163522</xdr:rowOff>
    </xdr:from>
    <xdr:to>
      <xdr:col>36</xdr:col>
      <xdr:colOff>165100</xdr:colOff>
      <xdr:row>96</xdr:row>
      <xdr:rowOff>93672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110199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xdr:rowOff>
    </xdr:from>
    <xdr:to>
      <xdr:col>85</xdr:col>
      <xdr:colOff>126364</xdr:colOff>
      <xdr:row>37</xdr:row>
      <xdr:rowOff>106381</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316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110208</xdr:rowOff>
    </xdr:from>
    <xdr:ext cx="469744"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4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106381</xdr:rowOff>
    </xdr:from>
    <xdr:to>
      <xdr:col>86</xdr:col>
      <xdr:colOff>25400</xdr:colOff>
      <xdr:row>37</xdr:row>
      <xdr:rowOff>106381</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45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120152</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9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xdr:rowOff>
    </xdr:from>
    <xdr:to>
      <xdr:col>86</xdr:col>
      <xdr:colOff>25400</xdr:colOff>
      <xdr:row>31</xdr:row>
      <xdr:rowOff>2025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31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37116</xdr:rowOff>
    </xdr:from>
    <xdr:to>
      <xdr:col>85</xdr:col>
      <xdr:colOff>127000</xdr:colOff>
      <xdr:row>36</xdr:row>
      <xdr:rowOff>146787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209316"/>
          <a:ext cx="838200" cy="10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118864</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594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95987</xdr:rowOff>
    </xdr:from>
    <xdr:to>
      <xdr:col>85</xdr:col>
      <xdr:colOff>177800</xdr:colOff>
      <xdr:row>36</xdr:row>
      <xdr:rowOff>26137</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37116</xdr:rowOff>
    </xdr:from>
    <xdr:to>
      <xdr:col>81</xdr:col>
      <xdr:colOff>50800</xdr:colOff>
      <xdr:row>37</xdr:row>
      <xdr:rowOff>29972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209316"/>
          <a:ext cx="889000" cy="1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148279</xdr:rowOff>
    </xdr:from>
    <xdr:to>
      <xdr:col>81</xdr:col>
      <xdr:colOff>101600</xdr:colOff>
      <xdr:row>34</xdr:row>
      <xdr:rowOff>78429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94956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014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29972</xdr:rowOff>
    </xdr:from>
    <xdr:to>
      <xdr:col>76</xdr:col>
      <xdr:colOff>114300</xdr:colOff>
      <xdr:row>37</xdr:row>
      <xdr:rowOff>131413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373622"/>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120275</xdr:rowOff>
    </xdr:from>
    <xdr:to>
      <xdr:col>76</xdr:col>
      <xdr:colOff>165100</xdr:colOff>
      <xdr:row>35</xdr:row>
      <xdr:rowOff>50425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66952</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70606</xdr:rowOff>
    </xdr:from>
    <xdr:to>
      <xdr:col>71</xdr:col>
      <xdr:colOff>177800</xdr:colOff>
      <xdr:row>37</xdr:row>
      <xdr:rowOff>131413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414256"/>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145707</xdr:rowOff>
    </xdr:from>
    <xdr:to>
      <xdr:col>72</xdr:col>
      <xdr:colOff>38100</xdr:colOff>
      <xdr:row>37</xdr:row>
      <xdr:rowOff>75857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92384</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09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42151</xdr:rowOff>
    </xdr:from>
    <xdr:to>
      <xdr:col>67</xdr:col>
      <xdr:colOff>101600</xdr:colOff>
      <xdr:row>37</xdr:row>
      <xdr:rowOff>143751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3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134878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95987</xdr:rowOff>
    </xdr:from>
    <xdr:to>
      <xdr:col>85</xdr:col>
      <xdr:colOff>177800</xdr:colOff>
      <xdr:row>37</xdr:row>
      <xdr:rowOff>26137</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74414</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2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157766</xdr:rowOff>
    </xdr:from>
    <xdr:to>
      <xdr:col>81</xdr:col>
      <xdr:colOff>101600</xdr:colOff>
      <xdr:row>36</xdr:row>
      <xdr:rowOff>87916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1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79043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25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150622</xdr:rowOff>
    </xdr:from>
    <xdr:to>
      <xdr:col>76</xdr:col>
      <xdr:colOff>165100</xdr:colOff>
      <xdr:row>37</xdr:row>
      <xdr:rowOff>80772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71899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80613</xdr:rowOff>
    </xdr:from>
    <xdr:to>
      <xdr:col>72</xdr:col>
      <xdr:colOff>38100</xdr:colOff>
      <xdr:row>38</xdr:row>
      <xdr:rowOff>10764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242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1890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5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19806</xdr:rowOff>
    </xdr:from>
    <xdr:to>
      <xdr:col>67</xdr:col>
      <xdr:colOff>101600</xdr:colOff>
      <xdr:row>37</xdr:row>
      <xdr:rowOff>121406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137933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138492</xdr:rowOff>
    </xdr:from>
    <xdr:to>
      <xdr:col>85</xdr:col>
      <xdr:colOff>126364</xdr:colOff>
      <xdr:row>78</xdr:row>
      <xdr:rowOff>36633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139992"/>
          <a:ext cx="1269" cy="12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40460</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41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36633</xdr:rowOff>
    </xdr:from>
    <xdr:to>
      <xdr:col>86</xdr:col>
      <xdr:colOff>25400</xdr:colOff>
      <xdr:row>78</xdr:row>
      <xdr:rowOff>36633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40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85169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138492</xdr:rowOff>
    </xdr:from>
    <xdr:to>
      <xdr:col>86</xdr:col>
      <xdr:colOff>25400</xdr:colOff>
      <xdr:row>70</xdr:row>
      <xdr:rowOff>138492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13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119355</xdr:rowOff>
    </xdr:from>
    <xdr:to>
      <xdr:col>85</xdr:col>
      <xdr:colOff>127000</xdr:colOff>
      <xdr:row>74</xdr:row>
      <xdr:rowOff>123306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806655"/>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152497</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2620</xdr:rowOff>
    </xdr:from>
    <xdr:to>
      <xdr:col>85</xdr:col>
      <xdr:colOff>177800</xdr:colOff>
      <xdr:row>75</xdr:row>
      <xdr:rowOff>104220</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28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16419</xdr:rowOff>
    </xdr:from>
    <xdr:to>
      <xdr:col>81</xdr:col>
      <xdr:colOff>50800</xdr:colOff>
      <xdr:row>74</xdr:row>
      <xdr:rowOff>123306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703719"/>
          <a:ext cx="889000" cy="10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149512</xdr:rowOff>
    </xdr:from>
    <xdr:to>
      <xdr:col>81</xdr:col>
      <xdr:colOff>101600</xdr:colOff>
      <xdr:row>75</xdr:row>
      <xdr:rowOff>79662</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283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70789</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29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16419</xdr:rowOff>
    </xdr:from>
    <xdr:to>
      <xdr:col>76</xdr:col>
      <xdr:colOff>114300</xdr:colOff>
      <xdr:row>74</xdr:row>
      <xdr:rowOff>33075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703719"/>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54447</xdr:rowOff>
    </xdr:from>
    <xdr:to>
      <xdr:col>76</xdr:col>
      <xdr:colOff>165100</xdr:colOff>
      <xdr:row>74</xdr:row>
      <xdr:rowOff>156047</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27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147174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90061</xdr:rowOff>
    </xdr:from>
    <xdr:to>
      <xdr:col>71</xdr:col>
      <xdr:colOff>177800</xdr:colOff>
      <xdr:row>74</xdr:row>
      <xdr:rowOff>33075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605911"/>
          <a:ext cx="889000" cy="11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107384</xdr:rowOff>
    </xdr:from>
    <xdr:to>
      <xdr:col>72</xdr:col>
      <xdr:colOff>38100</xdr:colOff>
      <xdr:row>75</xdr:row>
      <xdr:rowOff>37534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279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88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107318</xdr:rowOff>
    </xdr:from>
    <xdr:to>
      <xdr:col>67</xdr:col>
      <xdr:colOff>101600</xdr:colOff>
      <xdr:row>75</xdr:row>
      <xdr:rowOff>37468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7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28595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8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68555</xdr:rowOff>
    </xdr:from>
    <xdr:to>
      <xdr:col>85</xdr:col>
      <xdr:colOff>177800</xdr:colOff>
      <xdr:row>74</xdr:row>
      <xdr:rowOff>170155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7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91432</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6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72506</xdr:rowOff>
    </xdr:from>
    <xdr:to>
      <xdr:col>81</xdr:col>
      <xdr:colOff>101600</xdr:colOff>
      <xdr:row>75</xdr:row>
      <xdr:rowOff>2656</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7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19183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53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137069</xdr:rowOff>
    </xdr:from>
    <xdr:to>
      <xdr:col>76</xdr:col>
      <xdr:colOff>165100</xdr:colOff>
      <xdr:row>74</xdr:row>
      <xdr:rowOff>67219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65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83746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153725</xdr:rowOff>
    </xdr:from>
    <xdr:to>
      <xdr:col>72</xdr:col>
      <xdr:colOff>38100</xdr:colOff>
      <xdr:row>74</xdr:row>
      <xdr:rowOff>83875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6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100402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4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39261</xdr:rowOff>
    </xdr:from>
    <xdr:to>
      <xdr:col>67</xdr:col>
      <xdr:colOff>101600</xdr:colOff>
      <xdr:row>73</xdr:row>
      <xdr:rowOff>140861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157388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積立金グラフ枠">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115088</xdr:rowOff>
    </xdr:from>
    <xdr:to>
      <xdr:col>85</xdr:col>
      <xdr:colOff>126364</xdr:colOff>
      <xdr:row>98</xdr:row>
      <xdr:rowOff>48870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6317595" y="15545588"/>
          <a:ext cx="1269" cy="130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52697</xdr:rowOff>
    </xdr:from>
    <xdr:ext cx="469744" cy="259045"/>
    <xdr:sp macro="" textlink="">
      <xdr:nvSpPr>
        <xdr:cNvPr id="660" name="積立金最小値テキスト">
          <a:extLst>
            <a:ext uri="{FF2B5EF4-FFF2-40B4-BE49-F238E27FC236}">
              <a16:creationId xmlns:a16="http://schemas.microsoft.com/office/drawing/2014/main" id="{00000000-0008-0000-0600-000094020000}"/>
            </a:ext>
          </a:extLst>
        </xdr:cNvPr>
        <xdr:cNvSpPr txBox="1"/>
      </xdr:nvSpPr>
      <xdr:spPr>
        <a:xfrm>
          <a:off x="16370300" y="168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48870</xdr:rowOff>
    </xdr:from>
    <xdr:to>
      <xdr:col>86</xdr:col>
      <xdr:colOff>25400</xdr:colOff>
      <xdr:row>98</xdr:row>
      <xdr:rowOff>48870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685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61765</xdr:rowOff>
    </xdr:from>
    <xdr:ext cx="534377" cy="259045"/>
    <xdr:sp macro="" textlink="">
      <xdr:nvSpPr>
        <xdr:cNvPr id="662" name="積立金最大値テキスト">
          <a:extLst>
            <a:ext uri="{FF2B5EF4-FFF2-40B4-BE49-F238E27FC236}">
              <a16:creationId xmlns:a16="http://schemas.microsoft.com/office/drawing/2014/main" id="{00000000-0008-0000-0600-000096020000}"/>
            </a:ext>
          </a:extLst>
        </xdr:cNvPr>
        <xdr:cNvSpPr txBox="1"/>
      </xdr:nvSpPr>
      <xdr:spPr>
        <a:xfrm>
          <a:off x="16370300" y="153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115088</xdr:rowOff>
    </xdr:from>
    <xdr:to>
      <xdr:col>86</xdr:col>
      <xdr:colOff>25400</xdr:colOff>
      <xdr:row>90</xdr:row>
      <xdr:rowOff>115088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554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115088</xdr:rowOff>
    </xdr:from>
    <xdr:to>
      <xdr:col>85</xdr:col>
      <xdr:colOff>127000</xdr:colOff>
      <xdr:row>96</xdr:row>
      <xdr:rowOff>28524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5481300" y="15545588"/>
          <a:ext cx="838200" cy="94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2252</xdr:rowOff>
    </xdr:from>
    <xdr:ext cx="469744" cy="259045"/>
    <xdr:sp macro="" textlink="">
      <xdr:nvSpPr>
        <xdr:cNvPr id="665" name="積立金平均値テキスト">
          <a:extLst>
            <a:ext uri="{FF2B5EF4-FFF2-40B4-BE49-F238E27FC236}">
              <a16:creationId xmlns:a16="http://schemas.microsoft.com/office/drawing/2014/main" id="{00000000-0008-0000-0600-000099020000}"/>
            </a:ext>
          </a:extLst>
        </xdr:cNvPr>
        <xdr:cNvSpPr txBox="1"/>
      </xdr:nvSpPr>
      <xdr:spPr>
        <a:xfrm>
          <a:off x="16370300" y="1646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23825</xdr:rowOff>
    </xdr:from>
    <xdr:to>
      <xdr:col>85</xdr:col>
      <xdr:colOff>177800</xdr:colOff>
      <xdr:row>96</xdr:row>
      <xdr:rowOff>125425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62687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28524</xdr:rowOff>
    </xdr:from>
    <xdr:to>
      <xdr:col>81</xdr:col>
      <xdr:colOff>50800</xdr:colOff>
      <xdr:row>97</xdr:row>
      <xdr:rowOff>55423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4592300" y="16487724"/>
          <a:ext cx="889000" cy="1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59410</xdr:rowOff>
    </xdr:from>
    <xdr:to>
      <xdr:col>81</xdr:col>
      <xdr:colOff>101600</xdr:colOff>
      <xdr:row>96</xdr:row>
      <xdr:rowOff>161010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5430500" y="165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152137</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33728" y="16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55423</xdr:rowOff>
    </xdr:from>
    <xdr:to>
      <xdr:col>76</xdr:col>
      <xdr:colOff>114300</xdr:colOff>
      <xdr:row>97</xdr:row>
      <xdr:rowOff>68453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3703300" y="1668607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102006</xdr:rowOff>
    </xdr:from>
    <xdr:to>
      <xdr:col>76</xdr:col>
      <xdr:colOff>165100</xdr:colOff>
      <xdr:row>96</xdr:row>
      <xdr:rowOff>32156</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4541500" y="163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48683</xdr:rowOff>
    </xdr:from>
    <xdr:ext cx="469744"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357428" y="161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146253</xdr:rowOff>
    </xdr:from>
    <xdr:to>
      <xdr:col>71</xdr:col>
      <xdr:colOff>177800</xdr:colOff>
      <xdr:row>97</xdr:row>
      <xdr:rowOff>68453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814300" y="16091103"/>
          <a:ext cx="889000" cy="6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99873</xdr:rowOff>
    </xdr:from>
    <xdr:to>
      <xdr:col>72</xdr:col>
      <xdr:colOff>38100</xdr:colOff>
      <xdr:row>97</xdr:row>
      <xdr:rowOff>30023</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3652500" y="1655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46550</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3468428" y="163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109626</xdr:rowOff>
    </xdr:from>
    <xdr:to>
      <xdr:col>67</xdr:col>
      <xdr:colOff>101600</xdr:colOff>
      <xdr:row>96</xdr:row>
      <xdr:rowOff>39776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2763500" y="1639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30903</xdr:rowOff>
    </xdr:from>
    <xdr:ext cx="469744"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579428" y="164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64288</xdr:rowOff>
    </xdr:from>
    <xdr:to>
      <xdr:col>85</xdr:col>
      <xdr:colOff>177800</xdr:colOff>
      <xdr:row>90</xdr:row>
      <xdr:rowOff>165888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6268700" y="15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17315</xdr:rowOff>
    </xdr:from>
    <xdr:ext cx="534377" cy="259045"/>
    <xdr:sp macro="" textlink="">
      <xdr:nvSpPr>
        <xdr:cNvPr id="684" name="積立金該当値テキスト">
          <a:extLst>
            <a:ext uri="{FF2B5EF4-FFF2-40B4-BE49-F238E27FC236}">
              <a16:creationId xmlns:a16="http://schemas.microsoft.com/office/drawing/2014/main" id="{00000000-0008-0000-0600-0000AC020000}"/>
            </a:ext>
          </a:extLst>
        </xdr:cNvPr>
        <xdr:cNvSpPr txBox="1"/>
      </xdr:nvSpPr>
      <xdr:spPr>
        <a:xfrm>
          <a:off x="16370300" y="154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149174</xdr:rowOff>
    </xdr:from>
    <xdr:to>
      <xdr:col>81</xdr:col>
      <xdr:colOff>101600</xdr:colOff>
      <xdr:row>96</xdr:row>
      <xdr:rowOff>79324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5430500" y="164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95851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33728" y="1621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4623</xdr:rowOff>
    </xdr:from>
    <xdr:to>
      <xdr:col>76</xdr:col>
      <xdr:colOff>165100</xdr:colOff>
      <xdr:row>97</xdr:row>
      <xdr:rowOff>106223</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4541500" y="166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97350</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7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17653</xdr:rowOff>
    </xdr:from>
    <xdr:to>
      <xdr:col>72</xdr:col>
      <xdr:colOff>38100</xdr:colOff>
      <xdr:row>97</xdr:row>
      <xdr:rowOff>119253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36525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110380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74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95453</xdr:rowOff>
    </xdr:from>
    <xdr:to>
      <xdr:col>67</xdr:col>
      <xdr:colOff>101600</xdr:colOff>
      <xdr:row>94</xdr:row>
      <xdr:rowOff>25603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2763500" y="160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42130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投資及び出資金グラフ枠">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76149</xdr:rowOff>
    </xdr:from>
    <xdr:to>
      <xdr:col>116</xdr:col>
      <xdr:colOff>62864</xdr:colOff>
      <xdr:row>37</xdr:row>
      <xdr:rowOff>150673</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2159595" y="5391099"/>
          <a:ext cx="1269" cy="110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154500</xdr:rowOff>
    </xdr:from>
    <xdr:ext cx="378565" cy="259045"/>
    <xdr:sp macro="" textlink="">
      <xdr:nvSpPr>
        <xdr:cNvPr id="713" name="投資及び出資金最小値テキスト">
          <a:extLst>
            <a:ext uri="{FF2B5EF4-FFF2-40B4-BE49-F238E27FC236}">
              <a16:creationId xmlns:a16="http://schemas.microsoft.com/office/drawing/2014/main" id="{00000000-0008-0000-0600-0000C9020000}"/>
            </a:ext>
          </a:extLst>
        </xdr:cNvPr>
        <xdr:cNvSpPr txBox="1"/>
      </xdr:nvSpPr>
      <xdr:spPr>
        <a:xfrm>
          <a:off x="22212300" y="6498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150673</xdr:rowOff>
    </xdr:from>
    <xdr:to>
      <xdr:col>116</xdr:col>
      <xdr:colOff>152400</xdr:colOff>
      <xdr:row>37</xdr:row>
      <xdr:rowOff>150673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649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22826</xdr:rowOff>
    </xdr:from>
    <xdr:ext cx="469744" cy="259045"/>
    <xdr:sp macro="" textlink="">
      <xdr:nvSpPr>
        <xdr:cNvPr id="715" name="投資及び出資金最大値テキスト">
          <a:extLst>
            <a:ext uri="{FF2B5EF4-FFF2-40B4-BE49-F238E27FC236}">
              <a16:creationId xmlns:a16="http://schemas.microsoft.com/office/drawing/2014/main" id="{00000000-0008-0000-0600-0000CB020000}"/>
            </a:ext>
          </a:extLst>
        </xdr:cNvPr>
        <xdr:cNvSpPr txBox="1"/>
      </xdr:nvSpPr>
      <xdr:spPr>
        <a:xfrm>
          <a:off x="22212300" y="516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76149</xdr:rowOff>
    </xdr:from>
    <xdr:to>
      <xdr:col>116</xdr:col>
      <xdr:colOff>152400</xdr:colOff>
      <xdr:row>31</xdr:row>
      <xdr:rowOff>76149</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5391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82550</xdr:rowOff>
    </xdr:from>
    <xdr:to>
      <xdr:col>116</xdr:col>
      <xdr:colOff>63500</xdr:colOff>
      <xdr:row>35</xdr:row>
      <xdr:rowOff>87122</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1323300" y="5568950"/>
          <a:ext cx="8382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53154</xdr:rowOff>
    </xdr:from>
    <xdr:ext cx="378565" cy="259045"/>
    <xdr:sp macro="" textlink="">
      <xdr:nvSpPr>
        <xdr:cNvPr id="718" name="投資及び出資金平均値テキスト">
          <a:extLst>
            <a:ext uri="{FF2B5EF4-FFF2-40B4-BE49-F238E27FC236}">
              <a16:creationId xmlns:a16="http://schemas.microsoft.com/office/drawing/2014/main" id="{00000000-0008-0000-0600-0000CE020000}"/>
            </a:ext>
          </a:extLst>
        </xdr:cNvPr>
        <xdr:cNvSpPr txBox="1"/>
      </xdr:nvSpPr>
      <xdr:spPr>
        <a:xfrm>
          <a:off x="22212300" y="6225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74727</xdr:rowOff>
    </xdr:from>
    <xdr:to>
      <xdr:col>116</xdr:col>
      <xdr:colOff>114300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21107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87122</xdr:rowOff>
    </xdr:from>
    <xdr:to>
      <xdr:col>111</xdr:col>
      <xdr:colOff>177800</xdr:colOff>
      <xdr:row>35</xdr:row>
      <xdr:rowOff>136499</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0434300" y="6087872"/>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39065</xdr:rowOff>
    </xdr:from>
    <xdr:to>
      <xdr:col>112</xdr:col>
      <xdr:colOff>38100</xdr:colOff>
      <xdr:row>37</xdr:row>
      <xdr:rowOff>140665</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1272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131792</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11213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45517</xdr:rowOff>
    </xdr:from>
    <xdr:to>
      <xdr:col>107</xdr:col>
      <xdr:colOff>50800</xdr:colOff>
      <xdr:row>35</xdr:row>
      <xdr:rowOff>136499</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9545300" y="6046267"/>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98044</xdr:rowOff>
    </xdr:from>
    <xdr:to>
      <xdr:col>107</xdr:col>
      <xdr:colOff>101600</xdr:colOff>
      <xdr:row>38</xdr:row>
      <xdr:rowOff>28194</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0383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19321</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5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146558</xdr:rowOff>
    </xdr:from>
    <xdr:to>
      <xdr:col>102</xdr:col>
      <xdr:colOff>114300</xdr:colOff>
      <xdr:row>35</xdr:row>
      <xdr:rowOff>45517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656300" y="5461508"/>
          <a:ext cx="889000" cy="58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77385</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6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96672</xdr:rowOff>
    </xdr:from>
    <xdr:to>
      <xdr:col>98</xdr:col>
      <xdr:colOff>38100</xdr:colOff>
      <xdr:row>36</xdr:row>
      <xdr:rowOff>26822</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8605500" y="609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17949</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21428"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31750</xdr:rowOff>
    </xdr:from>
    <xdr:to>
      <xdr:col>116</xdr:col>
      <xdr:colOff>114300</xdr:colOff>
      <xdr:row>32</xdr:row>
      <xdr:rowOff>133350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21107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54627</xdr:rowOff>
    </xdr:from>
    <xdr:ext cx="469744" cy="259045"/>
    <xdr:sp macro="" textlink="">
      <xdr:nvSpPr>
        <xdr:cNvPr id="737" name="投資及び出資金該当値テキスト">
          <a:extLst>
            <a:ext uri="{FF2B5EF4-FFF2-40B4-BE49-F238E27FC236}">
              <a16:creationId xmlns:a16="http://schemas.microsoft.com/office/drawing/2014/main" id="{00000000-0008-0000-0600-0000E1020000}"/>
            </a:ext>
          </a:extLst>
        </xdr:cNvPr>
        <xdr:cNvSpPr txBox="1"/>
      </xdr:nvSpPr>
      <xdr:spPr>
        <a:xfrm>
          <a:off x="22212300"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36322</xdr:rowOff>
    </xdr:from>
    <xdr:to>
      <xdr:col>112</xdr:col>
      <xdr:colOff>38100</xdr:colOff>
      <xdr:row>35</xdr:row>
      <xdr:rowOff>137922</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1272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33</xdr:row>
      <xdr:rowOff>154449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757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85699</xdr:rowOff>
    </xdr:from>
    <xdr:to>
      <xdr:col>107</xdr:col>
      <xdr:colOff>101600</xdr:colOff>
      <xdr:row>36</xdr:row>
      <xdr:rowOff>15849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0383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32376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58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166167</xdr:rowOff>
    </xdr:from>
    <xdr:to>
      <xdr:col>102</xdr:col>
      <xdr:colOff>165100</xdr:colOff>
      <xdr:row>35</xdr:row>
      <xdr:rowOff>96317</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9494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112844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95758</xdr:rowOff>
    </xdr:from>
    <xdr:to>
      <xdr:col>98</xdr:col>
      <xdr:colOff>38100</xdr:colOff>
      <xdr:row>32</xdr:row>
      <xdr:rowOff>25908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8605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42435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43421</xdr:rowOff>
    </xdr:from>
    <xdr:to>
      <xdr:col>116</xdr:col>
      <xdr:colOff>62864</xdr:colOff>
      <xdr:row>58</xdr:row>
      <xdr:rowOff>64262</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615921"/>
          <a:ext cx="1269" cy="139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68089</xdr:rowOff>
    </xdr:from>
    <xdr:ext cx="469744"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01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64262</xdr:rowOff>
    </xdr:from>
    <xdr:to>
      <xdr:col>116</xdr:col>
      <xdr:colOff>152400</xdr:colOff>
      <xdr:row>58</xdr:row>
      <xdr:rowOff>64262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161548</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39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43421</xdr:rowOff>
    </xdr:from>
    <xdr:to>
      <xdr:col>116</xdr:col>
      <xdr:colOff>152400</xdr:colOff>
      <xdr:row>50</xdr:row>
      <xdr:rowOff>43421</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61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99428</xdr:rowOff>
    </xdr:from>
    <xdr:to>
      <xdr:col>116</xdr:col>
      <xdr:colOff>63500</xdr:colOff>
      <xdr:row>54</xdr:row>
      <xdr:rowOff>168732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357728"/>
          <a:ext cx="8382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136427</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0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113550</xdr:rowOff>
    </xdr:from>
    <xdr:to>
      <xdr:col>116</xdr:col>
      <xdr:colOff>114300</xdr:colOff>
      <xdr:row>54</xdr:row>
      <xdr:rowOff>43700</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9817</xdr:rowOff>
    </xdr:from>
    <xdr:to>
      <xdr:col>111</xdr:col>
      <xdr:colOff>177800</xdr:colOff>
      <xdr:row>54</xdr:row>
      <xdr:rowOff>99428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268117"/>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8357</xdr:rowOff>
    </xdr:from>
    <xdr:to>
      <xdr:col>112</xdr:col>
      <xdr:colOff>38100</xdr:colOff>
      <xdr:row>53</xdr:row>
      <xdr:rowOff>109957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0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51</xdr:row>
      <xdr:rowOff>126484</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88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47498</xdr:rowOff>
    </xdr:from>
    <xdr:to>
      <xdr:col>107</xdr:col>
      <xdr:colOff>50800</xdr:colOff>
      <xdr:row>54</xdr:row>
      <xdr:rowOff>9817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134348"/>
          <a:ext cx="889000" cy="1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8928</xdr:rowOff>
    </xdr:from>
    <xdr:to>
      <xdr:col>107</xdr:col>
      <xdr:colOff>101600</xdr:colOff>
      <xdr:row>52</xdr:row>
      <xdr:rowOff>110528</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892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127055</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869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102705</xdr:rowOff>
    </xdr:from>
    <xdr:to>
      <xdr:col>102</xdr:col>
      <xdr:colOff>114300</xdr:colOff>
      <xdr:row>53</xdr:row>
      <xdr:rowOff>47498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018105"/>
          <a:ext cx="889000" cy="1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36894</xdr:rowOff>
    </xdr:from>
    <xdr:to>
      <xdr:col>102</xdr:col>
      <xdr:colOff>165100</xdr:colOff>
      <xdr:row>52</xdr:row>
      <xdr:rowOff>138494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895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155021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872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167539</xdr:rowOff>
    </xdr:from>
    <xdr:to>
      <xdr:col>98</xdr:col>
      <xdr:colOff>38100</xdr:colOff>
      <xdr:row>52</xdr:row>
      <xdr:rowOff>97689</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891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114216</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86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117932</xdr:rowOff>
    </xdr:from>
    <xdr:to>
      <xdr:col>116</xdr:col>
      <xdr:colOff>114300</xdr:colOff>
      <xdr:row>55</xdr:row>
      <xdr:rowOff>48082</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3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96359</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3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48628</xdr:rowOff>
    </xdr:from>
    <xdr:to>
      <xdr:col>112</xdr:col>
      <xdr:colOff>38100</xdr:colOff>
      <xdr:row>54</xdr:row>
      <xdr:rowOff>150228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3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141355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3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130467</xdr:rowOff>
    </xdr:from>
    <xdr:to>
      <xdr:col>107</xdr:col>
      <xdr:colOff>101600</xdr:colOff>
      <xdr:row>54</xdr:row>
      <xdr:rowOff>60617</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2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51744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3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168148</xdr:rowOff>
    </xdr:from>
    <xdr:to>
      <xdr:col>102</xdr:col>
      <xdr:colOff>165100</xdr:colOff>
      <xdr:row>53</xdr:row>
      <xdr:rowOff>98298</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0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89425</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51905</xdr:rowOff>
    </xdr:from>
    <xdr:to>
      <xdr:col>98</xdr:col>
      <xdr:colOff>38100</xdr:colOff>
      <xdr:row>52</xdr:row>
      <xdr:rowOff>153505</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9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144632</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0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170053</xdr:rowOff>
    </xdr:from>
    <xdr:to>
      <xdr:col>116</xdr:col>
      <xdr:colOff>62864</xdr:colOff>
      <xdr:row>74</xdr:row>
      <xdr:rowOff>156337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000103"/>
          <a:ext cx="1269"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160164</xdr:rowOff>
    </xdr:from>
    <xdr:ext cx="469744"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28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156337</xdr:rowOff>
    </xdr:from>
    <xdr:to>
      <xdr:col>116</xdr:col>
      <xdr:colOff>152400</xdr:colOff>
      <xdr:row>74</xdr:row>
      <xdr:rowOff>156337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84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116730</xdr:rowOff>
    </xdr:from>
    <xdr:ext cx="534377"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17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170053</xdr:rowOff>
    </xdr:from>
    <xdr:to>
      <xdr:col>116</xdr:col>
      <xdr:colOff>152400</xdr:colOff>
      <xdr:row>69</xdr:row>
      <xdr:rowOff>170053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000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111379</xdr:rowOff>
    </xdr:from>
    <xdr:to>
      <xdr:col>116</xdr:col>
      <xdr:colOff>63500</xdr:colOff>
      <xdr:row>74</xdr:row>
      <xdr:rowOff>118618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1323300" y="1279867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143527</xdr:rowOff>
    </xdr:from>
    <xdr:ext cx="469744"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31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120650</xdr:rowOff>
    </xdr:from>
    <xdr:to>
      <xdr:col>116</xdr:col>
      <xdr:colOff>114300</xdr:colOff>
      <xdr:row>73</xdr:row>
      <xdr:rowOff>50800</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21107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111379</xdr:rowOff>
    </xdr:from>
    <xdr:to>
      <xdr:col>111</xdr:col>
      <xdr:colOff>177800</xdr:colOff>
      <xdr:row>78</xdr:row>
      <xdr:rowOff>76581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0434300" y="12798679"/>
          <a:ext cx="889000" cy="65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27940</xdr:rowOff>
    </xdr:from>
    <xdr:to>
      <xdr:col>112</xdr:col>
      <xdr:colOff>38100</xdr:colOff>
      <xdr:row>74</xdr:row>
      <xdr:rowOff>129540</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1272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146067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757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138557</xdr:rowOff>
    </xdr:from>
    <xdr:to>
      <xdr:col>107</xdr:col>
      <xdr:colOff>50800</xdr:colOff>
      <xdr:row>78</xdr:row>
      <xdr:rowOff>76581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9545300" y="13340207"/>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60325</xdr:rowOff>
    </xdr:from>
    <xdr:to>
      <xdr:col>107</xdr:col>
      <xdr:colOff>101600</xdr:colOff>
      <xdr:row>78</xdr:row>
      <xdr:rowOff>161925</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0383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153052</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35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138557</xdr:rowOff>
    </xdr:from>
    <xdr:to>
      <xdr:col>102</xdr:col>
      <xdr:colOff>114300</xdr:colOff>
      <xdr:row>78</xdr:row>
      <xdr:rowOff>77088</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3340207"/>
          <a:ext cx="889000" cy="10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64263</xdr:rowOff>
    </xdr:from>
    <xdr:to>
      <xdr:col>102</xdr:col>
      <xdr:colOff>165100</xdr:colOff>
      <xdr:row>78</xdr:row>
      <xdr:rowOff>165863</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9494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156990</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6017" y="1353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71501</xdr:rowOff>
    </xdr:from>
    <xdr:to>
      <xdr:col>98</xdr:col>
      <xdr:colOff>38100</xdr:colOff>
      <xdr:row>79</xdr:row>
      <xdr:rowOff>1651</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8605500" y="13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164228</xdr:rowOff>
    </xdr:from>
    <xdr:ext cx="378565"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67017" y="1353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67818</xdr:rowOff>
    </xdr:from>
    <xdr:to>
      <xdr:col>116</xdr:col>
      <xdr:colOff>114300</xdr:colOff>
      <xdr:row>74</xdr:row>
      <xdr:rowOff>169418</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2110700" y="127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154195</xdr:rowOff>
    </xdr:from>
    <xdr:ext cx="469744"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267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60579</xdr:rowOff>
    </xdr:from>
    <xdr:to>
      <xdr:col>112</xdr:col>
      <xdr:colOff>38100</xdr:colOff>
      <xdr:row>74</xdr:row>
      <xdr:rowOff>162179</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1272500" y="1274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153306</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75728" y="128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25781</xdr:rowOff>
    </xdr:from>
    <xdr:to>
      <xdr:col>107</xdr:col>
      <xdr:colOff>101600</xdr:colOff>
      <xdr:row>78</xdr:row>
      <xdr:rowOff>127381</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0383500" y="133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143908</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17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87757</xdr:rowOff>
    </xdr:from>
    <xdr:to>
      <xdr:col>102</xdr:col>
      <xdr:colOff>165100</xdr:colOff>
      <xdr:row>78</xdr:row>
      <xdr:rowOff>17907</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9494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34434</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10428" y="1306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26288</xdr:rowOff>
    </xdr:from>
    <xdr:to>
      <xdr:col>98</xdr:col>
      <xdr:colOff>38100</xdr:colOff>
      <xdr:row>78</xdr:row>
      <xdr:rowOff>127888</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8605500" y="1339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144415</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21428" y="1317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令和元年度の県民一人あたりの歳出決算額については、総額が前年度と比較して</a:t>
          </a:r>
          <a:r>
            <a:rPr kumimoji="1" lang="en-US" altLang="ja-JP" sz="1100">
              <a:latin typeface="ＭＳ Ｐゴシック" panose="020B0600070205080204" pitchFamily="50" charset="-128"/>
              <a:ea typeface="ＭＳ Ｐゴシック" panose="020B0600070205080204" pitchFamily="50" charset="-128"/>
            </a:rPr>
            <a:t>20,300</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461,817</a:t>
          </a:r>
          <a:r>
            <a:rPr kumimoji="1" lang="ja-JP" altLang="en-US" sz="1100">
              <a:latin typeface="ＭＳ Ｐゴシック" panose="020B0600070205080204" pitchFamily="50" charset="-128"/>
              <a:ea typeface="ＭＳ Ｐゴシック" panose="020B0600070205080204" pitchFamily="50" charset="-128"/>
            </a:rPr>
            <a:t>円となっています。</a:t>
          </a:r>
        </a:p>
        <a:p>
          <a:r>
            <a:rPr kumimoji="1" lang="ja-JP" altLang="en-US" sz="1100">
              <a:latin typeface="ＭＳ Ｐゴシック" panose="020B0600070205080204" pitchFamily="50" charset="-128"/>
              <a:ea typeface="ＭＳ Ｐゴシック" panose="020B0600070205080204" pitchFamily="50" charset="-128"/>
            </a:rPr>
            <a:t>　これは、普通建設事業費が前年度比</a:t>
          </a:r>
          <a:r>
            <a:rPr kumimoji="1" lang="en-US" altLang="ja-JP" sz="1100">
              <a:latin typeface="ＭＳ Ｐゴシック" panose="020B0600070205080204" pitchFamily="50" charset="-128"/>
              <a:ea typeface="ＭＳ Ｐゴシック" panose="020B0600070205080204" pitchFamily="50" charset="-128"/>
            </a:rPr>
            <a:t>15,413</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103,697</a:t>
          </a:r>
          <a:r>
            <a:rPr kumimoji="1" lang="ja-JP" altLang="en-US" sz="1100">
              <a:latin typeface="ＭＳ Ｐゴシック" panose="020B0600070205080204" pitchFamily="50" charset="-128"/>
              <a:ea typeface="ＭＳ Ｐゴシック" panose="020B0600070205080204" pitchFamily="50" charset="-128"/>
            </a:rPr>
            <a:t>円、積立金が対前年度比</a:t>
          </a:r>
          <a:r>
            <a:rPr kumimoji="1" lang="en-US" altLang="ja-JP" sz="1100">
              <a:latin typeface="ＭＳ Ｐゴシック" panose="020B0600070205080204" pitchFamily="50" charset="-128"/>
              <a:ea typeface="ＭＳ Ｐゴシック" panose="020B0600070205080204" pitchFamily="50" charset="-128"/>
            </a:rPr>
            <a:t>12,364</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19,323</a:t>
          </a:r>
          <a:r>
            <a:rPr kumimoji="1" lang="ja-JP" altLang="en-US" sz="1100">
              <a:latin typeface="ＭＳ Ｐゴシック" panose="020B0600070205080204" pitchFamily="50" charset="-128"/>
              <a:ea typeface="ＭＳ Ｐゴシック" panose="020B0600070205080204" pitchFamily="50" charset="-128"/>
            </a:rPr>
            <a:t>円となったことが大きな要因となっています。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普通建設事業費については、防災・減災、国土強靱化のための３か年緊急対策の実施等により増加したものです。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積立金については、これまで財源対策的基金として管理してきた６基金（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）を財政調整基金に整理・統合したこと等により増加したものです。</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県債管理基金（一部）、地域振興基金（一部）、社会文化施設等整備基金、美術品取得基金、土地改良負担総合償還対策基金及び地域福祉基金</a:t>
          </a:r>
        </a:p>
        <a:p>
          <a:r>
            <a:rPr kumimoji="1" lang="ja-JP" altLang="en-US" sz="1100">
              <a:latin typeface="ＭＳ Ｐゴシック" panose="020B0600070205080204" pitchFamily="50" charset="-128"/>
              <a:ea typeface="ＭＳ Ｐゴシック" panose="020B0600070205080204" pitchFamily="50" charset="-128"/>
            </a:rPr>
            <a:t>　一方、維持補修費は、記録的な少雪により道路除雪費が大幅に減少したことにより、前年度比</a:t>
          </a:r>
          <a:r>
            <a:rPr kumimoji="1" lang="en-US" altLang="ja-JP" sz="1100">
              <a:latin typeface="ＭＳ Ｐゴシック" panose="020B0600070205080204" pitchFamily="50" charset="-128"/>
              <a:ea typeface="ＭＳ Ｐゴシック" panose="020B0600070205080204" pitchFamily="50" charset="-128"/>
            </a:rPr>
            <a:t>4,707</a:t>
          </a:r>
          <a:r>
            <a:rPr kumimoji="1" lang="ja-JP" altLang="en-US" sz="1100">
              <a:latin typeface="ＭＳ Ｐゴシック" panose="020B0600070205080204" pitchFamily="50" charset="-128"/>
              <a:ea typeface="ＭＳ Ｐゴシック" panose="020B0600070205080204" pitchFamily="50" charset="-128"/>
            </a:rPr>
            <a:t>円減少の</a:t>
          </a:r>
          <a:r>
            <a:rPr kumimoji="1" lang="en-US" altLang="ja-JP" sz="1100">
              <a:latin typeface="ＭＳ Ｐゴシック" panose="020B0600070205080204" pitchFamily="50" charset="-128"/>
              <a:ea typeface="ＭＳ Ｐゴシック" panose="020B0600070205080204" pitchFamily="50" charset="-128"/>
            </a:rPr>
            <a:t>5,282</a:t>
          </a:r>
          <a:r>
            <a:rPr kumimoji="1" lang="ja-JP" altLang="en-US" sz="1100">
              <a:latin typeface="ＭＳ Ｐゴシック" panose="020B0600070205080204" pitchFamily="50" charset="-128"/>
              <a:ea typeface="ＭＳ Ｐゴシック" panose="020B0600070205080204" pitchFamily="50" charset="-128"/>
            </a:rPr>
            <a:t>円となっています。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月に策定した新潟県行財政改革行動計画に基づき、徹底して行財政改革に取り組んでまいります。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2,236,042
2,217,650
12,584.24
1,044,959,143
1,032,642,176
4,942,246
550,268,923
2,446,737,306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326.7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77978</xdr:rowOff>
    </xdr:from>
    <xdr:to>
      <xdr:col>24</xdr:col>
      <xdr:colOff>62865</xdr:colOff>
      <xdr:row>38</xdr:row>
      <xdr:rowOff>125984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1478"/>
          <a:ext cx="127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24655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77978</xdr:rowOff>
    </xdr:from>
    <xdr:to>
      <xdr:col>24</xdr:col>
      <xdr:colOff>152400</xdr:colOff>
      <xdr:row>30</xdr:row>
      <xdr:rowOff>77978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107696</xdr:rowOff>
    </xdr:from>
    <xdr:to>
      <xdr:col>24</xdr:col>
      <xdr:colOff>63500</xdr:colOff>
      <xdr:row>38</xdr:row>
      <xdr:rowOff>125984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227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8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107696</xdr:rowOff>
    </xdr:from>
    <xdr:to>
      <xdr:col>19</xdr:col>
      <xdr:colOff>177800</xdr:colOff>
      <xdr:row>38</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622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116332</xdr:rowOff>
    </xdr:from>
    <xdr:to>
      <xdr:col>20</xdr:col>
      <xdr:colOff>38100</xdr:colOff>
      <xdr:row>36</xdr:row>
      <xdr:rowOff>46482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63009</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123698</xdr:rowOff>
    </xdr:from>
    <xdr:to>
      <xdr:col>15</xdr:col>
      <xdr:colOff>50800</xdr:colOff>
      <xdr:row>38</xdr:row>
      <xdr:rowOff>139700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6387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114046</xdr:rowOff>
    </xdr:from>
    <xdr:to>
      <xdr:col>15</xdr:col>
      <xdr:colOff>101600</xdr:colOff>
      <xdr:row>36</xdr:row>
      <xdr:rowOff>44196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60723</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123698</xdr:rowOff>
    </xdr:from>
    <xdr:to>
      <xdr:col>10</xdr:col>
      <xdr:colOff>114300</xdr:colOff>
      <xdr:row>38</xdr:row>
      <xdr:rowOff>169418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3879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29464</xdr:rowOff>
    </xdr:from>
    <xdr:to>
      <xdr:col>10</xdr:col>
      <xdr:colOff>165100</xdr:colOff>
      <xdr:row>36</xdr:row>
      <xdr:rowOff>131064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147591</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50038</xdr:rowOff>
    </xdr:from>
    <xdr:to>
      <xdr:col>6</xdr:col>
      <xdr:colOff>38100</xdr:colOff>
      <xdr:row>36</xdr:row>
      <xdr:rowOff>151638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168165</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9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75184</xdr:rowOff>
    </xdr:from>
    <xdr:to>
      <xdr:col>24</xdr:col>
      <xdr:colOff>114300</xdr:colOff>
      <xdr:row>39</xdr:row>
      <xdr:rowOff>5334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161561</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0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56896</xdr:rowOff>
    </xdr:from>
    <xdr:to>
      <xdr:col>20</xdr:col>
      <xdr:colOff>38100</xdr:colOff>
      <xdr:row>38</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149623</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66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88900</xdr:rowOff>
    </xdr:from>
    <xdr:to>
      <xdr:col>15</xdr:col>
      <xdr:colOff>101600</xdr:colOff>
      <xdr:row>39</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10177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72898</xdr:rowOff>
    </xdr:from>
    <xdr:to>
      <xdr:col>10</xdr:col>
      <xdr:colOff>165100</xdr:colOff>
      <xdr:row>39</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165625</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118618</xdr:rowOff>
    </xdr:from>
    <xdr:to>
      <xdr:col>6</xdr:col>
      <xdr:colOff>38100</xdr:colOff>
      <xdr:row>39</xdr:row>
      <xdr:rowOff>48768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39895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64556</xdr:rowOff>
    </xdr:from>
    <xdr:to>
      <xdr:col>24</xdr:col>
      <xdr:colOff>62865</xdr:colOff>
      <xdr:row>58</xdr:row>
      <xdr:rowOff>44668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08506"/>
          <a:ext cx="1270"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48495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44668</xdr:rowOff>
    </xdr:from>
    <xdr:to>
      <xdr:col>24</xdr:col>
      <xdr:colOff>152400</xdr:colOff>
      <xdr:row>58</xdr:row>
      <xdr:rowOff>44668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11233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8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64556</xdr:rowOff>
    </xdr:from>
    <xdr:to>
      <xdr:col>24</xdr:col>
      <xdr:colOff>152400</xdr:colOff>
      <xdr:row>51</xdr:row>
      <xdr:rowOff>64556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0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23278</xdr:rowOff>
    </xdr:from>
    <xdr:to>
      <xdr:col>24</xdr:col>
      <xdr:colOff>63500</xdr:colOff>
      <xdr:row>57</xdr:row>
      <xdr:rowOff>74549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453028"/>
          <a:ext cx="838200" cy="39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152954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8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3077</xdr:rowOff>
    </xdr:from>
    <xdr:to>
      <xdr:col>24</xdr:col>
      <xdr:colOff>114300</xdr:colOff>
      <xdr:row>56</xdr:row>
      <xdr:rowOff>104677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74549</xdr:rowOff>
    </xdr:from>
    <xdr:to>
      <xdr:col>19</xdr:col>
      <xdr:colOff>177800</xdr:colOff>
      <xdr:row>57</xdr:row>
      <xdr:rowOff>150052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7199"/>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105588</xdr:rowOff>
    </xdr:from>
    <xdr:to>
      <xdr:col>20</xdr:col>
      <xdr:colOff>38100</xdr:colOff>
      <xdr:row>57</xdr:row>
      <xdr:rowOff>35738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70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52265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104006</xdr:rowOff>
    </xdr:from>
    <xdr:to>
      <xdr:col>15</xdr:col>
      <xdr:colOff>50800</xdr:colOff>
      <xdr:row>57</xdr:row>
      <xdr:rowOff>150052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76656"/>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71461</xdr:rowOff>
    </xdr:from>
    <xdr:to>
      <xdr:col>15</xdr:col>
      <xdr:colOff>101600</xdr:colOff>
      <xdr:row>57</xdr:row>
      <xdr:rowOff>1611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7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18138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40357</xdr:rowOff>
    </xdr:from>
    <xdr:to>
      <xdr:col>10</xdr:col>
      <xdr:colOff>114300</xdr:colOff>
      <xdr:row>57</xdr:row>
      <xdr:rowOff>104006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641557"/>
          <a:ext cx="889000" cy="2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23488</xdr:rowOff>
    </xdr:from>
    <xdr:to>
      <xdr:col>10</xdr:col>
      <xdr:colOff>165100</xdr:colOff>
      <xdr:row>57</xdr:row>
      <xdr:rowOff>125088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9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141615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7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139355</xdr:rowOff>
    </xdr:from>
    <xdr:to>
      <xdr:col>6</xdr:col>
      <xdr:colOff>38100</xdr:colOff>
      <xdr:row>57</xdr:row>
      <xdr:rowOff>69505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60632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143928</xdr:rowOff>
    </xdr:from>
    <xdr:to>
      <xdr:col>24</xdr:col>
      <xdr:colOff>114300</xdr:colOff>
      <xdr:row>55</xdr:row>
      <xdr:rowOff>74078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4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166805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2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23749</xdr:rowOff>
    </xdr:from>
    <xdr:to>
      <xdr:col>20</xdr:col>
      <xdr:colOff>38100</xdr:colOff>
      <xdr:row>57</xdr:row>
      <xdr:rowOff>125349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116476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8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99252</xdr:rowOff>
    </xdr:from>
    <xdr:to>
      <xdr:col>15</xdr:col>
      <xdr:colOff>101600</xdr:colOff>
      <xdr:row>58</xdr:row>
      <xdr:rowOff>29402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20529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53206</xdr:rowOff>
    </xdr:from>
    <xdr:to>
      <xdr:col>10</xdr:col>
      <xdr:colOff>165100</xdr:colOff>
      <xdr:row>57</xdr:row>
      <xdr:rowOff>154806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145933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161007</xdr:rowOff>
    </xdr:from>
    <xdr:to>
      <xdr:col>6</xdr:col>
      <xdr:colOff>38100</xdr:colOff>
      <xdr:row>56</xdr:row>
      <xdr:rowOff>91157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59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107684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36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85385</xdr:rowOff>
    </xdr:from>
    <xdr:to>
      <xdr:col>24</xdr:col>
      <xdr:colOff>62865</xdr:colOff>
      <xdr:row>76</xdr:row>
      <xdr:rowOff>83007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258335"/>
          <a:ext cx="1270" cy="854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86834</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1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83007</xdr:rowOff>
    </xdr:from>
    <xdr:to>
      <xdr:col>24</xdr:col>
      <xdr:colOff>152400</xdr:colOff>
      <xdr:row>76</xdr:row>
      <xdr:rowOff>83007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113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32062</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3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85385</xdr:rowOff>
    </xdr:from>
    <xdr:to>
      <xdr:col>24</xdr:col>
      <xdr:colOff>152400</xdr:colOff>
      <xdr:row>71</xdr:row>
      <xdr:rowOff>85385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25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83007</xdr:rowOff>
    </xdr:from>
    <xdr:to>
      <xdr:col>24</xdr:col>
      <xdr:colOff>63500</xdr:colOff>
      <xdr:row>77</xdr:row>
      <xdr:rowOff>31527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3113207"/>
          <a:ext cx="838200" cy="1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85991</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43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63114</xdr:rowOff>
    </xdr:from>
    <xdr:to>
      <xdr:col>24</xdr:col>
      <xdr:colOff>114300</xdr:colOff>
      <xdr:row>73</xdr:row>
      <xdr:rowOff>164714</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5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136545</xdr:rowOff>
    </xdr:from>
    <xdr:to>
      <xdr:col>19</xdr:col>
      <xdr:colOff>177800</xdr:colOff>
      <xdr:row>77</xdr:row>
      <xdr:rowOff>31527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2908300" y="13166745"/>
          <a:ext cx="8890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8433</xdr:rowOff>
    </xdr:from>
    <xdr:to>
      <xdr:col>20</xdr:col>
      <xdr:colOff>38100</xdr:colOff>
      <xdr:row>74</xdr:row>
      <xdr:rowOff>110033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26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126560</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2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136545</xdr:rowOff>
    </xdr:from>
    <xdr:to>
      <xdr:col>15</xdr:col>
      <xdr:colOff>50800</xdr:colOff>
      <xdr:row>77</xdr:row>
      <xdr:rowOff>17080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019300" y="13166745"/>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100833</xdr:rowOff>
    </xdr:from>
    <xdr:to>
      <xdr:col>15</xdr:col>
      <xdr:colOff>101600</xdr:colOff>
      <xdr:row>74</xdr:row>
      <xdr:rowOff>30983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47510</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17080</xdr:rowOff>
    </xdr:from>
    <xdr:to>
      <xdr:col>10</xdr:col>
      <xdr:colOff>114300</xdr:colOff>
      <xdr:row>77</xdr:row>
      <xdr:rowOff>72081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1130300" y="13218730"/>
          <a:ext cx="889000" cy="5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26264</xdr:rowOff>
    </xdr:from>
    <xdr:to>
      <xdr:col>10</xdr:col>
      <xdr:colOff>165100</xdr:colOff>
      <xdr:row>75</xdr:row>
      <xdr:rowOff>127864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28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144391</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6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104628</xdr:rowOff>
    </xdr:from>
    <xdr:to>
      <xdr:col>6</xdr:col>
      <xdr:colOff>38100</xdr:colOff>
      <xdr:row>76</xdr:row>
      <xdr:rowOff>34778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9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51305</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7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32207</xdr:rowOff>
    </xdr:from>
    <xdr:to>
      <xdr:col>24</xdr:col>
      <xdr:colOff>114300</xdr:colOff>
      <xdr:row>76</xdr:row>
      <xdr:rowOff>133807</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118584</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97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152177</xdr:rowOff>
    </xdr:from>
    <xdr:to>
      <xdr:col>20</xdr:col>
      <xdr:colOff>38100</xdr:colOff>
      <xdr:row>77</xdr:row>
      <xdr:rowOff>82327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1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73454</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85745</xdr:rowOff>
    </xdr:from>
    <xdr:to>
      <xdr:col>15</xdr:col>
      <xdr:colOff>101600</xdr:colOff>
      <xdr:row>77</xdr:row>
      <xdr:rowOff>15895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1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7022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2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137730</xdr:rowOff>
    </xdr:from>
    <xdr:to>
      <xdr:col>10</xdr:col>
      <xdr:colOff>165100</xdr:colOff>
      <xdr:row>77</xdr:row>
      <xdr:rowOff>67880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1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59007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2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21281</xdr:rowOff>
    </xdr:from>
    <xdr:to>
      <xdr:col>6</xdr:col>
      <xdr:colOff>38100</xdr:colOff>
      <xdr:row>77</xdr:row>
      <xdr:rowOff>122881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114008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152273</xdr:rowOff>
    </xdr:from>
    <xdr:to>
      <xdr:col>24</xdr:col>
      <xdr:colOff>62865</xdr:colOff>
      <xdr:row>99</xdr:row>
      <xdr:rowOff>100457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754223"/>
          <a:ext cx="127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104284</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70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100457</xdr:rowOff>
    </xdr:from>
    <xdr:to>
      <xdr:col>24</xdr:col>
      <xdr:colOff>152400</xdr:colOff>
      <xdr:row>99</xdr:row>
      <xdr:rowOff>100457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70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98950</xdr:rowOff>
    </xdr:from>
    <xdr:ext cx="534377"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5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152273</xdr:rowOff>
    </xdr:from>
    <xdr:to>
      <xdr:col>24</xdr:col>
      <xdr:colOff>152400</xdr:colOff>
      <xdr:row>91</xdr:row>
      <xdr:rowOff>152273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75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xdr:rowOff>
    </xdr:from>
    <xdr:to>
      <xdr:col>24</xdr:col>
      <xdr:colOff>63500</xdr:colOff>
      <xdr:row>96</xdr:row>
      <xdr:rowOff>37846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289274"/>
          <a:ext cx="838200" cy="2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92727</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114300</xdr:rowOff>
    </xdr:from>
    <xdr:to>
      <xdr:col>24</xdr:col>
      <xdr:colOff>114300</xdr:colOff>
      <xdr:row>97</xdr:row>
      <xdr:rowOff>44450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37846</xdr:rowOff>
    </xdr:from>
    <xdr:to>
      <xdr:col>19</xdr:col>
      <xdr:colOff>177800</xdr:colOff>
      <xdr:row>96</xdr:row>
      <xdr:rowOff>91187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97046"/>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110489</xdr:rowOff>
    </xdr:from>
    <xdr:to>
      <xdr:col>20</xdr:col>
      <xdr:colOff>38100</xdr:colOff>
      <xdr:row>97</xdr:row>
      <xdr:rowOff>40639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31766</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174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52578</xdr:rowOff>
    </xdr:from>
    <xdr:to>
      <xdr:col>15</xdr:col>
      <xdr:colOff>50800</xdr:colOff>
      <xdr:row>96</xdr:row>
      <xdr:rowOff>91187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1177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102615</xdr:rowOff>
    </xdr:from>
    <xdr:to>
      <xdr:col>15</xdr:col>
      <xdr:colOff>101600</xdr:colOff>
      <xdr:row>96</xdr:row>
      <xdr:rowOff>32765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3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49292</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1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54229</xdr:rowOff>
    </xdr:from>
    <xdr:to>
      <xdr:col>10</xdr:col>
      <xdr:colOff>114300</xdr:colOff>
      <xdr:row>96</xdr:row>
      <xdr:rowOff>52578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341979"/>
          <a:ext cx="889000" cy="1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98171</xdr:rowOff>
    </xdr:from>
    <xdr:to>
      <xdr:col>10</xdr:col>
      <xdr:colOff>165100</xdr:colOff>
      <xdr:row>97</xdr:row>
      <xdr:rowOff>28321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5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19448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6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17653</xdr:rowOff>
    </xdr:from>
    <xdr:to>
      <xdr:col>6</xdr:col>
      <xdr:colOff>38100</xdr:colOff>
      <xdr:row>96</xdr:row>
      <xdr:rowOff>119253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47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110380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122174</xdr:rowOff>
    </xdr:from>
    <xdr:to>
      <xdr:col>24</xdr:col>
      <xdr:colOff>114300</xdr:colOff>
      <xdr:row>95</xdr:row>
      <xdr:rowOff>52324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2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145051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0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158496</xdr:rowOff>
    </xdr:from>
    <xdr:to>
      <xdr:col>20</xdr:col>
      <xdr:colOff>38100</xdr:colOff>
      <xdr:row>96</xdr:row>
      <xdr:rowOff>88646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105173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17411" y="162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40387</xdr:rowOff>
    </xdr:from>
    <xdr:to>
      <xdr:col>15</xdr:col>
      <xdr:colOff>101600</xdr:colOff>
      <xdr:row>96</xdr:row>
      <xdr:rowOff>141987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4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133114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9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1778</xdr:rowOff>
    </xdr:from>
    <xdr:to>
      <xdr:col>10</xdr:col>
      <xdr:colOff>165100</xdr:colOff>
      <xdr:row>96</xdr:row>
      <xdr:rowOff>103378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119905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2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3429</xdr:rowOff>
    </xdr:from>
    <xdr:to>
      <xdr:col>6</xdr:col>
      <xdr:colOff>38100</xdr:colOff>
      <xdr:row>95</xdr:row>
      <xdr:rowOff>105029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121556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06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34290</xdr:rowOff>
    </xdr:from>
    <xdr:to>
      <xdr:col>54</xdr:col>
      <xdr:colOff>189865</xdr:colOff>
      <xdr:row>37</xdr:row>
      <xdr:rowOff>153670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49240"/>
          <a:ext cx="1270" cy="11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157497</xdr:rowOff>
    </xdr:from>
    <xdr:ext cx="378565"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501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153670</xdr:rowOff>
    </xdr:from>
    <xdr:to>
      <xdr:col>55</xdr:col>
      <xdr:colOff>88900</xdr:colOff>
      <xdr:row>37</xdr:row>
      <xdr:rowOff>153670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49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152417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34290</xdr:rowOff>
    </xdr:from>
    <xdr:to>
      <xdr:col>55</xdr:col>
      <xdr:colOff>88900</xdr:colOff>
      <xdr:row>31</xdr:row>
      <xdr:rowOff>34290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91440</xdr:rowOff>
    </xdr:from>
    <xdr:to>
      <xdr:col>55</xdr:col>
      <xdr:colOff>0</xdr:colOff>
      <xdr:row>36</xdr:row>
      <xdr:rowOff>91440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263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30497</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7620</xdr:rowOff>
    </xdr:from>
    <xdr:to>
      <xdr:col>55</xdr:col>
      <xdr:colOff>50800</xdr:colOff>
      <xdr:row>35</xdr:row>
      <xdr:rowOff>109220</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49530</xdr:rowOff>
    </xdr:from>
    <xdr:to>
      <xdr:col>50</xdr:col>
      <xdr:colOff>114300</xdr:colOff>
      <xdr:row>36</xdr:row>
      <xdr:rowOff>91440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221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140970</xdr:rowOff>
    </xdr:from>
    <xdr:to>
      <xdr:col>50</xdr:col>
      <xdr:colOff>165100</xdr:colOff>
      <xdr:row>35</xdr:row>
      <xdr:rowOff>71120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87647</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391728" y="57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71120</xdr:rowOff>
    </xdr:from>
    <xdr:to>
      <xdr:col>45</xdr:col>
      <xdr:colOff>177800</xdr:colOff>
      <xdr:row>36</xdr:row>
      <xdr:rowOff>49530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5900420"/>
          <a:ext cx="889000" cy="3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86360</xdr:rowOff>
    </xdr:from>
    <xdr:to>
      <xdr:col>46</xdr:col>
      <xdr:colOff>38100</xdr:colOff>
      <xdr:row>35</xdr:row>
      <xdr:rowOff>16510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33037</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8890</xdr:rowOff>
    </xdr:from>
    <xdr:to>
      <xdr:col>41</xdr:col>
      <xdr:colOff>50800</xdr:colOff>
      <xdr:row>34</xdr:row>
      <xdr:rowOff>71120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5495290"/>
          <a:ext cx="889000" cy="4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162560</xdr:rowOff>
    </xdr:from>
    <xdr:to>
      <xdr:col>41</xdr:col>
      <xdr:colOff>101600</xdr:colOff>
      <xdr:row>32</xdr:row>
      <xdr:rowOff>92710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109237</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52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120650</xdr:rowOff>
    </xdr:from>
    <xdr:to>
      <xdr:col>36</xdr:col>
      <xdr:colOff>165100</xdr:colOff>
      <xdr:row>30</xdr:row>
      <xdr:rowOff>50800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0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67327</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48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40640</xdr:rowOff>
    </xdr:from>
    <xdr:to>
      <xdr:col>55</xdr:col>
      <xdr:colOff>50800</xdr:colOff>
      <xdr:row>36</xdr:row>
      <xdr:rowOff>142240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19067</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19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40640</xdr:rowOff>
    </xdr:from>
    <xdr:to>
      <xdr:col>50</xdr:col>
      <xdr:colOff>165100</xdr:colOff>
      <xdr:row>36</xdr:row>
      <xdr:rowOff>142240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133367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37317" y="630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170180</xdr:rowOff>
    </xdr:from>
    <xdr:to>
      <xdr:col>46</xdr:col>
      <xdr:colOff>38100</xdr:colOff>
      <xdr:row>36</xdr:row>
      <xdr:rowOff>100330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91457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20320</xdr:rowOff>
    </xdr:from>
    <xdr:to>
      <xdr:col>41</xdr:col>
      <xdr:colOff>101600</xdr:colOff>
      <xdr:row>34</xdr:row>
      <xdr:rowOff>121920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113047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59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129540</xdr:rowOff>
    </xdr:from>
    <xdr:to>
      <xdr:col>36</xdr:col>
      <xdr:colOff>165100</xdr:colOff>
      <xdr:row>32</xdr:row>
      <xdr:rowOff>59690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4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50817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121608</xdr:rowOff>
    </xdr:from>
    <xdr:to>
      <xdr:col>54</xdr:col>
      <xdr:colOff>189865</xdr:colOff>
      <xdr:row>59</xdr:row>
      <xdr:rowOff>128825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94108"/>
          <a:ext cx="1270" cy="155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132652</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2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128825</xdr:rowOff>
    </xdr:from>
    <xdr:to>
      <xdr:col>55</xdr:col>
      <xdr:colOff>88900</xdr:colOff>
      <xdr:row>59</xdr:row>
      <xdr:rowOff>128825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2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68285</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121608</xdr:rowOff>
    </xdr:from>
    <xdr:to>
      <xdr:col>55</xdr:col>
      <xdr:colOff>88900</xdr:colOff>
      <xdr:row>50</xdr:row>
      <xdr:rowOff>121608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9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74843</xdr:rowOff>
    </xdr:from>
    <xdr:to>
      <xdr:col>55</xdr:col>
      <xdr:colOff>0</xdr:colOff>
      <xdr:row>53</xdr:row>
      <xdr:rowOff>96854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161693"/>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77353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164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98926</xdr:rowOff>
    </xdr:from>
    <xdr:to>
      <xdr:col>55</xdr:col>
      <xdr:colOff>50800</xdr:colOff>
      <xdr:row>54</xdr:row>
      <xdr:rowOff>29076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96854</xdr:rowOff>
    </xdr:from>
    <xdr:to>
      <xdr:col>50</xdr:col>
      <xdr:colOff>114300</xdr:colOff>
      <xdr:row>54</xdr:row>
      <xdr:rowOff>9268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183704"/>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24239</xdr:rowOff>
    </xdr:from>
    <xdr:to>
      <xdr:col>50</xdr:col>
      <xdr:colOff>165100</xdr:colOff>
      <xdr:row>54</xdr:row>
      <xdr:rowOff>125839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116966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9268</xdr:rowOff>
    </xdr:from>
    <xdr:to>
      <xdr:col>45</xdr:col>
      <xdr:colOff>177800</xdr:colOff>
      <xdr:row>54</xdr:row>
      <xdr:rowOff>106782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267568"/>
          <a:ext cx="889000" cy="9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63166</xdr:rowOff>
    </xdr:from>
    <xdr:to>
      <xdr:col>46</xdr:col>
      <xdr:colOff>38100</xdr:colOff>
      <xdr:row>54</xdr:row>
      <xdr:rowOff>164766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155893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106782</xdr:rowOff>
    </xdr:from>
    <xdr:to>
      <xdr:col>41</xdr:col>
      <xdr:colOff>50800</xdr:colOff>
      <xdr:row>55</xdr:row>
      <xdr:rowOff>80950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365082"/>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24598</xdr:rowOff>
    </xdr:from>
    <xdr:to>
      <xdr:col>41</xdr:col>
      <xdr:colOff>101600</xdr:colOff>
      <xdr:row>55</xdr:row>
      <xdr:rowOff>126198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83055</xdr:rowOff>
    </xdr:from>
    <xdr:to>
      <xdr:col>36</xdr:col>
      <xdr:colOff>165100</xdr:colOff>
      <xdr:row>56</xdr:row>
      <xdr:rowOff>13205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51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0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24043</xdr:rowOff>
    </xdr:from>
    <xdr:to>
      <xdr:col>55</xdr:col>
      <xdr:colOff>50800</xdr:colOff>
      <xdr:row>53</xdr:row>
      <xdr:rowOff>125643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1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46920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896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46054</xdr:rowOff>
    </xdr:from>
    <xdr:to>
      <xdr:col>50</xdr:col>
      <xdr:colOff>165100</xdr:colOff>
      <xdr:row>53</xdr:row>
      <xdr:rowOff>147654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1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164181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890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129918</xdr:rowOff>
    </xdr:from>
    <xdr:to>
      <xdr:col>46</xdr:col>
      <xdr:colOff>38100</xdr:colOff>
      <xdr:row>54</xdr:row>
      <xdr:rowOff>60068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2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76595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89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55982</xdr:rowOff>
    </xdr:from>
    <xdr:to>
      <xdr:col>41</xdr:col>
      <xdr:colOff>101600</xdr:colOff>
      <xdr:row>54</xdr:row>
      <xdr:rowOff>157582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31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0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30150</xdr:rowOff>
    </xdr:from>
    <xdr:to>
      <xdr:col>36</xdr:col>
      <xdr:colOff>165100</xdr:colOff>
      <xdr:row>55</xdr:row>
      <xdr:rowOff>131750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4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148277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23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81342</xdr:rowOff>
    </xdr:from>
    <xdr:to>
      <xdr:col>54</xdr:col>
      <xdr:colOff>189865</xdr:colOff>
      <xdr:row>78</xdr:row>
      <xdr:rowOff>110341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2842"/>
          <a:ext cx="1270" cy="140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114168</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110341</xdr:rowOff>
    </xdr:from>
    <xdr:to>
      <xdr:col>55</xdr:col>
      <xdr:colOff>88900</xdr:colOff>
      <xdr:row>78</xdr:row>
      <xdr:rowOff>110341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28019</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81342</xdr:rowOff>
    </xdr:from>
    <xdr:to>
      <xdr:col>55</xdr:col>
      <xdr:colOff>88900</xdr:colOff>
      <xdr:row>70</xdr:row>
      <xdr:rowOff>81342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129739</xdr:rowOff>
    </xdr:from>
    <xdr:to>
      <xdr:col>55</xdr:col>
      <xdr:colOff>0</xdr:colOff>
      <xdr:row>75</xdr:row>
      <xdr:rowOff>17235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817039"/>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110667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87790</xdr:rowOff>
    </xdr:from>
    <xdr:to>
      <xdr:col>55</xdr:col>
      <xdr:colOff>50800</xdr:colOff>
      <xdr:row>75</xdr:row>
      <xdr:rowOff>17940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93033</xdr:rowOff>
    </xdr:from>
    <xdr:to>
      <xdr:col>50</xdr:col>
      <xdr:colOff>114300</xdr:colOff>
      <xdr:row>74</xdr:row>
      <xdr:rowOff>129739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780333"/>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64309</xdr:rowOff>
    </xdr:from>
    <xdr:to>
      <xdr:col>50</xdr:col>
      <xdr:colOff>165100</xdr:colOff>
      <xdr:row>74</xdr:row>
      <xdr:rowOff>165909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75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10986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5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31703</xdr:rowOff>
    </xdr:from>
    <xdr:to>
      <xdr:col>45</xdr:col>
      <xdr:colOff>177800</xdr:colOff>
      <xdr:row>74</xdr:row>
      <xdr:rowOff>93033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19003"/>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154019</xdr:rowOff>
    </xdr:from>
    <xdr:to>
      <xdr:col>46</xdr:col>
      <xdr:colOff>38100</xdr:colOff>
      <xdr:row>74</xdr:row>
      <xdr:rowOff>84169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66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100696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4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127388</xdr:rowOff>
    </xdr:from>
    <xdr:to>
      <xdr:col>41</xdr:col>
      <xdr:colOff>50800</xdr:colOff>
      <xdr:row>74</xdr:row>
      <xdr:rowOff>31703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643238"/>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164142</xdr:rowOff>
    </xdr:from>
    <xdr:to>
      <xdr:col>41</xdr:col>
      <xdr:colOff>101600</xdr:colOff>
      <xdr:row>74</xdr:row>
      <xdr:rowOff>94292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67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85419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7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116267</xdr:rowOff>
    </xdr:from>
    <xdr:to>
      <xdr:col>36</xdr:col>
      <xdr:colOff>165100</xdr:colOff>
      <xdr:row>74</xdr:row>
      <xdr:rowOff>46417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37544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72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137885</xdr:rowOff>
    </xdr:from>
    <xdr:to>
      <xdr:col>55</xdr:col>
      <xdr:colOff>50800</xdr:colOff>
      <xdr:row>75</xdr:row>
      <xdr:rowOff>68035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116312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78939</xdr:rowOff>
    </xdr:from>
    <xdr:to>
      <xdr:col>50</xdr:col>
      <xdr:colOff>165100</xdr:colOff>
      <xdr:row>75</xdr:row>
      <xdr:rowOff>9089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7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216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28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42233</xdr:rowOff>
    </xdr:from>
    <xdr:to>
      <xdr:col>46</xdr:col>
      <xdr:colOff>38100</xdr:colOff>
      <xdr:row>74</xdr:row>
      <xdr:rowOff>143833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134960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152353</xdr:rowOff>
    </xdr:from>
    <xdr:to>
      <xdr:col>41</xdr:col>
      <xdr:colOff>101600</xdr:colOff>
      <xdr:row>74</xdr:row>
      <xdr:rowOff>82503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6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99030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4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76588</xdr:rowOff>
    </xdr:from>
    <xdr:to>
      <xdr:col>36</xdr:col>
      <xdr:colOff>165100</xdr:colOff>
      <xdr:row>74</xdr:row>
      <xdr:rowOff>6738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5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23265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63539</xdr:rowOff>
    </xdr:from>
    <xdr:to>
      <xdr:col>54</xdr:col>
      <xdr:colOff>189865</xdr:colOff>
      <xdr:row>97</xdr:row>
      <xdr:rowOff>137795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65489"/>
          <a:ext cx="1270" cy="110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141622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137795</xdr:rowOff>
    </xdr:from>
    <xdr:to>
      <xdr:col>55</xdr:col>
      <xdr:colOff>88900</xdr:colOff>
      <xdr:row>97</xdr:row>
      <xdr:rowOff>137795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10216</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63539</xdr:rowOff>
    </xdr:from>
    <xdr:to>
      <xdr:col>55</xdr:col>
      <xdr:colOff>88900</xdr:colOff>
      <xdr:row>91</xdr:row>
      <xdr:rowOff>63539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6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168999</xdr:rowOff>
    </xdr:from>
    <xdr:to>
      <xdr:col>55</xdr:col>
      <xdr:colOff>0</xdr:colOff>
      <xdr:row>96</xdr:row>
      <xdr:rowOff>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285299"/>
          <a:ext cx="838200" cy="1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14501</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47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36074</xdr:rowOff>
    </xdr:from>
    <xdr:to>
      <xdr:col>55</xdr:col>
      <xdr:colOff>50800</xdr:colOff>
      <xdr:row>96</xdr:row>
      <xdr:rowOff>137674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5207</xdr:rowOff>
    </xdr:from>
    <xdr:to>
      <xdr:col>50</xdr:col>
      <xdr:colOff>114300</xdr:colOff>
      <xdr:row>96</xdr:row>
      <xdr:rowOff>79787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464407"/>
          <a:ext cx="889000" cy="7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110692</xdr:rowOff>
    </xdr:from>
    <xdr:to>
      <xdr:col>50</xdr:col>
      <xdr:colOff>165100</xdr:colOff>
      <xdr:row>97</xdr:row>
      <xdr:rowOff>40842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31969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42317</xdr:rowOff>
    </xdr:from>
    <xdr:to>
      <xdr:col>45</xdr:col>
      <xdr:colOff>177800</xdr:colOff>
      <xdr:row>96</xdr:row>
      <xdr:rowOff>79787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01517"/>
          <a:ext cx="889000" cy="3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166529</xdr:rowOff>
    </xdr:from>
    <xdr:to>
      <xdr:col>46</xdr:col>
      <xdr:colOff>38100</xdr:colOff>
      <xdr:row>97</xdr:row>
      <xdr:rowOff>96679</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87806</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170484</xdr:rowOff>
    </xdr:from>
    <xdr:to>
      <xdr:col>41</xdr:col>
      <xdr:colOff>50800</xdr:colOff>
      <xdr:row>96</xdr:row>
      <xdr:rowOff>42317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58234"/>
          <a:ext cx="889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59982</xdr:rowOff>
    </xdr:from>
    <xdr:to>
      <xdr:col>41</xdr:col>
      <xdr:colOff>101600</xdr:colOff>
      <xdr:row>97</xdr:row>
      <xdr:rowOff>161582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152709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78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83375</xdr:rowOff>
    </xdr:from>
    <xdr:to>
      <xdr:col>36</xdr:col>
      <xdr:colOff>165100</xdr:colOff>
      <xdr:row>98</xdr:row>
      <xdr:rowOff>13525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71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4652</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118199</xdr:rowOff>
    </xdr:from>
    <xdr:to>
      <xdr:col>55</xdr:col>
      <xdr:colOff>50800</xdr:colOff>
      <xdr:row>95</xdr:row>
      <xdr:rowOff>48349</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2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141076</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125857</xdr:rowOff>
    </xdr:from>
    <xdr:to>
      <xdr:col>50</xdr:col>
      <xdr:colOff>165100</xdr:colOff>
      <xdr:row>96</xdr:row>
      <xdr:rowOff>56007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41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72534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59411" y="161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28987</xdr:rowOff>
    </xdr:from>
    <xdr:to>
      <xdr:col>46</xdr:col>
      <xdr:colOff>38100</xdr:colOff>
      <xdr:row>96</xdr:row>
      <xdr:rowOff>130587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4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147114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162967</xdr:rowOff>
    </xdr:from>
    <xdr:to>
      <xdr:col>41</xdr:col>
      <xdr:colOff>101600</xdr:colOff>
      <xdr:row>96</xdr:row>
      <xdr:rowOff>93117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109644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2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119684</xdr:rowOff>
    </xdr:from>
    <xdr:to>
      <xdr:col>36</xdr:col>
      <xdr:colOff>165100</xdr:colOff>
      <xdr:row>96</xdr:row>
      <xdr:rowOff>49834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66361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71610</xdr:rowOff>
    </xdr:from>
    <xdr:to>
      <xdr:col>85</xdr:col>
      <xdr:colOff>126364</xdr:colOff>
      <xdr:row>38</xdr:row>
      <xdr:rowOff>59690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15110"/>
          <a:ext cx="1269" cy="135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63517</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5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59690</xdr:rowOff>
    </xdr:from>
    <xdr:to>
      <xdr:col>86</xdr:col>
      <xdr:colOff>25400</xdr:colOff>
      <xdr:row>38</xdr:row>
      <xdr:rowOff>59690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18287</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4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71610</xdr:rowOff>
    </xdr:from>
    <xdr:to>
      <xdr:col>86</xdr:col>
      <xdr:colOff>25400</xdr:colOff>
      <xdr:row>30</xdr:row>
      <xdr:rowOff>71610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92184</xdr:rowOff>
    </xdr:from>
    <xdr:to>
      <xdr:col>85</xdr:col>
      <xdr:colOff>127000</xdr:colOff>
      <xdr:row>37</xdr:row>
      <xdr:rowOff>14296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64384"/>
          <a:ext cx="8382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31604</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5860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8727</xdr:rowOff>
    </xdr:from>
    <xdr:to>
      <xdr:col>85</xdr:col>
      <xdr:colOff>177800</xdr:colOff>
      <xdr:row>35</xdr:row>
      <xdr:rowOff>110327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14296</xdr:rowOff>
    </xdr:from>
    <xdr:to>
      <xdr:col>81</xdr:col>
      <xdr:colOff>50800</xdr:colOff>
      <xdr:row>37</xdr:row>
      <xdr:rowOff>140027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57946"/>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89227</xdr:rowOff>
    </xdr:from>
    <xdr:to>
      <xdr:col>81</xdr:col>
      <xdr:colOff>101600</xdr:colOff>
      <xdr:row>36</xdr:row>
      <xdr:rowOff>19377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35904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586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140027</xdr:rowOff>
    </xdr:from>
    <xdr:to>
      <xdr:col>76</xdr:col>
      <xdr:colOff>114300</xdr:colOff>
      <xdr:row>37</xdr:row>
      <xdr:rowOff>142639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367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169563</xdr:rowOff>
    </xdr:from>
    <xdr:to>
      <xdr:col>76</xdr:col>
      <xdr:colOff>165100</xdr:colOff>
      <xdr:row>36</xdr:row>
      <xdr:rowOff>99713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116240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142639</xdr:rowOff>
    </xdr:from>
    <xdr:to>
      <xdr:col>71</xdr:col>
      <xdr:colOff>177800</xdr:colOff>
      <xdr:row>38</xdr:row>
      <xdr:rowOff>67364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86289"/>
          <a:ext cx="889000" cy="9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109801</xdr:rowOff>
    </xdr:from>
    <xdr:to>
      <xdr:col>72</xdr:col>
      <xdr:colOff>38100</xdr:colOff>
      <xdr:row>37</xdr:row>
      <xdr:rowOff>39951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56478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29790</xdr:rowOff>
    </xdr:from>
    <xdr:to>
      <xdr:col>67</xdr:col>
      <xdr:colOff>101600</xdr:colOff>
      <xdr:row>37</xdr:row>
      <xdr:rowOff>131390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147917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4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41384</xdr:rowOff>
    </xdr:from>
    <xdr:to>
      <xdr:col>85</xdr:col>
      <xdr:colOff>177800</xdr:colOff>
      <xdr:row>36</xdr:row>
      <xdr:rowOff>142984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1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19811</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1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134946</xdr:rowOff>
    </xdr:from>
    <xdr:to>
      <xdr:col>81</xdr:col>
      <xdr:colOff>101600</xdr:colOff>
      <xdr:row>37</xdr:row>
      <xdr:rowOff>65096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56223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3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89227</xdr:rowOff>
    </xdr:from>
    <xdr:to>
      <xdr:col>76</xdr:col>
      <xdr:colOff>165100</xdr:colOff>
      <xdr:row>38</xdr:row>
      <xdr:rowOff>19377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10503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91839</xdr:rowOff>
    </xdr:from>
    <xdr:to>
      <xdr:col>72</xdr:col>
      <xdr:colOff>38100</xdr:colOff>
      <xdr:row>38</xdr:row>
      <xdr:rowOff>21989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16564</xdr:rowOff>
    </xdr:from>
    <xdr:to>
      <xdr:col>67</xdr:col>
      <xdr:colOff>101600</xdr:colOff>
      <xdr:row>38</xdr:row>
      <xdr:rowOff>118164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109291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1756</xdr:rowOff>
    </xdr:from>
    <xdr:to>
      <xdr:col>85</xdr:col>
      <xdr:colOff>126364</xdr:colOff>
      <xdr:row>58</xdr:row>
      <xdr:rowOff>40586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45706"/>
          <a:ext cx="1269" cy="1238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44413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8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40586</xdr:rowOff>
    </xdr:from>
    <xdr:to>
      <xdr:col>86</xdr:col>
      <xdr:colOff>25400</xdr:colOff>
      <xdr:row>58</xdr:row>
      <xdr:rowOff>40586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8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119883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1756</xdr:rowOff>
    </xdr:from>
    <xdr:to>
      <xdr:col>86</xdr:col>
      <xdr:colOff>25400</xdr:colOff>
      <xdr:row>51</xdr:row>
      <xdr:rowOff>1756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4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60833</xdr:rowOff>
    </xdr:from>
    <xdr:to>
      <xdr:col>85</xdr:col>
      <xdr:colOff>127000</xdr:colOff>
      <xdr:row>57</xdr:row>
      <xdr:rowOff>100609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33483"/>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107139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84262</xdr:rowOff>
    </xdr:from>
    <xdr:to>
      <xdr:col>85</xdr:col>
      <xdr:colOff>177800</xdr:colOff>
      <xdr:row>56</xdr:row>
      <xdr:rowOff>14412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60833</xdr:rowOff>
    </xdr:from>
    <xdr:to>
      <xdr:col>81</xdr:col>
      <xdr:colOff>50800</xdr:colOff>
      <xdr:row>57</xdr:row>
      <xdr:rowOff>123143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33483"/>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83479</xdr:rowOff>
    </xdr:from>
    <xdr:to>
      <xdr:col>81</xdr:col>
      <xdr:colOff>101600</xdr:colOff>
      <xdr:row>56</xdr:row>
      <xdr:rowOff>13629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30156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01411" y="92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160110</xdr:rowOff>
    </xdr:from>
    <xdr:to>
      <xdr:col>76</xdr:col>
      <xdr:colOff>114300</xdr:colOff>
      <xdr:row>57</xdr:row>
      <xdr:rowOff>123143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18410"/>
          <a:ext cx="889000" cy="47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81617</xdr:rowOff>
    </xdr:from>
    <xdr:to>
      <xdr:col>76</xdr:col>
      <xdr:colOff>165100</xdr:colOff>
      <xdr:row>56</xdr:row>
      <xdr:rowOff>11767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1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28294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2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160110</xdr:rowOff>
    </xdr:from>
    <xdr:to>
      <xdr:col>71</xdr:col>
      <xdr:colOff>177800</xdr:colOff>
      <xdr:row>55</xdr:row>
      <xdr:rowOff>37548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18410"/>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14017</xdr:rowOff>
    </xdr:from>
    <xdr:to>
      <xdr:col>72</xdr:col>
      <xdr:colOff>38100</xdr:colOff>
      <xdr:row>54</xdr:row>
      <xdr:rowOff>115617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27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132144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04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63819</xdr:rowOff>
    </xdr:from>
    <xdr:to>
      <xdr:col>67</xdr:col>
      <xdr:colOff>101600</xdr:colOff>
      <xdr:row>54</xdr:row>
      <xdr:rowOff>165419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3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0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49809</xdr:rowOff>
    </xdr:from>
    <xdr:to>
      <xdr:col>85</xdr:col>
      <xdr:colOff>177800</xdr:colOff>
      <xdr:row>57</xdr:row>
      <xdr:rowOff>151409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136186</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10033</xdr:rowOff>
    </xdr:from>
    <xdr:to>
      <xdr:col>81</xdr:col>
      <xdr:colOff>101600</xdr:colOff>
      <xdr:row>57</xdr:row>
      <xdr:rowOff>111633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102760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01411" y="987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72343</xdr:rowOff>
    </xdr:from>
    <xdr:to>
      <xdr:col>76</xdr:col>
      <xdr:colOff>165100</xdr:colOff>
      <xdr:row>58</xdr:row>
      <xdr:rowOff>2493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165070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109310</xdr:rowOff>
    </xdr:from>
    <xdr:to>
      <xdr:col>72</xdr:col>
      <xdr:colOff>38100</xdr:colOff>
      <xdr:row>55</xdr:row>
      <xdr:rowOff>39460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30587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6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158198</xdr:rowOff>
    </xdr:from>
    <xdr:to>
      <xdr:col>67</xdr:col>
      <xdr:colOff>101600</xdr:colOff>
      <xdr:row>55</xdr:row>
      <xdr:rowOff>88348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79475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xdr:rowOff>
    </xdr:from>
    <xdr:to>
      <xdr:col>85</xdr:col>
      <xdr:colOff>126364</xdr:colOff>
      <xdr:row>77</xdr:row>
      <xdr:rowOff>106381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174975"/>
          <a:ext cx="1269" cy="113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110208</xdr:rowOff>
    </xdr:from>
    <xdr:ext cx="469744"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3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106381</xdr:rowOff>
    </xdr:from>
    <xdr:to>
      <xdr:col>86</xdr:col>
      <xdr:colOff>25400</xdr:colOff>
      <xdr:row>77</xdr:row>
      <xdr:rowOff>106381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30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120152</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2025</xdr:rowOff>
    </xdr:from>
    <xdr:to>
      <xdr:col>86</xdr:col>
      <xdr:colOff>25400</xdr:colOff>
      <xdr:row>71</xdr:row>
      <xdr:rowOff>2025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37116</xdr:rowOff>
    </xdr:from>
    <xdr:to>
      <xdr:col>85</xdr:col>
      <xdr:colOff>127000</xdr:colOff>
      <xdr:row>76</xdr:row>
      <xdr:rowOff>146786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067316"/>
          <a:ext cx="838200" cy="1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114578</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280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91701</xdr:rowOff>
    </xdr:from>
    <xdr:to>
      <xdr:col>85</xdr:col>
      <xdr:colOff>177800</xdr:colOff>
      <xdr:row>76</xdr:row>
      <xdr:rowOff>21850</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37116</xdr:rowOff>
    </xdr:from>
    <xdr:to>
      <xdr:col>81</xdr:col>
      <xdr:colOff>50800</xdr:colOff>
      <xdr:row>77</xdr:row>
      <xdr:rowOff>29972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067316"/>
          <a:ext cx="889000" cy="1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148279</xdr:rowOff>
    </xdr:from>
    <xdr:to>
      <xdr:col>81</xdr:col>
      <xdr:colOff>101600</xdr:colOff>
      <xdr:row>74</xdr:row>
      <xdr:rowOff>78429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94956</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014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29972</xdr:rowOff>
    </xdr:from>
    <xdr:to>
      <xdr:col>76</xdr:col>
      <xdr:colOff>114300</xdr:colOff>
      <xdr:row>77</xdr:row>
      <xdr:rowOff>131414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231622"/>
          <a:ext cx="889000" cy="10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120276</xdr:rowOff>
    </xdr:from>
    <xdr:to>
      <xdr:col>76</xdr:col>
      <xdr:colOff>165100</xdr:colOff>
      <xdr:row>75</xdr:row>
      <xdr:rowOff>50426</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66953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70605</xdr:rowOff>
    </xdr:from>
    <xdr:to>
      <xdr:col>71</xdr:col>
      <xdr:colOff>177800</xdr:colOff>
      <xdr:row>77</xdr:row>
      <xdr:rowOff>131414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272255"/>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145707</xdr:rowOff>
    </xdr:from>
    <xdr:to>
      <xdr:col>72</xdr:col>
      <xdr:colOff>38100</xdr:colOff>
      <xdr:row>77</xdr:row>
      <xdr:rowOff>75857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92384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295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42094</xdr:rowOff>
    </xdr:from>
    <xdr:to>
      <xdr:col>67</xdr:col>
      <xdr:colOff>101600</xdr:colOff>
      <xdr:row>77</xdr:row>
      <xdr:rowOff>143694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24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134821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3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95986</xdr:rowOff>
    </xdr:from>
    <xdr:to>
      <xdr:col>85</xdr:col>
      <xdr:colOff>177800</xdr:colOff>
      <xdr:row>77</xdr:row>
      <xdr:rowOff>26136</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74413</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1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157766</xdr:rowOff>
    </xdr:from>
    <xdr:to>
      <xdr:col>81</xdr:col>
      <xdr:colOff>101600</xdr:colOff>
      <xdr:row>76</xdr:row>
      <xdr:rowOff>87916</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79043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10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150622</xdr:rowOff>
    </xdr:from>
    <xdr:to>
      <xdr:col>76</xdr:col>
      <xdr:colOff>165100</xdr:colOff>
      <xdr:row>77</xdr:row>
      <xdr:rowOff>80772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1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71899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80614</xdr:rowOff>
    </xdr:from>
    <xdr:to>
      <xdr:col>72</xdr:col>
      <xdr:colOff>38100</xdr:colOff>
      <xdr:row>78</xdr:row>
      <xdr:rowOff>10764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1891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19805</xdr:rowOff>
    </xdr:from>
    <xdr:to>
      <xdr:col>67</xdr:col>
      <xdr:colOff>101600</xdr:colOff>
      <xdr:row>77</xdr:row>
      <xdr:rowOff>121405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2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137932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9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127747</xdr:rowOff>
    </xdr:from>
    <xdr:to>
      <xdr:col>85</xdr:col>
      <xdr:colOff>126364</xdr:colOff>
      <xdr:row>98</xdr:row>
      <xdr:rowOff>33238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58247"/>
          <a:ext cx="1269" cy="127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37065</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33238</xdr:rowOff>
    </xdr:from>
    <xdr:to>
      <xdr:col>86</xdr:col>
      <xdr:colOff>25400</xdr:colOff>
      <xdr:row>98</xdr:row>
      <xdr:rowOff>33238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3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74424</xdr:rowOff>
    </xdr:from>
    <xdr:ext cx="534377"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127747</xdr:rowOff>
    </xdr:from>
    <xdr:to>
      <xdr:col>86</xdr:col>
      <xdr:colOff>25400</xdr:colOff>
      <xdr:row>90</xdr:row>
      <xdr:rowOff>127747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112072</xdr:rowOff>
    </xdr:from>
    <xdr:to>
      <xdr:col>85</xdr:col>
      <xdr:colOff>127000</xdr:colOff>
      <xdr:row>94</xdr:row>
      <xdr:rowOff>115794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228372"/>
          <a:ext cx="8382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147011</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26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168584</xdr:rowOff>
    </xdr:from>
    <xdr:to>
      <xdr:col>85</xdr:col>
      <xdr:colOff>177800</xdr:colOff>
      <xdr:row>95</xdr:row>
      <xdr:rowOff>98734</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28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8908</xdr:rowOff>
    </xdr:from>
    <xdr:to>
      <xdr:col>81</xdr:col>
      <xdr:colOff>50800</xdr:colOff>
      <xdr:row>94</xdr:row>
      <xdr:rowOff>115794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125208"/>
          <a:ext cx="8890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143960</xdr:rowOff>
    </xdr:from>
    <xdr:to>
      <xdr:col>81</xdr:col>
      <xdr:colOff>101600</xdr:colOff>
      <xdr:row>95</xdr:row>
      <xdr:rowOff>74110</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26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65237</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01411" y="1635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8908</xdr:rowOff>
    </xdr:from>
    <xdr:to>
      <xdr:col>76</xdr:col>
      <xdr:colOff>114300</xdr:colOff>
      <xdr:row>94</xdr:row>
      <xdr:rowOff>25205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125208"/>
          <a:ext cx="889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49189</xdr:rowOff>
    </xdr:from>
    <xdr:to>
      <xdr:col>76</xdr:col>
      <xdr:colOff>165100</xdr:colOff>
      <xdr:row>94</xdr:row>
      <xdr:rowOff>150789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16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141916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2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81342</xdr:rowOff>
    </xdr:from>
    <xdr:to>
      <xdr:col>71</xdr:col>
      <xdr:colOff>177800</xdr:colOff>
      <xdr:row>94</xdr:row>
      <xdr:rowOff>25205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026192"/>
          <a:ext cx="889000" cy="1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102290</xdr:rowOff>
    </xdr:from>
    <xdr:to>
      <xdr:col>72</xdr:col>
      <xdr:colOff>38100</xdr:colOff>
      <xdr:row>95</xdr:row>
      <xdr:rowOff>32440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2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23567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3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102093</xdr:rowOff>
    </xdr:from>
    <xdr:to>
      <xdr:col>67</xdr:col>
      <xdr:colOff>101600</xdr:colOff>
      <xdr:row>95</xdr:row>
      <xdr:rowOff>32243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2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23370</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61272</xdr:rowOff>
    </xdr:from>
    <xdr:to>
      <xdr:col>85</xdr:col>
      <xdr:colOff>177800</xdr:colOff>
      <xdr:row>94</xdr:row>
      <xdr:rowOff>162872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1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84149</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0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64994</xdr:rowOff>
    </xdr:from>
    <xdr:to>
      <xdr:col>81</xdr:col>
      <xdr:colOff>101600</xdr:colOff>
      <xdr:row>94</xdr:row>
      <xdr:rowOff>166594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1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11671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01411" y="159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129558</xdr:rowOff>
    </xdr:from>
    <xdr:to>
      <xdr:col>76</xdr:col>
      <xdr:colOff>165100</xdr:colOff>
      <xdr:row>94</xdr:row>
      <xdr:rowOff>59708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0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76235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145855</xdr:rowOff>
    </xdr:from>
    <xdr:to>
      <xdr:col>72</xdr:col>
      <xdr:colOff>38100</xdr:colOff>
      <xdr:row>94</xdr:row>
      <xdr:rowOff>76005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0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92532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8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30542</xdr:rowOff>
    </xdr:from>
    <xdr:to>
      <xdr:col>67</xdr:col>
      <xdr:colOff>101600</xdr:colOff>
      <xdr:row>93</xdr:row>
      <xdr:rowOff>132142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59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148669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85816</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29316"/>
          <a:ext cx="1269"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32493</xdr:rowOff>
    </xdr:from>
    <xdr:ext cx="378565"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00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85816</xdr:rowOff>
    </xdr:from>
    <xdr:to>
      <xdr:col>116</xdr:col>
      <xdr:colOff>152400</xdr:colOff>
      <xdr:row>30</xdr:row>
      <xdr:rowOff>85816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2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103613</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472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46446</xdr:rowOff>
    </xdr:from>
    <xdr:to>
      <xdr:col>112</xdr:col>
      <xdr:colOff>38100</xdr:colOff>
      <xdr:row>37</xdr:row>
      <xdr:rowOff>148046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3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164573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21317" y="616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35016</xdr:rowOff>
    </xdr:from>
    <xdr:to>
      <xdr:col>107</xdr:col>
      <xdr:colOff>101600</xdr:colOff>
      <xdr:row>39</xdr:row>
      <xdr:rowOff>136616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153143</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49712</xdr:rowOff>
    </xdr:from>
    <xdr:to>
      <xdr:col>102</xdr:col>
      <xdr:colOff>165100</xdr:colOff>
      <xdr:row>38</xdr:row>
      <xdr:rowOff>151312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167838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148244</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99333" y="6491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859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目的別歳出に係る県民一人あたりの決算額の主な状況は以下のとおりです。</a:t>
          </a:r>
        </a:p>
        <a:p>
          <a:r>
            <a:rPr kumimoji="1" lang="ja-JP" altLang="en-US" sz="1100">
              <a:latin typeface="ＭＳ Ｐゴシック" panose="020B0600070205080204" pitchFamily="50" charset="-128"/>
              <a:ea typeface="ＭＳ Ｐゴシック" panose="020B0600070205080204" pitchFamily="50" charset="-128"/>
            </a:rPr>
            <a:t>　土木費は、防災・減災、国土強靱化のための３か年緊急対策の実施等により、令和元年度は前年度比</a:t>
          </a:r>
          <a:r>
            <a:rPr kumimoji="1" lang="en-US" altLang="ja-JP" sz="1100">
              <a:latin typeface="ＭＳ Ｐゴシック" panose="020B0600070205080204" pitchFamily="50" charset="-128"/>
              <a:ea typeface="ＭＳ Ｐゴシック" panose="020B0600070205080204" pitchFamily="50" charset="-128"/>
            </a:rPr>
            <a:t>9,402</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78,642</a:t>
          </a:r>
          <a:r>
            <a:rPr kumimoji="1" lang="ja-JP" altLang="en-US" sz="1100">
              <a:latin typeface="ＭＳ Ｐゴシック" panose="020B0600070205080204" pitchFamily="50" charset="-128"/>
              <a:ea typeface="ＭＳ Ｐゴシック" panose="020B0600070205080204" pitchFamily="50" charset="-128"/>
            </a:rPr>
            <a:t>円となっております。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災害復旧費は、平成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年度に発生した豪雨災害等の繰越事業が終了したことに等より、前年度比</a:t>
          </a:r>
          <a:r>
            <a:rPr kumimoji="1" lang="en-US" altLang="ja-JP" sz="1100">
              <a:latin typeface="ＭＳ Ｐゴシック" panose="020B0600070205080204" pitchFamily="50" charset="-128"/>
              <a:ea typeface="ＭＳ Ｐゴシック" panose="020B0600070205080204" pitchFamily="50" charset="-128"/>
            </a:rPr>
            <a:t>1,919</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3,876</a:t>
          </a:r>
          <a:r>
            <a:rPr kumimoji="1" lang="ja-JP" altLang="en-US" sz="1100">
              <a:latin typeface="ＭＳ Ｐゴシック" panose="020B0600070205080204" pitchFamily="50" charset="-128"/>
              <a:ea typeface="ＭＳ Ｐゴシック" panose="020B0600070205080204" pitchFamily="50" charset="-128"/>
            </a:rPr>
            <a:t>円となっております。</a:t>
          </a:r>
        </a:p>
        <a:p>
          <a:r>
            <a:rPr kumimoji="1" lang="ja-JP" altLang="en-US" sz="1100">
              <a:latin typeface="ＭＳ Ｐゴシック" panose="020B0600070205080204" pitchFamily="50" charset="-128"/>
              <a:ea typeface="ＭＳ Ｐゴシック" panose="020B0600070205080204" pitchFamily="50" charset="-128"/>
            </a:rPr>
            <a:t>　総務費は、これまで財源対策的基金として管理してきた６基金（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）を財政調整基金に整理・統合したこと等により、令和元年度は前年度比</a:t>
          </a:r>
          <a:r>
            <a:rPr kumimoji="1" lang="en-US" altLang="ja-JP" sz="1100">
              <a:latin typeface="ＭＳ Ｐゴシック" panose="020B0600070205080204" pitchFamily="50" charset="-128"/>
              <a:ea typeface="ＭＳ Ｐゴシック" panose="020B0600070205080204" pitchFamily="50" charset="-128"/>
            </a:rPr>
            <a:t>12,070</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33,315</a:t>
          </a:r>
          <a:r>
            <a:rPr kumimoji="1" lang="ja-JP" altLang="en-US" sz="1100">
              <a:latin typeface="ＭＳ Ｐゴシック" panose="020B0600070205080204" pitchFamily="50" charset="-128"/>
              <a:ea typeface="ＭＳ Ｐゴシック" panose="020B0600070205080204" pitchFamily="50" charset="-128"/>
            </a:rPr>
            <a:t>円となっております。</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県債管理基金（一部）、地域振興基金（一部）、社会文化施設等整備基金、美術品取得基金、土地改良負担総合償還対策基金及び地域福祉基金</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警察費は、警察署等の施設整備等により、令和元年度は前年度比</a:t>
          </a:r>
          <a:r>
            <a:rPr kumimoji="1" lang="en-US" altLang="ja-JP" sz="1100">
              <a:latin typeface="ＭＳ Ｐゴシック" panose="020B0600070205080204" pitchFamily="50" charset="-128"/>
              <a:ea typeface="ＭＳ Ｐゴシック" panose="020B0600070205080204" pitchFamily="50" charset="-128"/>
            </a:rPr>
            <a:t>573</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23,191</a:t>
          </a:r>
          <a:r>
            <a:rPr kumimoji="1" lang="ja-JP" altLang="en-US" sz="1100">
              <a:latin typeface="ＭＳ Ｐゴシック" panose="020B0600070205080204" pitchFamily="50" charset="-128"/>
              <a:ea typeface="ＭＳ Ｐゴシック" panose="020B0600070205080204" pitchFamily="50" charset="-128"/>
            </a:rPr>
            <a:t>円となっております。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今後とも、令和元年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月に策定した新潟県行財政改革行動計画に基づき、徹底して行財政改革に取り組んでまいります。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年度以降の実質収支・実質単年度収支は、平成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年度に少子化対策を含む社会保障経費の増加等により実質単年度収支が赤字となったことを除けば、人件費等の内部管理経費の縮減や県税収入の増収により、基本的に黒字を維持しています。</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令和元年度は、少子化対策を含む社会保障関係経費の増加等により相当規模の財政負担が生じ、税交付金等や除雪費の減のほか、内部管理コストの縮減等に取り組んだものの、結果として財源対策的基金等を取り崩した上で、黒字となり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なお、令和元年度の実質単年度収支の黒字は、これまで財源対策的基金として管理してきた基金を財政調整基金に整理・統合したことに伴うものです。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新潟県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工業用地造成事業会計及び病院事業会計において赤字（資金不足）が生じているものの、その他の会計においては黒字であり、連結実質赤字は生じておりません。</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令和元年度は、工業用地造成事業会計においては、土地売却収益の増加等による流動負債の圧縮のため、病院事業会計においては、令和元年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月に策定した新潟県病院事業の経営改善に関する緊急的な取組に基づき経営改善に取り組んだことなどにより、一定程度収支が改善しました。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電気事業会計においては、新電力への売電入札を継続していること等により資金剰余額が増加しました。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今後とも、連結実質赤字が生じないよう、新潟県行財政改革行動計画に基づき、徹底して行財政改革に取り組んでまいります。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50002_&#26032;&#28511;&#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315</v>
          </cell>
          <cell r="CN51">
            <v>321.39999999999998</v>
          </cell>
          <cell r="CV51">
            <v>326.7</v>
          </cell>
        </row>
        <row r="53">
          <cell r="CF53">
            <v>56.5</v>
          </cell>
          <cell r="CN53">
            <v>57.8</v>
          </cell>
          <cell r="CV53">
            <v>59.1</v>
          </cell>
        </row>
        <row r="55">
          <cell r="AN55" t="str">
            <v>グループ内平均値</v>
          </cell>
          <cell r="CF55">
            <v>245.1</v>
          </cell>
          <cell r="CN55">
            <v>246.9</v>
          </cell>
          <cell r="CV55">
            <v>250.4</v>
          </cell>
        </row>
        <row r="57">
          <cell r="CF57">
            <v>53.4</v>
          </cell>
          <cell r="CN57">
            <v>54.8</v>
          </cell>
          <cell r="CV57">
            <v>54.9</v>
          </cell>
        </row>
        <row r="72">
          <cell r="BP72" t="str">
            <v>H27</v>
          </cell>
          <cell r="BX72" t="str">
            <v>H28</v>
          </cell>
          <cell r="CF72" t="str">
            <v>H29</v>
          </cell>
          <cell r="CN72" t="str">
            <v>H30</v>
          </cell>
          <cell r="CV72" t="str">
            <v>R01</v>
          </cell>
        </row>
        <row r="73">
          <cell r="AN73" t="str">
            <v>当該団体値</v>
          </cell>
          <cell r="BP73">
            <v>286.5</v>
          </cell>
          <cell r="BX73">
            <v>298.10000000000002</v>
          </cell>
          <cell r="CF73">
            <v>315</v>
          </cell>
          <cell r="CN73">
            <v>321.39999999999998</v>
          </cell>
          <cell r="CV73">
            <v>326.7</v>
          </cell>
        </row>
        <row r="75">
          <cell r="BP75">
            <v>15.8</v>
          </cell>
          <cell r="BX75">
            <v>14.6</v>
          </cell>
          <cell r="CF75">
            <v>14.9</v>
          </cell>
          <cell r="CN75">
            <v>15.9</v>
          </cell>
          <cell r="CV75">
            <v>16.600000000000001</v>
          </cell>
        </row>
        <row r="77">
          <cell r="AN77" t="str">
            <v>グループ内平均値</v>
          </cell>
          <cell r="BP77">
            <v>239.1</v>
          </cell>
          <cell r="BX77">
            <v>244</v>
          </cell>
          <cell r="CF77">
            <v>245.1</v>
          </cell>
          <cell r="CN77">
            <v>246.9</v>
          </cell>
          <cell r="CV77">
            <v>250.4</v>
          </cell>
        </row>
        <row r="79">
          <cell r="BP79">
            <v>15.9</v>
          </cell>
          <cell r="BX79">
            <v>15.4</v>
          </cell>
          <cell r="CF79">
            <v>15.2</v>
          </cell>
          <cell r="CN79">
            <v>14.9</v>
          </cell>
          <cell r="CV79">
            <v>14.4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7" t="s">
        <v>78</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8" t="s">
        <v>80</v>
      </c>
      <c r="C3" s="399"/>
      <c r="D3" s="400"/>
      <c r="E3" s="400"/>
      <c r="F3" s="400"/>
      <c r="G3" s="400"/>
      <c r="H3" s="400"/>
      <c r="I3" s="400"/>
      <c r="J3" s="400"/>
      <c r="K3" s="400"/>
      <c r="L3" s="400" t="s">
        <v>81</v>
      </c>
      <c r="M3" s="400"/>
      <c r="N3" s="400"/>
      <c r="O3" s="400"/>
      <c r="P3" s="400"/>
      <c r="Q3" s="400"/>
      <c r="R3" s="404"/>
      <c r="S3" s="404"/>
      <c r="T3" s="404"/>
      <c r="U3" s="404"/>
      <c r="V3" s="405"/>
      <c r="W3" s="411" t="s">
        <v>82</v>
      </c>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3"/>
      <c r="AZ3" s="414" t="s">
        <v>1</v>
      </c>
      <c r="BA3" s="415"/>
      <c r="BB3" s="415"/>
      <c r="BC3" s="415"/>
      <c r="BD3" s="415"/>
      <c r="BE3" s="415"/>
      <c r="BF3" s="415"/>
      <c r="BG3" s="415"/>
      <c r="BH3" s="415"/>
      <c r="BI3" s="415"/>
      <c r="BJ3" s="415"/>
      <c r="BK3" s="415"/>
      <c r="BL3" s="415"/>
      <c r="BM3" s="416"/>
      <c r="BN3" s="417" t="s">
        <v>83</v>
      </c>
      <c r="BO3" s="418"/>
      <c r="BP3" s="418"/>
      <c r="BQ3" s="418"/>
      <c r="BR3" s="418"/>
      <c r="BS3" s="418"/>
      <c r="BT3" s="418"/>
      <c r="BU3" s="419"/>
      <c r="BV3" s="417" t="s">
        <v>84</v>
      </c>
      <c r="BW3" s="418"/>
      <c r="BX3" s="418"/>
      <c r="BY3" s="418"/>
      <c r="BZ3" s="418"/>
      <c r="CA3" s="418"/>
      <c r="CB3" s="418"/>
      <c r="CC3" s="419"/>
      <c r="CD3" s="414" t="s">
        <v>1</v>
      </c>
      <c r="CE3" s="415"/>
      <c r="CF3" s="415"/>
      <c r="CG3" s="415"/>
      <c r="CH3" s="415"/>
      <c r="CI3" s="415"/>
      <c r="CJ3" s="415"/>
      <c r="CK3" s="415"/>
      <c r="CL3" s="415"/>
      <c r="CM3" s="415"/>
      <c r="CN3" s="415"/>
      <c r="CO3" s="415"/>
      <c r="CP3" s="415"/>
      <c r="CQ3" s="415"/>
      <c r="CR3" s="415"/>
      <c r="CS3" s="416"/>
      <c r="CT3" s="417" t="s">
        <v>85</v>
      </c>
      <c r="CU3" s="418"/>
      <c r="CV3" s="418"/>
      <c r="CW3" s="418"/>
      <c r="CX3" s="418"/>
      <c r="CY3" s="418"/>
      <c r="CZ3" s="418"/>
      <c r="DA3" s="419"/>
      <c r="DB3" s="417" t="s">
        <v>86</v>
      </c>
      <c r="DC3" s="418"/>
      <c r="DD3" s="418"/>
      <c r="DE3" s="418"/>
      <c r="DF3" s="418"/>
      <c r="DG3" s="418"/>
      <c r="DH3" s="418"/>
      <c r="DI3" s="419"/>
      <c r="DJ3" s="158"/>
      <c r="DK3" s="158"/>
      <c r="DL3" s="158"/>
      <c r="DM3" s="158"/>
      <c r="DN3" s="158"/>
      <c r="DO3" s="158"/>
    </row>
    <row r="4" spans="1:119" ht="18.75" customHeight="1" x14ac:dyDescent="0.2">
      <c r="A4" s="159"/>
      <c r="B4" s="401"/>
      <c r="C4" s="402"/>
      <c r="D4" s="403"/>
      <c r="E4" s="403"/>
      <c r="F4" s="403"/>
      <c r="G4" s="403"/>
      <c r="H4" s="403"/>
      <c r="I4" s="403"/>
      <c r="J4" s="403"/>
      <c r="K4" s="403"/>
      <c r="L4" s="403"/>
      <c r="M4" s="403"/>
      <c r="N4" s="403"/>
      <c r="O4" s="403"/>
      <c r="P4" s="403"/>
      <c r="Q4" s="403"/>
      <c r="R4" s="406"/>
      <c r="S4" s="406"/>
      <c r="T4" s="406"/>
      <c r="U4" s="406"/>
      <c r="V4" s="407"/>
      <c r="W4" s="471" t="s">
        <v>87</v>
      </c>
      <c r="X4" s="472"/>
      <c r="Y4" s="473"/>
      <c r="Z4" s="480" t="s">
        <v>1</v>
      </c>
      <c r="AA4" s="458"/>
      <c r="AB4" s="458"/>
      <c r="AC4" s="458"/>
      <c r="AD4" s="458"/>
      <c r="AE4" s="458"/>
      <c r="AF4" s="458"/>
      <c r="AG4" s="458"/>
      <c r="AH4" s="459"/>
      <c r="AI4" s="480" t="s">
        <v>88</v>
      </c>
      <c r="AJ4" s="483"/>
      <c r="AK4" s="483"/>
      <c r="AL4" s="483"/>
      <c r="AM4" s="483"/>
      <c r="AN4" s="483"/>
      <c r="AO4" s="483"/>
      <c r="AP4" s="484"/>
      <c r="AQ4" s="488" t="s">
        <v>89</v>
      </c>
      <c r="AR4" s="489"/>
      <c r="AS4" s="483"/>
      <c r="AT4" s="483"/>
      <c r="AU4" s="483"/>
      <c r="AV4" s="483"/>
      <c r="AW4" s="483"/>
      <c r="AX4" s="483"/>
      <c r="AY4" s="490"/>
      <c r="AZ4" s="441" t="s">
        <v>90</v>
      </c>
      <c r="BA4" s="442"/>
      <c r="BB4" s="442"/>
      <c r="BC4" s="442"/>
      <c r="BD4" s="442"/>
      <c r="BE4" s="442"/>
      <c r="BF4" s="442"/>
      <c r="BG4" s="442"/>
      <c r="BH4" s="442"/>
      <c r="BI4" s="442"/>
      <c r="BJ4" s="442"/>
      <c r="BK4" s="442"/>
      <c r="BL4" s="442"/>
      <c r="BM4" s="443"/>
      <c r="BN4" s="420">
        <v>1044959143</v>
      </c>
      <c r="BO4" s="421"/>
      <c r="BP4" s="421"/>
      <c r="BQ4" s="421"/>
      <c r="BR4" s="421"/>
      <c r="BS4" s="421"/>
      <c r="BT4" s="421"/>
      <c r="BU4" s="422"/>
      <c r="BV4" s="420">
        <v>1021354574</v>
      </c>
      <c r="BW4" s="421"/>
      <c r="BX4" s="421"/>
      <c r="BY4" s="421"/>
      <c r="BZ4" s="421"/>
      <c r="CA4" s="421"/>
      <c r="CB4" s="421"/>
      <c r="CC4" s="422"/>
      <c r="CD4" s="423" t="s">
        <v>91</v>
      </c>
      <c r="CE4" s="424"/>
      <c r="CF4" s="424"/>
      <c r="CG4" s="424"/>
      <c r="CH4" s="424"/>
      <c r="CI4" s="424"/>
      <c r="CJ4" s="424"/>
      <c r="CK4" s="424"/>
      <c r="CL4" s="424"/>
      <c r="CM4" s="424"/>
      <c r="CN4" s="424"/>
      <c r="CO4" s="424"/>
      <c r="CP4" s="424"/>
      <c r="CQ4" s="424"/>
      <c r="CR4" s="424"/>
      <c r="CS4" s="425"/>
      <c r="CT4" s="426">
        <v>0.9</v>
      </c>
      <c r="CU4" s="427"/>
      <c r="CV4" s="427"/>
      <c r="CW4" s="427"/>
      <c r="CX4" s="427"/>
      <c r="CY4" s="427"/>
      <c r="CZ4" s="427"/>
      <c r="DA4" s="428"/>
      <c r="DB4" s="426">
        <v>1.1000000000000001</v>
      </c>
      <c r="DC4" s="427"/>
      <c r="DD4" s="427"/>
      <c r="DE4" s="427"/>
      <c r="DF4" s="427"/>
      <c r="DG4" s="427"/>
      <c r="DH4" s="427"/>
      <c r="DI4" s="428"/>
      <c r="DJ4" s="158"/>
      <c r="DK4" s="158"/>
      <c r="DL4" s="158"/>
      <c r="DM4" s="158"/>
      <c r="DN4" s="158"/>
      <c r="DO4" s="158"/>
    </row>
    <row r="5" spans="1:119" ht="18.75" customHeight="1" thickBot="1" x14ac:dyDescent="0.25">
      <c r="A5" s="159"/>
      <c r="B5" s="401"/>
      <c r="C5" s="402"/>
      <c r="D5" s="403"/>
      <c r="E5" s="403"/>
      <c r="F5" s="403"/>
      <c r="G5" s="403"/>
      <c r="H5" s="403"/>
      <c r="I5" s="403"/>
      <c r="J5" s="403"/>
      <c r="K5" s="403"/>
      <c r="L5" s="408"/>
      <c r="M5" s="408"/>
      <c r="N5" s="408"/>
      <c r="O5" s="408"/>
      <c r="P5" s="408"/>
      <c r="Q5" s="408"/>
      <c r="R5" s="409"/>
      <c r="S5" s="409"/>
      <c r="T5" s="409"/>
      <c r="U5" s="409"/>
      <c r="V5" s="410"/>
      <c r="W5" s="474"/>
      <c r="X5" s="475"/>
      <c r="Y5" s="476"/>
      <c r="Z5" s="409"/>
      <c r="AA5" s="481"/>
      <c r="AB5" s="481"/>
      <c r="AC5" s="481"/>
      <c r="AD5" s="481"/>
      <c r="AE5" s="481"/>
      <c r="AF5" s="481"/>
      <c r="AG5" s="481"/>
      <c r="AH5" s="482"/>
      <c r="AI5" s="485"/>
      <c r="AJ5" s="486"/>
      <c r="AK5" s="486"/>
      <c r="AL5" s="486"/>
      <c r="AM5" s="486"/>
      <c r="AN5" s="486"/>
      <c r="AO5" s="486"/>
      <c r="AP5" s="487"/>
      <c r="AQ5" s="485"/>
      <c r="AR5" s="486"/>
      <c r="AS5" s="486"/>
      <c r="AT5" s="486"/>
      <c r="AU5" s="486"/>
      <c r="AV5" s="486"/>
      <c r="AW5" s="486"/>
      <c r="AX5" s="486"/>
      <c r="AY5" s="491"/>
      <c r="AZ5" s="429" t="s">
        <v>92</v>
      </c>
      <c r="BA5" s="430"/>
      <c r="BB5" s="430"/>
      <c r="BC5" s="430"/>
      <c r="BD5" s="430"/>
      <c r="BE5" s="430"/>
      <c r="BF5" s="430"/>
      <c r="BG5" s="430"/>
      <c r="BH5" s="430"/>
      <c r="BI5" s="430"/>
      <c r="BJ5" s="430"/>
      <c r="BK5" s="430"/>
      <c r="BL5" s="430"/>
      <c r="BM5" s="431"/>
      <c r="BN5" s="432">
        <v>1032642176</v>
      </c>
      <c r="BO5" s="433"/>
      <c r="BP5" s="433"/>
      <c r="BQ5" s="433"/>
      <c r="BR5" s="433"/>
      <c r="BS5" s="433"/>
      <c r="BT5" s="433"/>
      <c r="BU5" s="434"/>
      <c r="BV5" s="432">
        <v>997522479</v>
      </c>
      <c r="BW5" s="433"/>
      <c r="BX5" s="433"/>
      <c r="BY5" s="433"/>
      <c r="BZ5" s="433"/>
      <c r="CA5" s="433"/>
      <c r="CB5" s="433"/>
      <c r="CC5" s="434"/>
      <c r="CD5" s="435" t="s">
        <v>93</v>
      </c>
      <c r="CE5" s="436"/>
      <c r="CF5" s="436"/>
      <c r="CG5" s="436"/>
      <c r="CH5" s="436"/>
      <c r="CI5" s="436"/>
      <c r="CJ5" s="436"/>
      <c r="CK5" s="436"/>
      <c r="CL5" s="436"/>
      <c r="CM5" s="436"/>
      <c r="CN5" s="436"/>
      <c r="CO5" s="436"/>
      <c r="CP5" s="436"/>
      <c r="CQ5" s="436"/>
      <c r="CR5" s="436"/>
      <c r="CS5" s="437"/>
      <c r="CT5" s="438">
        <v>95.9</v>
      </c>
      <c r="CU5" s="439"/>
      <c r="CV5" s="439"/>
      <c r="CW5" s="439"/>
      <c r="CX5" s="439"/>
      <c r="CY5" s="439"/>
      <c r="CZ5" s="439"/>
      <c r="DA5" s="440"/>
      <c r="DB5" s="438">
        <v>96.7</v>
      </c>
      <c r="DC5" s="439"/>
      <c r="DD5" s="439"/>
      <c r="DE5" s="439"/>
      <c r="DF5" s="439"/>
      <c r="DG5" s="439"/>
      <c r="DH5" s="439"/>
      <c r="DI5" s="440"/>
      <c r="DJ5" s="158"/>
      <c r="DK5" s="158"/>
      <c r="DL5" s="158"/>
      <c r="DM5" s="158"/>
      <c r="DN5" s="158"/>
      <c r="DO5" s="158"/>
    </row>
    <row r="6" spans="1:119" ht="18.75" customHeight="1" x14ac:dyDescent="0.2">
      <c r="A6" s="159"/>
      <c r="B6" s="417" t="s">
        <v>94</v>
      </c>
      <c r="C6" s="418"/>
      <c r="D6" s="418"/>
      <c r="E6" s="418"/>
      <c r="F6" s="418"/>
      <c r="G6" s="418"/>
      <c r="H6" s="418"/>
      <c r="I6" s="418"/>
      <c r="J6" s="418"/>
      <c r="K6" s="399"/>
      <c r="L6" s="400" t="s">
        <v>95</v>
      </c>
      <c r="M6" s="400"/>
      <c r="N6" s="400"/>
      <c r="O6" s="400"/>
      <c r="P6" s="400"/>
      <c r="Q6" s="400"/>
      <c r="R6" s="404"/>
      <c r="S6" s="404"/>
      <c r="T6" s="404"/>
      <c r="U6" s="404"/>
      <c r="V6" s="405"/>
      <c r="W6" s="474"/>
      <c r="X6" s="475"/>
      <c r="Y6" s="476"/>
      <c r="Z6" s="444" t="s">
        <v>96</v>
      </c>
      <c r="AA6" s="445"/>
      <c r="AB6" s="445"/>
      <c r="AC6" s="445"/>
      <c r="AD6" s="445"/>
      <c r="AE6" s="445"/>
      <c r="AF6" s="445"/>
      <c r="AG6" s="445"/>
      <c r="AH6" s="446"/>
      <c r="AI6" s="447">
        <v>1</v>
      </c>
      <c r="AJ6" s="448"/>
      <c r="AK6" s="448"/>
      <c r="AL6" s="448"/>
      <c r="AM6" s="448"/>
      <c r="AN6" s="448"/>
      <c r="AO6" s="448"/>
      <c r="AP6" s="449"/>
      <c r="AQ6" s="447">
        <v>10208</v>
      </c>
      <c r="AR6" s="448"/>
      <c r="AS6" s="448"/>
      <c r="AT6" s="448"/>
      <c r="AU6" s="448"/>
      <c r="AV6" s="448"/>
      <c r="AW6" s="448"/>
      <c r="AX6" s="448"/>
      <c r="AY6" s="450"/>
      <c r="AZ6" s="429" t="s">
        <v>97</v>
      </c>
      <c r="BA6" s="430"/>
      <c r="BB6" s="430"/>
      <c r="BC6" s="430"/>
      <c r="BD6" s="430"/>
      <c r="BE6" s="430"/>
      <c r="BF6" s="430"/>
      <c r="BG6" s="430"/>
      <c r="BH6" s="430"/>
      <c r="BI6" s="430"/>
      <c r="BJ6" s="430"/>
      <c r="BK6" s="430"/>
      <c r="BL6" s="430"/>
      <c r="BM6" s="431"/>
      <c r="BN6" s="432">
        <v>12316967</v>
      </c>
      <c r="BO6" s="433"/>
      <c r="BP6" s="433"/>
      <c r="BQ6" s="433"/>
      <c r="BR6" s="433"/>
      <c r="BS6" s="433"/>
      <c r="BT6" s="433"/>
      <c r="BU6" s="434"/>
      <c r="BV6" s="432">
        <v>23832095</v>
      </c>
      <c r="BW6" s="433"/>
      <c r="BX6" s="433"/>
      <c r="BY6" s="433"/>
      <c r="BZ6" s="433"/>
      <c r="CA6" s="433"/>
      <c r="CB6" s="433"/>
      <c r="CC6" s="434"/>
      <c r="CD6" s="435" t="s">
        <v>98</v>
      </c>
      <c r="CE6" s="436"/>
      <c r="CF6" s="436"/>
      <c r="CG6" s="436"/>
      <c r="CH6" s="436"/>
      <c r="CI6" s="436"/>
      <c r="CJ6" s="436"/>
      <c r="CK6" s="436"/>
      <c r="CL6" s="436"/>
      <c r="CM6" s="436"/>
      <c r="CN6" s="436"/>
      <c r="CO6" s="436"/>
      <c r="CP6" s="436"/>
      <c r="CQ6" s="436"/>
      <c r="CR6" s="436"/>
      <c r="CS6" s="437"/>
      <c r="CT6" s="454">
        <v>103.9</v>
      </c>
      <c r="CU6" s="455"/>
      <c r="CV6" s="455"/>
      <c r="CW6" s="455"/>
      <c r="CX6" s="455"/>
      <c r="CY6" s="455"/>
      <c r="CZ6" s="455"/>
      <c r="DA6" s="456"/>
      <c r="DB6" s="454">
        <v>105.1</v>
      </c>
      <c r="DC6" s="455"/>
      <c r="DD6" s="455"/>
      <c r="DE6" s="455"/>
      <c r="DF6" s="455"/>
      <c r="DG6" s="455"/>
      <c r="DH6" s="455"/>
      <c r="DI6" s="456"/>
      <c r="DJ6" s="158"/>
      <c r="DK6" s="158"/>
      <c r="DL6" s="158"/>
      <c r="DM6" s="158"/>
      <c r="DN6" s="158"/>
      <c r="DO6" s="158"/>
    </row>
    <row r="7" spans="1:119" ht="18.75" customHeight="1" x14ac:dyDescent="0.2">
      <c r="A7" s="159"/>
      <c r="B7" s="460"/>
      <c r="C7" s="461"/>
      <c r="D7" s="461"/>
      <c r="E7" s="461"/>
      <c r="F7" s="461"/>
      <c r="G7" s="461"/>
      <c r="H7" s="461"/>
      <c r="I7" s="461"/>
      <c r="J7" s="461"/>
      <c r="K7" s="402"/>
      <c r="L7" s="403"/>
      <c r="M7" s="403"/>
      <c r="N7" s="403"/>
      <c r="O7" s="403"/>
      <c r="P7" s="403"/>
      <c r="Q7" s="403"/>
      <c r="R7" s="406"/>
      <c r="S7" s="406"/>
      <c r="T7" s="406"/>
      <c r="U7" s="406"/>
      <c r="V7" s="407"/>
      <c r="W7" s="474"/>
      <c r="X7" s="475"/>
      <c r="Y7" s="476"/>
      <c r="Z7" s="444" t="s">
        <v>99</v>
      </c>
      <c r="AA7" s="445"/>
      <c r="AB7" s="445"/>
      <c r="AC7" s="445"/>
      <c r="AD7" s="445"/>
      <c r="AE7" s="445"/>
      <c r="AF7" s="445"/>
      <c r="AG7" s="445"/>
      <c r="AH7" s="446"/>
      <c r="AI7" s="447">
        <v>3</v>
      </c>
      <c r="AJ7" s="448"/>
      <c r="AK7" s="448"/>
      <c r="AL7" s="448"/>
      <c r="AM7" s="448"/>
      <c r="AN7" s="448"/>
      <c r="AO7" s="448"/>
      <c r="AP7" s="449"/>
      <c r="AQ7" s="447">
        <v>8492</v>
      </c>
      <c r="AR7" s="448"/>
      <c r="AS7" s="448"/>
      <c r="AT7" s="448"/>
      <c r="AU7" s="448"/>
      <c r="AV7" s="448"/>
      <c r="AW7" s="448"/>
      <c r="AX7" s="448"/>
      <c r="AY7" s="450"/>
      <c r="AZ7" s="429" t="s">
        <v>100</v>
      </c>
      <c r="BA7" s="430"/>
      <c r="BB7" s="430"/>
      <c r="BC7" s="430"/>
      <c r="BD7" s="430"/>
      <c r="BE7" s="430"/>
      <c r="BF7" s="430"/>
      <c r="BG7" s="430"/>
      <c r="BH7" s="430"/>
      <c r="BI7" s="430"/>
      <c r="BJ7" s="430"/>
      <c r="BK7" s="430"/>
      <c r="BL7" s="430"/>
      <c r="BM7" s="431"/>
      <c r="BN7" s="432">
        <v>7374721</v>
      </c>
      <c r="BO7" s="433"/>
      <c r="BP7" s="433"/>
      <c r="BQ7" s="433"/>
      <c r="BR7" s="433"/>
      <c r="BS7" s="433"/>
      <c r="BT7" s="433"/>
      <c r="BU7" s="434"/>
      <c r="BV7" s="432">
        <v>17549165</v>
      </c>
      <c r="BW7" s="433"/>
      <c r="BX7" s="433"/>
      <c r="BY7" s="433"/>
      <c r="BZ7" s="433"/>
      <c r="CA7" s="433"/>
      <c r="CB7" s="433"/>
      <c r="CC7" s="434"/>
      <c r="CD7" s="435" t="s">
        <v>101</v>
      </c>
      <c r="CE7" s="436"/>
      <c r="CF7" s="436"/>
      <c r="CG7" s="436"/>
      <c r="CH7" s="436"/>
      <c r="CI7" s="436"/>
      <c r="CJ7" s="436"/>
      <c r="CK7" s="436"/>
      <c r="CL7" s="436"/>
      <c r="CM7" s="436"/>
      <c r="CN7" s="436"/>
      <c r="CO7" s="436"/>
      <c r="CP7" s="436"/>
      <c r="CQ7" s="436"/>
      <c r="CR7" s="436"/>
      <c r="CS7" s="437"/>
      <c r="CT7" s="432">
        <v>550268923</v>
      </c>
      <c r="CU7" s="433"/>
      <c r="CV7" s="433"/>
      <c r="CW7" s="433"/>
      <c r="CX7" s="433"/>
      <c r="CY7" s="433"/>
      <c r="CZ7" s="433"/>
      <c r="DA7" s="434"/>
      <c r="DB7" s="432">
        <v>552829355</v>
      </c>
      <c r="DC7" s="433"/>
      <c r="DD7" s="433"/>
      <c r="DE7" s="433"/>
      <c r="DF7" s="433"/>
      <c r="DG7" s="433"/>
      <c r="DH7" s="433"/>
      <c r="DI7" s="434"/>
      <c r="DJ7" s="158"/>
      <c r="DK7" s="158"/>
      <c r="DL7" s="158"/>
      <c r="DM7" s="158"/>
      <c r="DN7" s="158"/>
      <c r="DO7" s="158"/>
    </row>
    <row r="8" spans="1:119" ht="18.75" customHeight="1" thickBot="1" x14ac:dyDescent="0.25">
      <c r="A8" s="159"/>
      <c r="B8" s="462"/>
      <c r="C8" s="463"/>
      <c r="D8" s="463"/>
      <c r="E8" s="463"/>
      <c r="F8" s="463"/>
      <c r="G8" s="463"/>
      <c r="H8" s="463"/>
      <c r="I8" s="463"/>
      <c r="J8" s="463"/>
      <c r="K8" s="464"/>
      <c r="L8" s="408"/>
      <c r="M8" s="408"/>
      <c r="N8" s="408"/>
      <c r="O8" s="408"/>
      <c r="P8" s="408"/>
      <c r="Q8" s="408"/>
      <c r="R8" s="409"/>
      <c r="S8" s="409"/>
      <c r="T8" s="409"/>
      <c r="U8" s="409"/>
      <c r="V8" s="410"/>
      <c r="W8" s="474"/>
      <c r="X8" s="475"/>
      <c r="Y8" s="476"/>
      <c r="Z8" s="444" t="s">
        <v>102</v>
      </c>
      <c r="AA8" s="445"/>
      <c r="AB8" s="445"/>
      <c r="AC8" s="445"/>
      <c r="AD8" s="445"/>
      <c r="AE8" s="445"/>
      <c r="AF8" s="445"/>
      <c r="AG8" s="445"/>
      <c r="AH8" s="446"/>
      <c r="AI8" s="447">
        <v>1</v>
      </c>
      <c r="AJ8" s="448"/>
      <c r="AK8" s="448"/>
      <c r="AL8" s="448"/>
      <c r="AM8" s="448"/>
      <c r="AN8" s="448"/>
      <c r="AO8" s="448"/>
      <c r="AP8" s="449"/>
      <c r="AQ8" s="447">
        <v>7157</v>
      </c>
      <c r="AR8" s="448"/>
      <c r="AS8" s="448"/>
      <c r="AT8" s="448"/>
      <c r="AU8" s="448"/>
      <c r="AV8" s="448"/>
      <c r="AW8" s="448"/>
      <c r="AX8" s="448"/>
      <c r="AY8" s="450"/>
      <c r="AZ8" s="429" t="s">
        <v>103</v>
      </c>
      <c r="BA8" s="430"/>
      <c r="BB8" s="430"/>
      <c r="BC8" s="430"/>
      <c r="BD8" s="430"/>
      <c r="BE8" s="430"/>
      <c r="BF8" s="430"/>
      <c r="BG8" s="430"/>
      <c r="BH8" s="430"/>
      <c r="BI8" s="430"/>
      <c r="BJ8" s="430"/>
      <c r="BK8" s="430"/>
      <c r="BL8" s="430"/>
      <c r="BM8" s="431"/>
      <c r="BN8" s="432">
        <v>4942246</v>
      </c>
      <c r="BO8" s="433"/>
      <c r="BP8" s="433"/>
      <c r="BQ8" s="433"/>
      <c r="BR8" s="433"/>
      <c r="BS8" s="433"/>
      <c r="BT8" s="433"/>
      <c r="BU8" s="434"/>
      <c r="BV8" s="432">
        <v>6282930</v>
      </c>
      <c r="BW8" s="433"/>
      <c r="BX8" s="433"/>
      <c r="BY8" s="433"/>
      <c r="BZ8" s="433"/>
      <c r="CA8" s="433"/>
      <c r="CB8" s="433"/>
      <c r="CC8" s="434"/>
      <c r="CD8" s="435" t="s">
        <v>104</v>
      </c>
      <c r="CE8" s="436"/>
      <c r="CF8" s="436"/>
      <c r="CG8" s="436"/>
      <c r="CH8" s="436"/>
      <c r="CI8" s="436"/>
      <c r="CJ8" s="436"/>
      <c r="CK8" s="436"/>
      <c r="CL8" s="436"/>
      <c r="CM8" s="436"/>
      <c r="CN8" s="436"/>
      <c r="CO8" s="436"/>
      <c r="CP8" s="436"/>
      <c r="CQ8" s="436"/>
      <c r="CR8" s="436"/>
      <c r="CS8" s="437"/>
      <c r="CT8" s="451">
        <v>0.46910000000000002</v>
      </c>
      <c r="CU8" s="452"/>
      <c r="CV8" s="452"/>
      <c r="CW8" s="452"/>
      <c r="CX8" s="452"/>
      <c r="CY8" s="452"/>
      <c r="CZ8" s="452"/>
      <c r="DA8" s="453"/>
      <c r="DB8" s="451">
        <v>0.46277000000000001</v>
      </c>
      <c r="DC8" s="452"/>
      <c r="DD8" s="452"/>
      <c r="DE8" s="452"/>
      <c r="DF8" s="452"/>
      <c r="DG8" s="452"/>
      <c r="DH8" s="452"/>
      <c r="DI8" s="453"/>
      <c r="DJ8" s="158"/>
      <c r="DK8" s="158"/>
      <c r="DL8" s="158"/>
      <c r="DM8" s="158"/>
      <c r="DN8" s="158"/>
      <c r="DO8" s="158"/>
    </row>
    <row r="9" spans="1:119" ht="18.75" customHeight="1" thickBot="1" x14ac:dyDescent="0.25">
      <c r="A9" s="159"/>
      <c r="B9" s="457" t="s">
        <v>105</v>
      </c>
      <c r="C9" s="458"/>
      <c r="D9" s="458"/>
      <c r="E9" s="458"/>
      <c r="F9" s="458"/>
      <c r="G9" s="458"/>
      <c r="H9" s="458"/>
      <c r="I9" s="458"/>
      <c r="J9" s="458"/>
      <c r="K9" s="459"/>
      <c r="L9" s="465" t="s">
        <v>106</v>
      </c>
      <c r="M9" s="466"/>
      <c r="N9" s="466"/>
      <c r="O9" s="466"/>
      <c r="P9" s="466"/>
      <c r="Q9" s="467"/>
      <c r="R9" s="468">
        <v>2304264</v>
      </c>
      <c r="S9" s="469"/>
      <c r="T9" s="469"/>
      <c r="U9" s="469"/>
      <c r="V9" s="470"/>
      <c r="W9" s="474"/>
      <c r="X9" s="475"/>
      <c r="Y9" s="476"/>
      <c r="Z9" s="444" t="s">
        <v>107</v>
      </c>
      <c r="AA9" s="445"/>
      <c r="AB9" s="445"/>
      <c r="AC9" s="445"/>
      <c r="AD9" s="445"/>
      <c r="AE9" s="445"/>
      <c r="AF9" s="445"/>
      <c r="AG9" s="445"/>
      <c r="AH9" s="446"/>
      <c r="AI9" s="447">
        <v>1</v>
      </c>
      <c r="AJ9" s="448"/>
      <c r="AK9" s="448"/>
      <c r="AL9" s="448"/>
      <c r="AM9" s="448"/>
      <c r="AN9" s="448"/>
      <c r="AO9" s="448"/>
      <c r="AP9" s="449"/>
      <c r="AQ9" s="447">
        <v>8901</v>
      </c>
      <c r="AR9" s="448"/>
      <c r="AS9" s="448"/>
      <c r="AT9" s="448"/>
      <c r="AU9" s="448"/>
      <c r="AV9" s="448"/>
      <c r="AW9" s="448"/>
      <c r="AX9" s="448"/>
      <c r="AY9" s="450"/>
      <c r="AZ9" s="429" t="s">
        <v>108</v>
      </c>
      <c r="BA9" s="430"/>
      <c r="BB9" s="430"/>
      <c r="BC9" s="430"/>
      <c r="BD9" s="430"/>
      <c r="BE9" s="430"/>
      <c r="BF9" s="430"/>
      <c r="BG9" s="430"/>
      <c r="BH9" s="430"/>
      <c r="BI9" s="430"/>
      <c r="BJ9" s="430"/>
      <c r="BK9" s="430"/>
      <c r="BL9" s="430"/>
      <c r="BM9" s="431"/>
      <c r="BN9" s="432">
        <v>-1340684</v>
      </c>
      <c r="BO9" s="433"/>
      <c r="BP9" s="433"/>
      <c r="BQ9" s="433"/>
      <c r="BR9" s="433"/>
      <c r="BS9" s="433"/>
      <c r="BT9" s="433"/>
      <c r="BU9" s="434"/>
      <c r="BV9" s="432">
        <v>630286</v>
      </c>
      <c r="BW9" s="433"/>
      <c r="BX9" s="433"/>
      <c r="BY9" s="433"/>
      <c r="BZ9" s="433"/>
      <c r="CA9" s="433"/>
      <c r="CB9" s="433"/>
      <c r="CC9" s="434"/>
      <c r="CD9" s="498" t="s">
        <v>109</v>
      </c>
      <c r="CE9" s="499"/>
      <c r="CF9" s="499"/>
      <c r="CG9" s="499"/>
      <c r="CH9" s="499"/>
      <c r="CI9" s="499"/>
      <c r="CJ9" s="499"/>
      <c r="CK9" s="499"/>
      <c r="CL9" s="499"/>
      <c r="CM9" s="499"/>
      <c r="CN9" s="499"/>
      <c r="CO9" s="499"/>
      <c r="CP9" s="499"/>
      <c r="CQ9" s="499"/>
      <c r="CR9" s="499"/>
      <c r="CS9" s="500"/>
      <c r="CT9" s="438">
        <v>24.3</v>
      </c>
      <c r="CU9" s="439"/>
      <c r="CV9" s="439"/>
      <c r="CW9" s="439"/>
      <c r="CX9" s="439"/>
      <c r="CY9" s="439"/>
      <c r="CZ9" s="439"/>
      <c r="DA9" s="440"/>
      <c r="DB9" s="438">
        <v>25.1</v>
      </c>
      <c r="DC9" s="439"/>
      <c r="DD9" s="439"/>
      <c r="DE9" s="439"/>
      <c r="DF9" s="439"/>
      <c r="DG9" s="439"/>
      <c r="DH9" s="439"/>
      <c r="DI9" s="440"/>
      <c r="DJ9" s="158"/>
      <c r="DK9" s="158"/>
      <c r="DL9" s="158"/>
      <c r="DM9" s="158"/>
      <c r="DN9" s="158"/>
      <c r="DO9" s="158"/>
    </row>
    <row r="10" spans="1:119" ht="18.75" customHeight="1" x14ac:dyDescent="0.2">
      <c r="A10" s="159"/>
      <c r="B10" s="460"/>
      <c r="C10" s="461"/>
      <c r="D10" s="461"/>
      <c r="E10" s="461"/>
      <c r="F10" s="461"/>
      <c r="G10" s="461"/>
      <c r="H10" s="461"/>
      <c r="I10" s="461"/>
      <c r="J10" s="461"/>
      <c r="K10" s="402"/>
      <c r="L10" s="501" t="s">
        <v>110</v>
      </c>
      <c r="M10" s="502"/>
      <c r="N10" s="502"/>
      <c r="O10" s="502"/>
      <c r="P10" s="502"/>
      <c r="Q10" s="503"/>
      <c r="R10" s="447">
        <v>2374450</v>
      </c>
      <c r="S10" s="448"/>
      <c r="T10" s="448"/>
      <c r="U10" s="448"/>
      <c r="V10" s="450"/>
      <c r="W10" s="474"/>
      <c r="X10" s="475"/>
      <c r="Y10" s="476"/>
      <c r="Z10" s="444" t="s">
        <v>111</v>
      </c>
      <c r="AA10" s="445"/>
      <c r="AB10" s="445"/>
      <c r="AC10" s="445"/>
      <c r="AD10" s="445"/>
      <c r="AE10" s="445"/>
      <c r="AF10" s="445"/>
      <c r="AG10" s="445"/>
      <c r="AH10" s="446"/>
      <c r="AI10" s="447">
        <v>1</v>
      </c>
      <c r="AJ10" s="448"/>
      <c r="AK10" s="448"/>
      <c r="AL10" s="448"/>
      <c r="AM10" s="448"/>
      <c r="AN10" s="448"/>
      <c r="AO10" s="448"/>
      <c r="AP10" s="449"/>
      <c r="AQ10" s="447">
        <v>7785</v>
      </c>
      <c r="AR10" s="448"/>
      <c r="AS10" s="448"/>
      <c r="AT10" s="448"/>
      <c r="AU10" s="448"/>
      <c r="AV10" s="448"/>
      <c r="AW10" s="448"/>
      <c r="AX10" s="448"/>
      <c r="AY10" s="450"/>
      <c r="AZ10" s="429" t="s">
        <v>112</v>
      </c>
      <c r="BA10" s="430"/>
      <c r="BB10" s="430"/>
      <c r="BC10" s="430"/>
      <c r="BD10" s="430"/>
      <c r="BE10" s="430"/>
      <c r="BF10" s="430"/>
      <c r="BG10" s="430"/>
      <c r="BH10" s="430"/>
      <c r="BI10" s="430"/>
      <c r="BJ10" s="430"/>
      <c r="BK10" s="430"/>
      <c r="BL10" s="430"/>
      <c r="BM10" s="431"/>
      <c r="BN10" s="432">
        <v>31795903</v>
      </c>
      <c r="BO10" s="433"/>
      <c r="BP10" s="433"/>
      <c r="BQ10" s="433"/>
      <c r="BR10" s="433"/>
      <c r="BS10" s="433"/>
      <c r="BT10" s="433"/>
      <c r="BU10" s="434"/>
      <c r="BV10" s="432">
        <v>455155</v>
      </c>
      <c r="BW10" s="433"/>
      <c r="BX10" s="433"/>
      <c r="BY10" s="433"/>
      <c r="BZ10" s="433"/>
      <c r="CA10" s="433"/>
      <c r="CB10" s="433"/>
      <c r="CC10" s="434"/>
      <c r="CD10" s="423" t="s">
        <v>113</v>
      </c>
      <c r="CE10" s="424"/>
      <c r="CF10" s="424"/>
      <c r="CG10" s="424"/>
      <c r="CH10" s="424"/>
      <c r="CI10" s="424"/>
      <c r="CJ10" s="424"/>
      <c r="CK10" s="424"/>
      <c r="CL10" s="424"/>
      <c r="CM10" s="424"/>
      <c r="CN10" s="424"/>
      <c r="CO10" s="424"/>
      <c r="CP10" s="424"/>
      <c r="CQ10" s="424"/>
      <c r="CR10" s="424"/>
      <c r="CS10" s="425"/>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2"/>
      <c r="C11" s="463"/>
      <c r="D11" s="463"/>
      <c r="E11" s="463"/>
      <c r="F11" s="463"/>
      <c r="G11" s="463"/>
      <c r="H11" s="463"/>
      <c r="I11" s="463"/>
      <c r="J11" s="463"/>
      <c r="K11" s="464"/>
      <c r="L11" s="492" t="s">
        <v>114</v>
      </c>
      <c r="M11" s="493"/>
      <c r="N11" s="493"/>
      <c r="O11" s="493"/>
      <c r="P11" s="493"/>
      <c r="Q11" s="494"/>
      <c r="R11" s="495" t="s">
        <v>115</v>
      </c>
      <c r="S11" s="496"/>
      <c r="T11" s="496"/>
      <c r="U11" s="496"/>
      <c r="V11" s="497"/>
      <c r="W11" s="477"/>
      <c r="X11" s="478"/>
      <c r="Y11" s="479"/>
      <c r="Z11" s="444" t="s">
        <v>116</v>
      </c>
      <c r="AA11" s="445"/>
      <c r="AB11" s="445"/>
      <c r="AC11" s="445"/>
      <c r="AD11" s="445"/>
      <c r="AE11" s="445"/>
      <c r="AF11" s="445"/>
      <c r="AG11" s="445"/>
      <c r="AH11" s="446"/>
      <c r="AI11" s="447">
        <v>51</v>
      </c>
      <c r="AJ11" s="448"/>
      <c r="AK11" s="448"/>
      <c r="AL11" s="448"/>
      <c r="AM11" s="448"/>
      <c r="AN11" s="448"/>
      <c r="AO11" s="448"/>
      <c r="AP11" s="449"/>
      <c r="AQ11" s="447">
        <v>7128</v>
      </c>
      <c r="AR11" s="448"/>
      <c r="AS11" s="448"/>
      <c r="AT11" s="448"/>
      <c r="AU11" s="448"/>
      <c r="AV11" s="448"/>
      <c r="AW11" s="448"/>
      <c r="AX11" s="448"/>
      <c r="AY11" s="450"/>
      <c r="AZ11" s="429" t="s">
        <v>117</v>
      </c>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35" t="s">
        <v>118</v>
      </c>
      <c r="CE11" s="436"/>
      <c r="CF11" s="436"/>
      <c r="CG11" s="436"/>
      <c r="CH11" s="436"/>
      <c r="CI11" s="436"/>
      <c r="CJ11" s="436"/>
      <c r="CK11" s="436"/>
      <c r="CL11" s="436"/>
      <c r="CM11" s="436"/>
      <c r="CN11" s="436"/>
      <c r="CO11" s="436"/>
      <c r="CP11" s="436"/>
      <c r="CQ11" s="436"/>
      <c r="CR11" s="436"/>
      <c r="CS11" s="437"/>
      <c r="CT11" s="504" t="s">
        <v>119</v>
      </c>
      <c r="CU11" s="505"/>
      <c r="CV11" s="505"/>
      <c r="CW11" s="505"/>
      <c r="CX11" s="505"/>
      <c r="CY11" s="505"/>
      <c r="CZ11" s="505"/>
      <c r="DA11" s="506"/>
      <c r="DB11" s="504" t="s">
        <v>120</v>
      </c>
      <c r="DC11" s="505"/>
      <c r="DD11" s="505"/>
      <c r="DE11" s="505"/>
      <c r="DF11" s="505"/>
      <c r="DG11" s="505"/>
      <c r="DH11" s="505"/>
      <c r="DI11" s="506"/>
      <c r="DJ11" s="158"/>
      <c r="DK11" s="158"/>
      <c r="DL11" s="158"/>
      <c r="DM11" s="158"/>
      <c r="DN11" s="158"/>
      <c r="DO11" s="158"/>
    </row>
    <row r="12" spans="1:119" ht="18.75" customHeight="1" x14ac:dyDescent="0.2">
      <c r="A12" s="159"/>
      <c r="B12" s="507" t="s">
        <v>121</v>
      </c>
      <c r="C12" s="508"/>
      <c r="D12" s="508"/>
      <c r="E12" s="508"/>
      <c r="F12" s="508"/>
      <c r="G12" s="508"/>
      <c r="H12" s="508"/>
      <c r="I12" s="508"/>
      <c r="J12" s="508"/>
      <c r="K12" s="509"/>
      <c r="L12" s="516" t="s">
        <v>122</v>
      </c>
      <c r="M12" s="517"/>
      <c r="N12" s="517"/>
      <c r="O12" s="517"/>
      <c r="P12" s="517"/>
      <c r="Q12" s="518"/>
      <c r="R12" s="519">
        <v>2236042</v>
      </c>
      <c r="S12" s="520"/>
      <c r="T12" s="520"/>
      <c r="U12" s="520"/>
      <c r="V12" s="521"/>
      <c r="W12" s="471" t="s">
        <v>123</v>
      </c>
      <c r="X12" s="472"/>
      <c r="Y12" s="473"/>
      <c r="Z12" s="480" t="s">
        <v>1</v>
      </c>
      <c r="AA12" s="458"/>
      <c r="AB12" s="458"/>
      <c r="AC12" s="458"/>
      <c r="AD12" s="458"/>
      <c r="AE12" s="458"/>
      <c r="AF12" s="458"/>
      <c r="AG12" s="458"/>
      <c r="AH12" s="459"/>
      <c r="AI12" s="488" t="s">
        <v>124</v>
      </c>
      <c r="AJ12" s="458"/>
      <c r="AK12" s="458"/>
      <c r="AL12" s="458"/>
      <c r="AM12" s="459"/>
      <c r="AN12" s="488" t="s">
        <v>125</v>
      </c>
      <c r="AO12" s="489"/>
      <c r="AP12" s="489"/>
      <c r="AQ12" s="489"/>
      <c r="AR12" s="489"/>
      <c r="AS12" s="522"/>
      <c r="AT12" s="535" t="s">
        <v>126</v>
      </c>
      <c r="AU12" s="536"/>
      <c r="AV12" s="536"/>
      <c r="AW12" s="536"/>
      <c r="AX12" s="536"/>
      <c r="AY12" s="537"/>
      <c r="AZ12" s="429" t="s">
        <v>127</v>
      </c>
      <c r="BA12" s="430"/>
      <c r="BB12" s="430"/>
      <c r="BC12" s="430"/>
      <c r="BD12" s="430"/>
      <c r="BE12" s="430"/>
      <c r="BF12" s="430"/>
      <c r="BG12" s="430"/>
      <c r="BH12" s="430"/>
      <c r="BI12" s="430"/>
      <c r="BJ12" s="430"/>
      <c r="BK12" s="430"/>
      <c r="BL12" s="430"/>
      <c r="BM12" s="431"/>
      <c r="BN12" s="432">
        <v>32572</v>
      </c>
      <c r="BO12" s="433"/>
      <c r="BP12" s="433"/>
      <c r="BQ12" s="433"/>
      <c r="BR12" s="433"/>
      <c r="BS12" s="433"/>
      <c r="BT12" s="433"/>
      <c r="BU12" s="434"/>
      <c r="BV12" s="432">
        <v>1024503</v>
      </c>
      <c r="BW12" s="433"/>
      <c r="BX12" s="433"/>
      <c r="BY12" s="433"/>
      <c r="BZ12" s="433"/>
      <c r="CA12" s="433"/>
      <c r="CB12" s="433"/>
      <c r="CC12" s="434"/>
      <c r="CD12" s="435" t="s">
        <v>128</v>
      </c>
      <c r="CE12" s="436"/>
      <c r="CF12" s="436"/>
      <c r="CG12" s="436"/>
      <c r="CH12" s="436"/>
      <c r="CI12" s="436"/>
      <c r="CJ12" s="436"/>
      <c r="CK12" s="436"/>
      <c r="CL12" s="436"/>
      <c r="CM12" s="436"/>
      <c r="CN12" s="436"/>
      <c r="CO12" s="436"/>
      <c r="CP12" s="436"/>
      <c r="CQ12" s="436"/>
      <c r="CR12" s="436"/>
      <c r="CS12" s="437"/>
      <c r="CT12" s="504" t="s">
        <v>129</v>
      </c>
      <c r="CU12" s="505"/>
      <c r="CV12" s="505"/>
      <c r="CW12" s="505"/>
      <c r="CX12" s="505"/>
      <c r="CY12" s="505"/>
      <c r="CZ12" s="505"/>
      <c r="DA12" s="506"/>
      <c r="DB12" s="504" t="s">
        <v>130</v>
      </c>
      <c r="DC12" s="505"/>
      <c r="DD12" s="505"/>
      <c r="DE12" s="505"/>
      <c r="DF12" s="505"/>
      <c r="DG12" s="505"/>
      <c r="DH12" s="505"/>
      <c r="DI12" s="506"/>
      <c r="DJ12" s="158"/>
      <c r="DK12" s="158"/>
      <c r="DL12" s="158"/>
      <c r="DM12" s="158"/>
      <c r="DN12" s="158"/>
      <c r="DO12" s="158"/>
    </row>
    <row r="13" spans="1:119" ht="18.75" customHeight="1" thickBot="1" x14ac:dyDescent="0.25">
      <c r="A13" s="159"/>
      <c r="B13" s="510"/>
      <c r="C13" s="511"/>
      <c r="D13" s="511"/>
      <c r="E13" s="511"/>
      <c r="F13" s="511"/>
      <c r="G13" s="511"/>
      <c r="H13" s="511"/>
      <c r="I13" s="511"/>
      <c r="J13" s="511"/>
      <c r="K13" s="512"/>
      <c r="L13" s="166"/>
      <c r="M13" s="526" t="s">
        <v>131</v>
      </c>
      <c r="N13" s="527"/>
      <c r="O13" s="527"/>
      <c r="P13" s="527"/>
      <c r="Q13" s="528"/>
      <c r="R13" s="529">
        <v>2217650</v>
      </c>
      <c r="S13" s="530"/>
      <c r="T13" s="530"/>
      <c r="U13" s="530"/>
      <c r="V13" s="531"/>
      <c r="W13" s="474"/>
      <c r="X13" s="475"/>
      <c r="Y13" s="476"/>
      <c r="Z13" s="409"/>
      <c r="AA13" s="481"/>
      <c r="AB13" s="481"/>
      <c r="AC13" s="481"/>
      <c r="AD13" s="481"/>
      <c r="AE13" s="481"/>
      <c r="AF13" s="481"/>
      <c r="AG13" s="481"/>
      <c r="AH13" s="482"/>
      <c r="AI13" s="409"/>
      <c r="AJ13" s="481"/>
      <c r="AK13" s="481"/>
      <c r="AL13" s="481"/>
      <c r="AM13" s="482"/>
      <c r="AN13" s="523"/>
      <c r="AO13" s="524"/>
      <c r="AP13" s="524"/>
      <c r="AQ13" s="524"/>
      <c r="AR13" s="524"/>
      <c r="AS13" s="525"/>
      <c r="AT13" s="538"/>
      <c r="AU13" s="539"/>
      <c r="AV13" s="539"/>
      <c r="AW13" s="539"/>
      <c r="AX13" s="539"/>
      <c r="AY13" s="540"/>
      <c r="AZ13" s="532" t="s">
        <v>132</v>
      </c>
      <c r="BA13" s="533"/>
      <c r="BB13" s="533"/>
      <c r="BC13" s="533"/>
      <c r="BD13" s="533"/>
      <c r="BE13" s="533"/>
      <c r="BF13" s="533"/>
      <c r="BG13" s="533"/>
      <c r="BH13" s="533"/>
      <c r="BI13" s="533"/>
      <c r="BJ13" s="533"/>
      <c r="BK13" s="533"/>
      <c r="BL13" s="533"/>
      <c r="BM13" s="534"/>
      <c r="BN13" s="432">
        <v>30422647</v>
      </c>
      <c r="BO13" s="433"/>
      <c r="BP13" s="433"/>
      <c r="BQ13" s="433"/>
      <c r="BR13" s="433"/>
      <c r="BS13" s="433"/>
      <c r="BT13" s="433"/>
      <c r="BU13" s="434"/>
      <c r="BV13" s="432">
        <v>60938</v>
      </c>
      <c r="BW13" s="433"/>
      <c r="BX13" s="433"/>
      <c r="BY13" s="433"/>
      <c r="BZ13" s="433"/>
      <c r="CA13" s="433"/>
      <c r="CB13" s="433"/>
      <c r="CC13" s="434"/>
      <c r="CD13" s="435" t="s">
        <v>133</v>
      </c>
      <c r="CE13" s="436"/>
      <c r="CF13" s="436"/>
      <c r="CG13" s="436"/>
      <c r="CH13" s="436"/>
      <c r="CI13" s="436"/>
      <c r="CJ13" s="436"/>
      <c r="CK13" s="436"/>
      <c r="CL13" s="436"/>
      <c r="CM13" s="436"/>
      <c r="CN13" s="436"/>
      <c r="CO13" s="436"/>
      <c r="CP13" s="436"/>
      <c r="CQ13" s="436"/>
      <c r="CR13" s="436"/>
      <c r="CS13" s="437"/>
      <c r="CT13" s="438">
        <v>16.600000000000001</v>
      </c>
      <c r="CU13" s="439"/>
      <c r="CV13" s="439"/>
      <c r="CW13" s="439"/>
      <c r="CX13" s="439"/>
      <c r="CY13" s="439"/>
      <c r="CZ13" s="439"/>
      <c r="DA13" s="440"/>
      <c r="DB13" s="438">
        <v>15.9</v>
      </c>
      <c r="DC13" s="439"/>
      <c r="DD13" s="439"/>
      <c r="DE13" s="439"/>
      <c r="DF13" s="439"/>
      <c r="DG13" s="439"/>
      <c r="DH13" s="439"/>
      <c r="DI13" s="440"/>
      <c r="DJ13" s="158"/>
      <c r="DK13" s="158"/>
      <c r="DL13" s="158"/>
      <c r="DM13" s="158"/>
      <c r="DN13" s="158"/>
      <c r="DO13" s="158"/>
    </row>
    <row r="14" spans="1:119" ht="18.75" customHeight="1" thickBot="1" x14ac:dyDescent="0.25">
      <c r="A14" s="159"/>
      <c r="B14" s="510"/>
      <c r="C14" s="511"/>
      <c r="D14" s="511"/>
      <c r="E14" s="511"/>
      <c r="F14" s="511"/>
      <c r="G14" s="511"/>
      <c r="H14" s="511"/>
      <c r="I14" s="511"/>
      <c r="J14" s="511"/>
      <c r="K14" s="512"/>
      <c r="L14" s="544" t="s">
        <v>134</v>
      </c>
      <c r="M14" s="545"/>
      <c r="N14" s="545"/>
      <c r="O14" s="545"/>
      <c r="P14" s="545"/>
      <c r="Q14" s="546"/>
      <c r="R14" s="547">
        <v>2259309</v>
      </c>
      <c r="S14" s="548"/>
      <c r="T14" s="548"/>
      <c r="U14" s="548"/>
      <c r="V14" s="549"/>
      <c r="W14" s="474"/>
      <c r="X14" s="475"/>
      <c r="Y14" s="476"/>
      <c r="Z14" s="501" t="s">
        <v>135</v>
      </c>
      <c r="AA14" s="502"/>
      <c r="AB14" s="502"/>
      <c r="AC14" s="502"/>
      <c r="AD14" s="502"/>
      <c r="AE14" s="502"/>
      <c r="AF14" s="502"/>
      <c r="AG14" s="502"/>
      <c r="AH14" s="503"/>
      <c r="AI14" s="447">
        <v>7465</v>
      </c>
      <c r="AJ14" s="448"/>
      <c r="AK14" s="448"/>
      <c r="AL14" s="448"/>
      <c r="AM14" s="449"/>
      <c r="AN14" s="447">
        <v>24843520</v>
      </c>
      <c r="AO14" s="448"/>
      <c r="AP14" s="448"/>
      <c r="AQ14" s="448"/>
      <c r="AR14" s="448"/>
      <c r="AS14" s="449"/>
      <c r="AT14" s="447">
        <v>3328</v>
      </c>
      <c r="AU14" s="448"/>
      <c r="AV14" s="448"/>
      <c r="AW14" s="448"/>
      <c r="AX14" s="448"/>
      <c r="AY14" s="450"/>
      <c r="AZ14" s="441" t="s">
        <v>136</v>
      </c>
      <c r="BA14" s="442"/>
      <c r="BB14" s="442"/>
      <c r="BC14" s="442"/>
      <c r="BD14" s="442"/>
      <c r="BE14" s="442"/>
      <c r="BF14" s="442"/>
      <c r="BG14" s="442"/>
      <c r="BH14" s="442"/>
      <c r="BI14" s="442"/>
      <c r="BJ14" s="442"/>
      <c r="BK14" s="442"/>
      <c r="BL14" s="442"/>
      <c r="BM14" s="443"/>
      <c r="BN14" s="420">
        <v>219202508</v>
      </c>
      <c r="BO14" s="421"/>
      <c r="BP14" s="421"/>
      <c r="BQ14" s="421"/>
      <c r="BR14" s="421"/>
      <c r="BS14" s="421"/>
      <c r="BT14" s="421"/>
      <c r="BU14" s="422"/>
      <c r="BV14" s="420">
        <v>211817629</v>
      </c>
      <c r="BW14" s="421"/>
      <c r="BX14" s="421"/>
      <c r="BY14" s="421"/>
      <c r="BZ14" s="421"/>
      <c r="CA14" s="421"/>
      <c r="CB14" s="421"/>
      <c r="CC14" s="422"/>
      <c r="CD14" s="498" t="s">
        <v>137</v>
      </c>
      <c r="CE14" s="499"/>
      <c r="CF14" s="499"/>
      <c r="CG14" s="499"/>
      <c r="CH14" s="499"/>
      <c r="CI14" s="499"/>
      <c r="CJ14" s="499"/>
      <c r="CK14" s="499"/>
      <c r="CL14" s="499"/>
      <c r="CM14" s="499"/>
      <c r="CN14" s="499"/>
      <c r="CO14" s="499"/>
      <c r="CP14" s="499"/>
      <c r="CQ14" s="499"/>
      <c r="CR14" s="499"/>
      <c r="CS14" s="500"/>
      <c r="CT14" s="541">
        <v>326.7</v>
      </c>
      <c r="CU14" s="542"/>
      <c r="CV14" s="542"/>
      <c r="CW14" s="542"/>
      <c r="CX14" s="542"/>
      <c r="CY14" s="542"/>
      <c r="CZ14" s="542"/>
      <c r="DA14" s="543"/>
      <c r="DB14" s="541">
        <v>321.39999999999998</v>
      </c>
      <c r="DC14" s="542"/>
      <c r="DD14" s="542"/>
      <c r="DE14" s="542"/>
      <c r="DF14" s="542"/>
      <c r="DG14" s="542"/>
      <c r="DH14" s="542"/>
      <c r="DI14" s="543"/>
      <c r="DJ14" s="158"/>
      <c r="DK14" s="158"/>
      <c r="DL14" s="158"/>
      <c r="DM14" s="158"/>
      <c r="DN14" s="158"/>
      <c r="DO14" s="158"/>
    </row>
    <row r="15" spans="1:119" ht="18.75" customHeight="1" x14ac:dyDescent="0.2">
      <c r="A15" s="159"/>
      <c r="B15" s="510"/>
      <c r="C15" s="511"/>
      <c r="D15" s="511"/>
      <c r="E15" s="511"/>
      <c r="F15" s="511"/>
      <c r="G15" s="511"/>
      <c r="H15" s="511"/>
      <c r="I15" s="511"/>
      <c r="J15" s="511"/>
      <c r="K15" s="512"/>
      <c r="L15" s="166"/>
      <c r="M15" s="526" t="s">
        <v>131</v>
      </c>
      <c r="N15" s="527"/>
      <c r="O15" s="527"/>
      <c r="P15" s="527"/>
      <c r="Q15" s="528"/>
      <c r="R15" s="547">
        <v>2242517</v>
      </c>
      <c r="S15" s="548"/>
      <c r="T15" s="548"/>
      <c r="U15" s="548"/>
      <c r="V15" s="549"/>
      <c r="W15" s="474"/>
      <c r="X15" s="475"/>
      <c r="Y15" s="476"/>
      <c r="Z15" s="501" t="s">
        <v>138</v>
      </c>
      <c r="AA15" s="502"/>
      <c r="AB15" s="502"/>
      <c r="AC15" s="502"/>
      <c r="AD15" s="502"/>
      <c r="AE15" s="502"/>
      <c r="AF15" s="502"/>
      <c r="AG15" s="502"/>
      <c r="AH15" s="503"/>
      <c r="AI15" s="447" t="s">
        <v>119</v>
      </c>
      <c r="AJ15" s="448"/>
      <c r="AK15" s="448"/>
      <c r="AL15" s="448"/>
      <c r="AM15" s="449"/>
      <c r="AN15" s="447" t="s">
        <v>120</v>
      </c>
      <c r="AO15" s="448"/>
      <c r="AP15" s="448"/>
      <c r="AQ15" s="448"/>
      <c r="AR15" s="448"/>
      <c r="AS15" s="449"/>
      <c r="AT15" s="447" t="s">
        <v>119</v>
      </c>
      <c r="AU15" s="448"/>
      <c r="AV15" s="448"/>
      <c r="AW15" s="448"/>
      <c r="AX15" s="448"/>
      <c r="AY15" s="450"/>
      <c r="AZ15" s="429" t="s">
        <v>139</v>
      </c>
      <c r="BA15" s="430"/>
      <c r="BB15" s="430"/>
      <c r="BC15" s="430"/>
      <c r="BD15" s="430"/>
      <c r="BE15" s="430"/>
      <c r="BF15" s="430"/>
      <c r="BG15" s="430"/>
      <c r="BH15" s="430"/>
      <c r="BI15" s="430"/>
      <c r="BJ15" s="430"/>
      <c r="BK15" s="430"/>
      <c r="BL15" s="430"/>
      <c r="BM15" s="431"/>
      <c r="BN15" s="432">
        <v>456122784</v>
      </c>
      <c r="BO15" s="433"/>
      <c r="BP15" s="433"/>
      <c r="BQ15" s="433"/>
      <c r="BR15" s="433"/>
      <c r="BS15" s="433"/>
      <c r="BT15" s="433"/>
      <c r="BU15" s="434"/>
      <c r="BV15" s="432">
        <v>452000507</v>
      </c>
      <c r="BW15" s="433"/>
      <c r="BX15" s="433"/>
      <c r="BY15" s="433"/>
      <c r="BZ15" s="433"/>
      <c r="CA15" s="433"/>
      <c r="CB15" s="433"/>
      <c r="CC15" s="434"/>
      <c r="CD15" s="552" t="s">
        <v>140</v>
      </c>
      <c r="CE15" s="553"/>
      <c r="CF15" s="553"/>
      <c r="CG15" s="553"/>
      <c r="CH15" s="553"/>
      <c r="CI15" s="553"/>
      <c r="CJ15" s="553"/>
      <c r="CK15" s="553"/>
      <c r="CL15" s="553"/>
      <c r="CM15" s="553"/>
      <c r="CN15" s="553"/>
      <c r="CO15" s="553"/>
      <c r="CP15" s="553"/>
      <c r="CQ15" s="553"/>
      <c r="CR15" s="553"/>
      <c r="CS15" s="554"/>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10"/>
      <c r="C16" s="511"/>
      <c r="D16" s="511"/>
      <c r="E16" s="511"/>
      <c r="F16" s="511"/>
      <c r="G16" s="511"/>
      <c r="H16" s="511"/>
      <c r="I16" s="511"/>
      <c r="J16" s="511"/>
      <c r="K16" s="512"/>
      <c r="L16" s="544" t="s">
        <v>141</v>
      </c>
      <c r="M16" s="561"/>
      <c r="N16" s="561"/>
      <c r="O16" s="561"/>
      <c r="P16" s="561"/>
      <c r="Q16" s="562"/>
      <c r="R16" s="558" t="s">
        <v>142</v>
      </c>
      <c r="S16" s="559"/>
      <c r="T16" s="559"/>
      <c r="U16" s="559"/>
      <c r="V16" s="560"/>
      <c r="W16" s="474"/>
      <c r="X16" s="475"/>
      <c r="Y16" s="476"/>
      <c r="Z16" s="501" t="s">
        <v>143</v>
      </c>
      <c r="AA16" s="502"/>
      <c r="AB16" s="502"/>
      <c r="AC16" s="502"/>
      <c r="AD16" s="502"/>
      <c r="AE16" s="502"/>
      <c r="AF16" s="502"/>
      <c r="AG16" s="502"/>
      <c r="AH16" s="503"/>
      <c r="AI16" s="447">
        <v>386</v>
      </c>
      <c r="AJ16" s="448"/>
      <c r="AK16" s="448"/>
      <c r="AL16" s="448"/>
      <c r="AM16" s="449"/>
      <c r="AN16" s="447">
        <v>1305452</v>
      </c>
      <c r="AO16" s="448"/>
      <c r="AP16" s="448"/>
      <c r="AQ16" s="448"/>
      <c r="AR16" s="448"/>
      <c r="AS16" s="449"/>
      <c r="AT16" s="447">
        <v>3382</v>
      </c>
      <c r="AU16" s="448"/>
      <c r="AV16" s="448"/>
      <c r="AW16" s="448"/>
      <c r="AX16" s="448"/>
      <c r="AY16" s="450"/>
      <c r="AZ16" s="429" t="s">
        <v>144</v>
      </c>
      <c r="BA16" s="430"/>
      <c r="BB16" s="430"/>
      <c r="BC16" s="430"/>
      <c r="BD16" s="430"/>
      <c r="BE16" s="430"/>
      <c r="BF16" s="430"/>
      <c r="BG16" s="430"/>
      <c r="BH16" s="430"/>
      <c r="BI16" s="430"/>
      <c r="BJ16" s="430"/>
      <c r="BK16" s="430"/>
      <c r="BL16" s="430"/>
      <c r="BM16" s="431"/>
      <c r="BN16" s="432">
        <v>278021525</v>
      </c>
      <c r="BO16" s="433"/>
      <c r="BP16" s="433"/>
      <c r="BQ16" s="433"/>
      <c r="BR16" s="433"/>
      <c r="BS16" s="433"/>
      <c r="BT16" s="433"/>
      <c r="BU16" s="434"/>
      <c r="BV16" s="432">
        <v>268957466</v>
      </c>
      <c r="BW16" s="433"/>
      <c r="BX16" s="433"/>
      <c r="BY16" s="433"/>
      <c r="BZ16" s="433"/>
      <c r="CA16" s="433"/>
      <c r="CB16" s="433"/>
      <c r="CC16" s="434"/>
      <c r="CD16" s="170"/>
      <c r="CE16" s="550" t="s">
        <v>145</v>
      </c>
      <c r="CF16" s="550"/>
      <c r="CG16" s="550"/>
      <c r="CH16" s="550"/>
      <c r="CI16" s="550"/>
      <c r="CJ16" s="550"/>
      <c r="CK16" s="550"/>
      <c r="CL16" s="550"/>
      <c r="CM16" s="550"/>
      <c r="CN16" s="550"/>
      <c r="CO16" s="550"/>
      <c r="CP16" s="550"/>
      <c r="CQ16" s="550"/>
      <c r="CR16" s="550"/>
      <c r="CS16" s="551"/>
      <c r="CT16" s="438">
        <v>8.5</v>
      </c>
      <c r="CU16" s="439"/>
      <c r="CV16" s="439"/>
      <c r="CW16" s="439"/>
      <c r="CX16" s="439"/>
      <c r="CY16" s="439"/>
      <c r="CZ16" s="439"/>
      <c r="DA16" s="440"/>
      <c r="DB16" s="438">
        <v>9.1999999999999993</v>
      </c>
      <c r="DC16" s="439"/>
      <c r="DD16" s="439"/>
      <c r="DE16" s="439"/>
      <c r="DF16" s="439"/>
      <c r="DG16" s="439"/>
      <c r="DH16" s="439"/>
      <c r="DI16" s="440"/>
      <c r="DJ16" s="158"/>
      <c r="DK16" s="158"/>
      <c r="DL16" s="158"/>
      <c r="DM16" s="158"/>
      <c r="DN16" s="158"/>
      <c r="DO16" s="158"/>
    </row>
    <row r="17" spans="1:119" ht="18.75" customHeight="1" thickBot="1" x14ac:dyDescent="0.25">
      <c r="A17" s="159"/>
      <c r="B17" s="513"/>
      <c r="C17" s="514"/>
      <c r="D17" s="514"/>
      <c r="E17" s="514"/>
      <c r="F17" s="514"/>
      <c r="G17" s="514"/>
      <c r="H17" s="514"/>
      <c r="I17" s="514"/>
      <c r="J17" s="514"/>
      <c r="K17" s="515"/>
      <c r="L17" s="171"/>
      <c r="M17" s="555" t="s">
        <v>146</v>
      </c>
      <c r="N17" s="556"/>
      <c r="O17" s="556"/>
      <c r="P17" s="556"/>
      <c r="Q17" s="557"/>
      <c r="R17" s="558" t="s">
        <v>147</v>
      </c>
      <c r="S17" s="559"/>
      <c r="T17" s="559"/>
      <c r="U17" s="559"/>
      <c r="V17" s="560"/>
      <c r="W17" s="474"/>
      <c r="X17" s="475"/>
      <c r="Y17" s="476"/>
      <c r="Z17" s="501" t="s">
        <v>148</v>
      </c>
      <c r="AA17" s="502"/>
      <c r="AB17" s="502"/>
      <c r="AC17" s="502"/>
      <c r="AD17" s="502"/>
      <c r="AE17" s="502"/>
      <c r="AF17" s="502"/>
      <c r="AG17" s="502"/>
      <c r="AH17" s="503"/>
      <c r="AI17" s="447">
        <v>4200</v>
      </c>
      <c r="AJ17" s="448"/>
      <c r="AK17" s="448"/>
      <c r="AL17" s="448"/>
      <c r="AM17" s="449"/>
      <c r="AN17" s="447">
        <v>13473600</v>
      </c>
      <c r="AO17" s="448"/>
      <c r="AP17" s="448"/>
      <c r="AQ17" s="448"/>
      <c r="AR17" s="448"/>
      <c r="AS17" s="449"/>
      <c r="AT17" s="447">
        <v>3208</v>
      </c>
      <c r="AU17" s="448"/>
      <c r="AV17" s="448"/>
      <c r="AW17" s="448"/>
      <c r="AX17" s="448"/>
      <c r="AY17" s="450"/>
      <c r="AZ17" s="429" t="s">
        <v>149</v>
      </c>
      <c r="BA17" s="430"/>
      <c r="BB17" s="430"/>
      <c r="BC17" s="430"/>
      <c r="BD17" s="430"/>
      <c r="BE17" s="430"/>
      <c r="BF17" s="430"/>
      <c r="BG17" s="430"/>
      <c r="BH17" s="430"/>
      <c r="BI17" s="430"/>
      <c r="BJ17" s="430"/>
      <c r="BK17" s="430"/>
      <c r="BL17" s="430"/>
      <c r="BM17" s="431"/>
      <c r="BN17" s="432">
        <v>529889910</v>
      </c>
      <c r="BO17" s="433"/>
      <c r="BP17" s="433"/>
      <c r="BQ17" s="433"/>
      <c r="BR17" s="433"/>
      <c r="BS17" s="433"/>
      <c r="BT17" s="433"/>
      <c r="BU17" s="434"/>
      <c r="BV17" s="432">
        <v>543449737</v>
      </c>
      <c r="BW17" s="433"/>
      <c r="BX17" s="433"/>
      <c r="BY17" s="433"/>
      <c r="BZ17" s="433"/>
      <c r="CA17" s="433"/>
      <c r="CB17" s="433"/>
      <c r="CC17" s="434"/>
      <c r="CD17" s="170"/>
      <c r="CE17" s="550"/>
      <c r="CF17" s="550"/>
      <c r="CG17" s="550"/>
      <c r="CH17" s="550"/>
      <c r="CI17" s="550"/>
      <c r="CJ17" s="550"/>
      <c r="CK17" s="550"/>
      <c r="CL17" s="550"/>
      <c r="CM17" s="550"/>
      <c r="CN17" s="550"/>
      <c r="CO17" s="550"/>
      <c r="CP17" s="550"/>
      <c r="CQ17" s="550"/>
      <c r="CR17" s="550"/>
      <c r="CS17" s="551"/>
      <c r="CT17" s="438"/>
      <c r="CU17" s="439"/>
      <c r="CV17" s="439"/>
      <c r="CW17" s="439"/>
      <c r="CX17" s="439"/>
      <c r="CY17" s="439"/>
      <c r="CZ17" s="439"/>
      <c r="DA17" s="440"/>
      <c r="DB17" s="438"/>
      <c r="DC17" s="439"/>
      <c r="DD17" s="439"/>
      <c r="DE17" s="439"/>
      <c r="DF17" s="439"/>
      <c r="DG17" s="439"/>
      <c r="DH17" s="439"/>
      <c r="DI17" s="440"/>
      <c r="DJ17" s="158"/>
      <c r="DK17" s="158"/>
      <c r="DL17" s="158"/>
      <c r="DM17" s="158"/>
      <c r="DN17" s="158"/>
      <c r="DO17" s="158"/>
    </row>
    <row r="18" spans="1:119" ht="18.75" customHeight="1" thickBot="1" x14ac:dyDescent="0.25">
      <c r="A18" s="159"/>
      <c r="B18" s="414" t="s">
        <v>150</v>
      </c>
      <c r="C18" s="415"/>
      <c r="D18" s="415"/>
      <c r="E18" s="415"/>
      <c r="F18" s="415"/>
      <c r="G18" s="415"/>
      <c r="H18" s="415"/>
      <c r="I18" s="415"/>
      <c r="J18" s="415"/>
      <c r="K18" s="563"/>
      <c r="L18" s="564">
        <v>12584</v>
      </c>
      <c r="M18" s="565"/>
      <c r="N18" s="565"/>
      <c r="O18" s="565"/>
      <c r="P18" s="565"/>
      <c r="Q18" s="565"/>
      <c r="R18" s="565"/>
      <c r="S18" s="565"/>
      <c r="T18" s="565"/>
      <c r="U18" s="565"/>
      <c r="V18" s="565"/>
      <c r="W18" s="474"/>
      <c r="X18" s="475"/>
      <c r="Y18" s="476"/>
      <c r="Z18" s="501" t="s">
        <v>151</v>
      </c>
      <c r="AA18" s="502"/>
      <c r="AB18" s="502"/>
      <c r="AC18" s="502"/>
      <c r="AD18" s="502"/>
      <c r="AE18" s="502"/>
      <c r="AF18" s="502"/>
      <c r="AG18" s="502"/>
      <c r="AH18" s="503"/>
      <c r="AI18" s="447">
        <v>13330</v>
      </c>
      <c r="AJ18" s="448"/>
      <c r="AK18" s="448"/>
      <c r="AL18" s="448"/>
      <c r="AM18" s="449"/>
      <c r="AN18" s="447">
        <v>49873362</v>
      </c>
      <c r="AO18" s="448"/>
      <c r="AP18" s="448"/>
      <c r="AQ18" s="448"/>
      <c r="AR18" s="448"/>
      <c r="AS18" s="449"/>
      <c r="AT18" s="447">
        <v>3741</v>
      </c>
      <c r="AU18" s="448"/>
      <c r="AV18" s="448"/>
      <c r="AW18" s="448"/>
      <c r="AX18" s="448"/>
      <c r="AY18" s="450"/>
      <c r="AZ18" s="532" t="s">
        <v>152</v>
      </c>
      <c r="BA18" s="533"/>
      <c r="BB18" s="533"/>
      <c r="BC18" s="533"/>
      <c r="BD18" s="533"/>
      <c r="BE18" s="533"/>
      <c r="BF18" s="533"/>
      <c r="BG18" s="533"/>
      <c r="BH18" s="533"/>
      <c r="BI18" s="533"/>
      <c r="BJ18" s="533"/>
      <c r="BK18" s="533"/>
      <c r="BL18" s="533"/>
      <c r="BM18" s="534"/>
      <c r="BN18" s="566">
        <v>692512877</v>
      </c>
      <c r="BO18" s="567"/>
      <c r="BP18" s="567"/>
      <c r="BQ18" s="567"/>
      <c r="BR18" s="567"/>
      <c r="BS18" s="567"/>
      <c r="BT18" s="567"/>
      <c r="BU18" s="568"/>
      <c r="BV18" s="566">
        <v>675607918</v>
      </c>
      <c r="BW18" s="567"/>
      <c r="BX18" s="567"/>
      <c r="BY18" s="567"/>
      <c r="BZ18" s="567"/>
      <c r="CA18" s="567"/>
      <c r="CB18" s="567"/>
      <c r="CC18" s="568"/>
      <c r="CD18" s="170"/>
      <c r="CE18" s="550" t="s">
        <v>153</v>
      </c>
      <c r="CF18" s="550"/>
      <c r="CG18" s="550"/>
      <c r="CH18" s="550"/>
      <c r="CI18" s="550"/>
      <c r="CJ18" s="550"/>
      <c r="CK18" s="550"/>
      <c r="CL18" s="550"/>
      <c r="CM18" s="550"/>
      <c r="CN18" s="550"/>
      <c r="CO18" s="550"/>
      <c r="CP18" s="550"/>
      <c r="CQ18" s="550"/>
      <c r="CR18" s="550"/>
      <c r="CS18" s="551"/>
      <c r="CT18" s="438">
        <v>2</v>
      </c>
      <c r="CU18" s="439"/>
      <c r="CV18" s="439"/>
      <c r="CW18" s="439"/>
      <c r="CX18" s="439"/>
      <c r="CY18" s="439"/>
      <c r="CZ18" s="439"/>
      <c r="DA18" s="440"/>
      <c r="DB18" s="438">
        <v>2.8</v>
      </c>
      <c r="DC18" s="439"/>
      <c r="DD18" s="439"/>
      <c r="DE18" s="439"/>
      <c r="DF18" s="439"/>
      <c r="DG18" s="439"/>
      <c r="DH18" s="439"/>
      <c r="DI18" s="440"/>
      <c r="DJ18" s="158"/>
      <c r="DK18" s="158"/>
      <c r="DL18" s="158"/>
      <c r="DM18" s="158"/>
      <c r="DN18" s="158"/>
      <c r="DO18" s="158"/>
    </row>
    <row r="19" spans="1:119" ht="18.75" customHeight="1" thickBot="1" x14ac:dyDescent="0.25">
      <c r="A19" s="159"/>
      <c r="B19" s="414" t="s">
        <v>154</v>
      </c>
      <c r="C19" s="415"/>
      <c r="D19" s="415"/>
      <c r="E19" s="415"/>
      <c r="F19" s="415"/>
      <c r="G19" s="415"/>
      <c r="H19" s="415"/>
      <c r="I19" s="415"/>
      <c r="J19" s="415"/>
      <c r="K19" s="563"/>
      <c r="L19" s="564">
        <v>178</v>
      </c>
      <c r="M19" s="565"/>
      <c r="N19" s="565"/>
      <c r="O19" s="565"/>
      <c r="P19" s="565"/>
      <c r="Q19" s="565"/>
      <c r="R19" s="565"/>
      <c r="S19" s="565"/>
      <c r="T19" s="565"/>
      <c r="U19" s="565"/>
      <c r="V19" s="565"/>
      <c r="W19" s="474"/>
      <c r="X19" s="475"/>
      <c r="Y19" s="476"/>
      <c r="Z19" s="501" t="s">
        <v>155</v>
      </c>
      <c r="AA19" s="502"/>
      <c r="AB19" s="502"/>
      <c r="AC19" s="502"/>
      <c r="AD19" s="502"/>
      <c r="AE19" s="502"/>
      <c r="AF19" s="502"/>
      <c r="AG19" s="502"/>
      <c r="AH19" s="503"/>
      <c r="AI19" s="447" t="s">
        <v>120</v>
      </c>
      <c r="AJ19" s="448"/>
      <c r="AK19" s="448"/>
      <c r="AL19" s="448"/>
      <c r="AM19" s="449"/>
      <c r="AN19" s="447" t="s">
        <v>120</v>
      </c>
      <c r="AO19" s="448"/>
      <c r="AP19" s="448"/>
      <c r="AQ19" s="448"/>
      <c r="AR19" s="448"/>
      <c r="AS19" s="449"/>
      <c r="AT19" s="447" t="s">
        <v>120</v>
      </c>
      <c r="AU19" s="448"/>
      <c r="AV19" s="448"/>
      <c r="AW19" s="448"/>
      <c r="AX19" s="448"/>
      <c r="AY19" s="450"/>
      <c r="AZ19" s="441" t="s">
        <v>156</v>
      </c>
      <c r="BA19" s="442"/>
      <c r="BB19" s="442"/>
      <c r="BC19" s="442"/>
      <c r="BD19" s="442"/>
      <c r="BE19" s="442"/>
      <c r="BF19" s="442"/>
      <c r="BG19" s="442"/>
      <c r="BH19" s="442"/>
      <c r="BI19" s="442"/>
      <c r="BJ19" s="442"/>
      <c r="BK19" s="442"/>
      <c r="BL19" s="442"/>
      <c r="BM19" s="443"/>
      <c r="BN19" s="420">
        <v>2446737306</v>
      </c>
      <c r="BO19" s="421"/>
      <c r="BP19" s="421"/>
      <c r="BQ19" s="421"/>
      <c r="BR19" s="421"/>
      <c r="BS19" s="421"/>
      <c r="BT19" s="421"/>
      <c r="BU19" s="422"/>
      <c r="BV19" s="420">
        <v>2446028956</v>
      </c>
      <c r="BW19" s="421"/>
      <c r="BX19" s="421"/>
      <c r="BY19" s="421"/>
      <c r="BZ19" s="421"/>
      <c r="CA19" s="421"/>
      <c r="CB19" s="421"/>
      <c r="CC19" s="422"/>
      <c r="CD19" s="170"/>
      <c r="CE19" s="550"/>
      <c r="CF19" s="550"/>
      <c r="CG19" s="550"/>
      <c r="CH19" s="550"/>
      <c r="CI19" s="550"/>
      <c r="CJ19" s="550"/>
      <c r="CK19" s="550"/>
      <c r="CL19" s="550"/>
      <c r="CM19" s="550"/>
      <c r="CN19" s="550"/>
      <c r="CO19" s="550"/>
      <c r="CP19" s="550"/>
      <c r="CQ19" s="550"/>
      <c r="CR19" s="550"/>
      <c r="CS19" s="551"/>
      <c r="CT19" s="438"/>
      <c r="CU19" s="439"/>
      <c r="CV19" s="439"/>
      <c r="CW19" s="439"/>
      <c r="CX19" s="439"/>
      <c r="CY19" s="439"/>
      <c r="CZ19" s="439"/>
      <c r="DA19" s="440"/>
      <c r="DB19" s="438"/>
      <c r="DC19" s="439"/>
      <c r="DD19" s="439"/>
      <c r="DE19" s="439"/>
      <c r="DF19" s="439"/>
      <c r="DG19" s="439"/>
      <c r="DH19" s="439"/>
      <c r="DI19" s="440"/>
      <c r="DJ19" s="158"/>
      <c r="DK19" s="158"/>
      <c r="DL19" s="158"/>
      <c r="DM19" s="158"/>
      <c r="DN19" s="158"/>
      <c r="DO19" s="158"/>
    </row>
    <row r="20" spans="1:119" ht="18.75" customHeight="1" thickBot="1" x14ac:dyDescent="0.25">
      <c r="A20" s="159"/>
      <c r="B20" s="414" t="s">
        <v>157</v>
      </c>
      <c r="C20" s="415"/>
      <c r="D20" s="415"/>
      <c r="E20" s="415"/>
      <c r="F20" s="415"/>
      <c r="G20" s="415"/>
      <c r="H20" s="415"/>
      <c r="I20" s="415"/>
      <c r="J20" s="415"/>
      <c r="K20" s="563"/>
      <c r="L20" s="564">
        <v>848150</v>
      </c>
      <c r="M20" s="565"/>
      <c r="N20" s="565"/>
      <c r="O20" s="565"/>
      <c r="P20" s="565"/>
      <c r="Q20" s="565"/>
      <c r="R20" s="565"/>
      <c r="S20" s="565"/>
      <c r="T20" s="565"/>
      <c r="U20" s="565"/>
      <c r="V20" s="565"/>
      <c r="W20" s="477"/>
      <c r="X20" s="478"/>
      <c r="Y20" s="479"/>
      <c r="Z20" s="501" t="s">
        <v>158</v>
      </c>
      <c r="AA20" s="502"/>
      <c r="AB20" s="502"/>
      <c r="AC20" s="502"/>
      <c r="AD20" s="502"/>
      <c r="AE20" s="502"/>
      <c r="AF20" s="502"/>
      <c r="AG20" s="502"/>
      <c r="AH20" s="503"/>
      <c r="AI20" s="447">
        <v>24995</v>
      </c>
      <c r="AJ20" s="448"/>
      <c r="AK20" s="448"/>
      <c r="AL20" s="448"/>
      <c r="AM20" s="449"/>
      <c r="AN20" s="447">
        <v>88190482</v>
      </c>
      <c r="AO20" s="448"/>
      <c r="AP20" s="448"/>
      <c r="AQ20" s="448"/>
      <c r="AR20" s="448"/>
      <c r="AS20" s="449"/>
      <c r="AT20" s="447">
        <v>3528</v>
      </c>
      <c r="AU20" s="448"/>
      <c r="AV20" s="448"/>
      <c r="AW20" s="448"/>
      <c r="AX20" s="448"/>
      <c r="AY20" s="450"/>
      <c r="AZ20" s="532" t="s">
        <v>159</v>
      </c>
      <c r="BA20" s="533"/>
      <c r="BB20" s="533"/>
      <c r="BC20" s="533"/>
      <c r="BD20" s="533"/>
      <c r="BE20" s="533"/>
      <c r="BF20" s="533"/>
      <c r="BG20" s="533"/>
      <c r="BH20" s="533"/>
      <c r="BI20" s="533"/>
      <c r="BJ20" s="533"/>
      <c r="BK20" s="533"/>
      <c r="BL20" s="533"/>
      <c r="BM20" s="534"/>
      <c r="BN20" s="566">
        <v>261045643</v>
      </c>
      <c r="BO20" s="567"/>
      <c r="BP20" s="567"/>
      <c r="BQ20" s="567"/>
      <c r="BR20" s="567"/>
      <c r="BS20" s="567"/>
      <c r="BT20" s="567"/>
      <c r="BU20" s="568"/>
      <c r="BV20" s="566">
        <v>297962051</v>
      </c>
      <c r="BW20" s="567"/>
      <c r="BX20" s="567"/>
      <c r="BY20" s="567"/>
      <c r="BZ20" s="567"/>
      <c r="CA20" s="567"/>
      <c r="CB20" s="567"/>
      <c r="CC20" s="568"/>
      <c r="CD20" s="170"/>
      <c r="CE20" s="550"/>
      <c r="CF20" s="550"/>
      <c r="CG20" s="550"/>
      <c r="CH20" s="550"/>
      <c r="CI20" s="550"/>
      <c r="CJ20" s="550"/>
      <c r="CK20" s="550"/>
      <c r="CL20" s="550"/>
      <c r="CM20" s="550"/>
      <c r="CN20" s="550"/>
      <c r="CO20" s="550"/>
      <c r="CP20" s="550"/>
      <c r="CQ20" s="550"/>
      <c r="CR20" s="550"/>
      <c r="CS20" s="551"/>
      <c r="CT20" s="438"/>
      <c r="CU20" s="439"/>
      <c r="CV20" s="439"/>
      <c r="CW20" s="439"/>
      <c r="CX20" s="439"/>
      <c r="CY20" s="439"/>
      <c r="CZ20" s="439"/>
      <c r="DA20" s="440"/>
      <c r="DB20" s="438"/>
      <c r="DC20" s="439"/>
      <c r="DD20" s="439"/>
      <c r="DE20" s="439"/>
      <c r="DF20" s="439"/>
      <c r="DG20" s="439"/>
      <c r="DH20" s="439"/>
      <c r="DI20" s="440"/>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9" t="s">
        <v>160</v>
      </c>
      <c r="X21" s="570"/>
      <c r="Y21" s="570"/>
      <c r="Z21" s="570"/>
      <c r="AA21" s="570"/>
      <c r="AB21" s="570"/>
      <c r="AC21" s="570"/>
      <c r="AD21" s="570"/>
      <c r="AE21" s="570"/>
      <c r="AF21" s="570"/>
      <c r="AG21" s="570"/>
      <c r="AH21" s="571"/>
      <c r="AI21" s="572">
        <v>99</v>
      </c>
      <c r="AJ21" s="573"/>
      <c r="AK21" s="573"/>
      <c r="AL21" s="573"/>
      <c r="AM21" s="573"/>
      <c r="AN21" s="573"/>
      <c r="AO21" s="573"/>
      <c r="AP21" s="573"/>
      <c r="AQ21" s="573"/>
      <c r="AR21" s="573"/>
      <c r="AS21" s="573"/>
      <c r="AT21" s="573"/>
      <c r="AU21" s="573"/>
      <c r="AV21" s="573"/>
      <c r="AW21" s="573"/>
      <c r="AX21" s="573"/>
      <c r="AY21" s="574"/>
      <c r="AZ21" s="441" t="s">
        <v>161</v>
      </c>
      <c r="BA21" s="442"/>
      <c r="BB21" s="442"/>
      <c r="BC21" s="442"/>
      <c r="BD21" s="442"/>
      <c r="BE21" s="442"/>
      <c r="BF21" s="442"/>
      <c r="BG21" s="442"/>
      <c r="BH21" s="442"/>
      <c r="BI21" s="442"/>
      <c r="BJ21" s="442"/>
      <c r="BK21" s="442"/>
      <c r="BL21" s="442"/>
      <c r="BM21" s="443"/>
      <c r="BN21" s="420">
        <v>72166918</v>
      </c>
      <c r="BO21" s="421"/>
      <c r="BP21" s="421"/>
      <c r="BQ21" s="421"/>
      <c r="BR21" s="421"/>
      <c r="BS21" s="421"/>
      <c r="BT21" s="421"/>
      <c r="BU21" s="422"/>
      <c r="BV21" s="420">
        <v>69070129</v>
      </c>
      <c r="BW21" s="421"/>
      <c r="BX21" s="421"/>
      <c r="BY21" s="421"/>
      <c r="BZ21" s="421"/>
      <c r="CA21" s="421"/>
      <c r="CB21" s="421"/>
      <c r="CC21" s="422"/>
      <c r="CD21" s="170"/>
      <c r="CE21" s="550"/>
      <c r="CF21" s="550"/>
      <c r="CG21" s="550"/>
      <c r="CH21" s="550"/>
      <c r="CI21" s="550"/>
      <c r="CJ21" s="550"/>
      <c r="CK21" s="550"/>
      <c r="CL21" s="550"/>
      <c r="CM21" s="550"/>
      <c r="CN21" s="550"/>
      <c r="CO21" s="550"/>
      <c r="CP21" s="550"/>
      <c r="CQ21" s="550"/>
      <c r="CR21" s="550"/>
      <c r="CS21" s="551"/>
      <c r="CT21" s="438"/>
      <c r="CU21" s="439"/>
      <c r="CV21" s="439"/>
      <c r="CW21" s="439"/>
      <c r="CX21" s="439"/>
      <c r="CY21" s="439"/>
      <c r="CZ21" s="439"/>
      <c r="DA21" s="440"/>
      <c r="DB21" s="438"/>
      <c r="DC21" s="439"/>
      <c r="DD21" s="439"/>
      <c r="DE21" s="439"/>
      <c r="DF21" s="439"/>
      <c r="DG21" s="439"/>
      <c r="DH21" s="439"/>
      <c r="DI21" s="440"/>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162</v>
      </c>
      <c r="BA22" s="430"/>
      <c r="BB22" s="430"/>
      <c r="BC22" s="430"/>
      <c r="BD22" s="430"/>
      <c r="BE22" s="430"/>
      <c r="BF22" s="430"/>
      <c r="BG22" s="430"/>
      <c r="BH22" s="430"/>
      <c r="BI22" s="430"/>
      <c r="BJ22" s="430"/>
      <c r="BK22" s="430"/>
      <c r="BL22" s="430"/>
      <c r="BM22" s="431"/>
      <c r="BN22" s="432">
        <v>3230891</v>
      </c>
      <c r="BO22" s="433"/>
      <c r="BP22" s="433"/>
      <c r="BQ22" s="433"/>
      <c r="BR22" s="433"/>
      <c r="BS22" s="433"/>
      <c r="BT22" s="433"/>
      <c r="BU22" s="434"/>
      <c r="BV22" s="432">
        <v>3223399</v>
      </c>
      <c r="BW22" s="433"/>
      <c r="BX22" s="433"/>
      <c r="BY22" s="433"/>
      <c r="BZ22" s="433"/>
      <c r="CA22" s="433"/>
      <c r="CB22" s="433"/>
      <c r="CC22" s="434"/>
      <c r="CD22" s="170"/>
      <c r="CE22" s="550"/>
      <c r="CF22" s="550"/>
      <c r="CG22" s="550"/>
      <c r="CH22" s="550"/>
      <c r="CI22" s="550"/>
      <c r="CJ22" s="550"/>
      <c r="CK22" s="550"/>
      <c r="CL22" s="550"/>
      <c r="CM22" s="550"/>
      <c r="CN22" s="550"/>
      <c r="CO22" s="550"/>
      <c r="CP22" s="550"/>
      <c r="CQ22" s="550"/>
      <c r="CR22" s="550"/>
      <c r="CS22" s="551"/>
      <c r="CT22" s="438"/>
      <c r="CU22" s="439"/>
      <c r="CV22" s="439"/>
      <c r="CW22" s="439"/>
      <c r="CX22" s="439"/>
      <c r="CY22" s="439"/>
      <c r="CZ22" s="439"/>
      <c r="DA22" s="440"/>
      <c r="DB22" s="438"/>
      <c r="DC22" s="439"/>
      <c r="DD22" s="439"/>
      <c r="DE22" s="439"/>
      <c r="DF22" s="439"/>
      <c r="DG22" s="439"/>
      <c r="DH22" s="439"/>
      <c r="DI22" s="440"/>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163</v>
      </c>
      <c r="BA23" s="430"/>
      <c r="BB23" s="430"/>
      <c r="BC23" s="430"/>
      <c r="BD23" s="430"/>
      <c r="BE23" s="430"/>
      <c r="BF23" s="430"/>
      <c r="BG23" s="430"/>
      <c r="BH23" s="430"/>
      <c r="BI23" s="430"/>
      <c r="BJ23" s="430"/>
      <c r="BK23" s="430"/>
      <c r="BL23" s="430"/>
      <c r="BM23" s="431"/>
      <c r="BN23" s="432">
        <v>1933077</v>
      </c>
      <c r="BO23" s="433"/>
      <c r="BP23" s="433"/>
      <c r="BQ23" s="433"/>
      <c r="BR23" s="433"/>
      <c r="BS23" s="433"/>
      <c r="BT23" s="433"/>
      <c r="BU23" s="434"/>
      <c r="BV23" s="432">
        <v>7532895</v>
      </c>
      <c r="BW23" s="433"/>
      <c r="BX23" s="433"/>
      <c r="BY23" s="433"/>
      <c r="BZ23" s="433"/>
      <c r="CA23" s="433"/>
      <c r="CB23" s="433"/>
      <c r="CC23" s="434"/>
      <c r="CD23" s="170"/>
      <c r="CE23" s="550"/>
      <c r="CF23" s="550"/>
      <c r="CG23" s="550"/>
      <c r="CH23" s="550"/>
      <c r="CI23" s="550"/>
      <c r="CJ23" s="550"/>
      <c r="CK23" s="550"/>
      <c r="CL23" s="550"/>
      <c r="CM23" s="550"/>
      <c r="CN23" s="550"/>
      <c r="CO23" s="550"/>
      <c r="CP23" s="550"/>
      <c r="CQ23" s="550"/>
      <c r="CR23" s="550"/>
      <c r="CS23" s="551"/>
      <c r="CT23" s="438"/>
      <c r="CU23" s="439"/>
      <c r="CV23" s="439"/>
      <c r="CW23" s="439"/>
      <c r="CX23" s="439"/>
      <c r="CY23" s="439"/>
      <c r="CZ23" s="439"/>
      <c r="DA23" s="440"/>
      <c r="DB23" s="438"/>
      <c r="DC23" s="439"/>
      <c r="DD23" s="439"/>
      <c r="DE23" s="439"/>
      <c r="DF23" s="439"/>
      <c r="DG23" s="439"/>
      <c r="DH23" s="439"/>
      <c r="DI23" s="440"/>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8" t="s">
        <v>164</v>
      </c>
      <c r="BA24" s="499"/>
      <c r="BB24" s="499"/>
      <c r="BC24" s="499"/>
      <c r="BD24" s="499"/>
      <c r="BE24" s="499"/>
      <c r="BF24" s="499"/>
      <c r="BG24" s="499"/>
      <c r="BH24" s="499"/>
      <c r="BI24" s="499"/>
      <c r="BJ24" s="499"/>
      <c r="BK24" s="499"/>
      <c r="BL24" s="499"/>
      <c r="BM24" s="500"/>
      <c r="BN24" s="566">
        <v>1388051</v>
      </c>
      <c r="BO24" s="567"/>
      <c r="BP24" s="567"/>
      <c r="BQ24" s="567"/>
      <c r="BR24" s="567"/>
      <c r="BS24" s="567"/>
      <c r="BT24" s="567"/>
      <c r="BU24" s="568"/>
      <c r="BV24" s="566">
        <v>6987906</v>
      </c>
      <c r="BW24" s="567"/>
      <c r="BX24" s="567"/>
      <c r="BY24" s="567"/>
      <c r="BZ24" s="567"/>
      <c r="CA24" s="567"/>
      <c r="CB24" s="567"/>
      <c r="CC24" s="568"/>
      <c r="CD24" s="170"/>
      <c r="CE24" s="550"/>
      <c r="CF24" s="550"/>
      <c r="CG24" s="550"/>
      <c r="CH24" s="550"/>
      <c r="CI24" s="550"/>
      <c r="CJ24" s="550"/>
      <c r="CK24" s="550"/>
      <c r="CL24" s="550"/>
      <c r="CM24" s="550"/>
      <c r="CN24" s="550"/>
      <c r="CO24" s="550"/>
      <c r="CP24" s="550"/>
      <c r="CQ24" s="550"/>
      <c r="CR24" s="550"/>
      <c r="CS24" s="551"/>
      <c r="CT24" s="438"/>
      <c r="CU24" s="439"/>
      <c r="CV24" s="439"/>
      <c r="CW24" s="439"/>
      <c r="CX24" s="439"/>
      <c r="CY24" s="439"/>
      <c r="CZ24" s="439"/>
      <c r="DA24" s="440"/>
      <c r="DB24" s="438"/>
      <c r="DC24" s="439"/>
      <c r="DD24" s="439"/>
      <c r="DE24" s="439"/>
      <c r="DF24" s="439"/>
      <c r="DG24" s="439"/>
      <c r="DH24" s="439"/>
      <c r="DI24" s="440"/>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5" t="s">
        <v>165</v>
      </c>
      <c r="BA25" s="576"/>
      <c r="BB25" s="576"/>
      <c r="BC25" s="577"/>
      <c r="BD25" s="441" t="s">
        <v>45</v>
      </c>
      <c r="BE25" s="442"/>
      <c r="BF25" s="442"/>
      <c r="BG25" s="442"/>
      <c r="BH25" s="442"/>
      <c r="BI25" s="442"/>
      <c r="BJ25" s="442"/>
      <c r="BK25" s="442"/>
      <c r="BL25" s="442"/>
      <c r="BM25" s="443"/>
      <c r="BN25" s="420">
        <v>38074428</v>
      </c>
      <c r="BO25" s="421"/>
      <c r="BP25" s="421"/>
      <c r="BQ25" s="421"/>
      <c r="BR25" s="421"/>
      <c r="BS25" s="421"/>
      <c r="BT25" s="421"/>
      <c r="BU25" s="422"/>
      <c r="BV25" s="420">
        <v>6311097</v>
      </c>
      <c r="BW25" s="421"/>
      <c r="BX25" s="421"/>
      <c r="BY25" s="421"/>
      <c r="BZ25" s="421"/>
      <c r="CA25" s="421"/>
      <c r="CB25" s="421"/>
      <c r="CC25" s="422"/>
      <c r="CD25" s="170"/>
      <c r="CE25" s="550"/>
      <c r="CF25" s="550"/>
      <c r="CG25" s="550"/>
      <c r="CH25" s="550"/>
      <c r="CI25" s="550"/>
      <c r="CJ25" s="550"/>
      <c r="CK25" s="550"/>
      <c r="CL25" s="550"/>
      <c r="CM25" s="550"/>
      <c r="CN25" s="550"/>
      <c r="CO25" s="550"/>
      <c r="CP25" s="550"/>
      <c r="CQ25" s="550"/>
      <c r="CR25" s="550"/>
      <c r="CS25" s="551"/>
      <c r="CT25" s="438"/>
      <c r="CU25" s="439"/>
      <c r="CV25" s="439"/>
      <c r="CW25" s="439"/>
      <c r="CX25" s="439"/>
      <c r="CY25" s="439"/>
      <c r="CZ25" s="439"/>
      <c r="DA25" s="440"/>
      <c r="DB25" s="438"/>
      <c r="DC25" s="439"/>
      <c r="DD25" s="439"/>
      <c r="DE25" s="439"/>
      <c r="DF25" s="439"/>
      <c r="DG25" s="439"/>
      <c r="DH25" s="439"/>
      <c r="DI25" s="440"/>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8"/>
      <c r="BA26" s="579"/>
      <c r="BB26" s="579"/>
      <c r="BC26" s="580"/>
      <c r="BD26" s="429" t="s">
        <v>166</v>
      </c>
      <c r="BE26" s="430"/>
      <c r="BF26" s="430"/>
      <c r="BG26" s="430"/>
      <c r="BH26" s="430"/>
      <c r="BI26" s="430"/>
      <c r="BJ26" s="430"/>
      <c r="BK26" s="430"/>
      <c r="BL26" s="430"/>
      <c r="BM26" s="431"/>
      <c r="BN26" s="432">
        <v>14875303</v>
      </c>
      <c r="BO26" s="433"/>
      <c r="BP26" s="433"/>
      <c r="BQ26" s="433"/>
      <c r="BR26" s="433"/>
      <c r="BS26" s="433"/>
      <c r="BT26" s="433"/>
      <c r="BU26" s="434"/>
      <c r="BV26" s="432">
        <v>31811949</v>
      </c>
      <c r="BW26" s="433"/>
      <c r="BX26" s="433"/>
      <c r="BY26" s="433"/>
      <c r="BZ26" s="433"/>
      <c r="CA26" s="433"/>
      <c r="CB26" s="433"/>
      <c r="CC26" s="434"/>
      <c r="CD26" s="170"/>
      <c r="CE26" s="550"/>
      <c r="CF26" s="550"/>
      <c r="CG26" s="550"/>
      <c r="CH26" s="550"/>
      <c r="CI26" s="550"/>
      <c r="CJ26" s="550"/>
      <c r="CK26" s="550"/>
      <c r="CL26" s="550"/>
      <c r="CM26" s="550"/>
      <c r="CN26" s="550"/>
      <c r="CO26" s="550"/>
      <c r="CP26" s="550"/>
      <c r="CQ26" s="550"/>
      <c r="CR26" s="550"/>
      <c r="CS26" s="551"/>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1"/>
      <c r="BA27" s="582"/>
      <c r="BB27" s="582"/>
      <c r="BC27" s="583"/>
      <c r="BD27" s="532" t="s">
        <v>47</v>
      </c>
      <c r="BE27" s="533"/>
      <c r="BF27" s="533"/>
      <c r="BG27" s="533"/>
      <c r="BH27" s="533"/>
      <c r="BI27" s="533"/>
      <c r="BJ27" s="533"/>
      <c r="BK27" s="533"/>
      <c r="BL27" s="533"/>
      <c r="BM27" s="534"/>
      <c r="BN27" s="566">
        <v>30972115</v>
      </c>
      <c r="BO27" s="567"/>
      <c r="BP27" s="567"/>
      <c r="BQ27" s="567"/>
      <c r="BR27" s="567"/>
      <c r="BS27" s="567"/>
      <c r="BT27" s="567"/>
      <c r="BU27" s="568"/>
      <c r="BV27" s="566">
        <v>52753881</v>
      </c>
      <c r="BW27" s="567"/>
      <c r="BX27" s="567"/>
      <c r="BY27" s="567"/>
      <c r="BZ27" s="567"/>
      <c r="CA27" s="567"/>
      <c r="CB27" s="567"/>
      <c r="CC27" s="568"/>
      <c r="CD27" s="190"/>
      <c r="CE27" s="584"/>
      <c r="CF27" s="584"/>
      <c r="CG27" s="584"/>
      <c r="CH27" s="584"/>
      <c r="CI27" s="584"/>
      <c r="CJ27" s="584"/>
      <c r="CK27" s="584"/>
      <c r="CL27" s="584"/>
      <c r="CM27" s="584"/>
      <c r="CN27" s="584"/>
      <c r="CO27" s="584"/>
      <c r="CP27" s="584"/>
      <c r="CQ27" s="584"/>
      <c r="CR27" s="584"/>
      <c r="CS27" s="585"/>
      <c r="CT27" s="541"/>
      <c r="CU27" s="542"/>
      <c r="CV27" s="542"/>
      <c r="CW27" s="542"/>
      <c r="CX27" s="542"/>
      <c r="CY27" s="542"/>
      <c r="CZ27" s="542"/>
      <c r="DA27" s="543"/>
      <c r="DB27" s="541"/>
      <c r="DC27" s="542"/>
      <c r="DD27" s="542"/>
      <c r="DE27" s="542"/>
      <c r="DF27" s="542"/>
      <c r="DG27" s="542"/>
      <c r="DH27" s="542"/>
      <c r="DI27" s="543"/>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167</v>
      </c>
      <c r="D29" s="200"/>
      <c r="E29" s="192"/>
      <c r="F29" s="192"/>
      <c r="G29" s="192"/>
      <c r="H29" s="192"/>
      <c r="I29" s="192"/>
      <c r="J29" s="192"/>
      <c r="K29" s="192"/>
      <c r="L29" s="192"/>
      <c r="M29" s="192"/>
      <c r="N29" s="192"/>
      <c r="O29" s="192"/>
      <c r="P29" s="192"/>
      <c r="Q29" s="192"/>
      <c r="R29" s="192"/>
      <c r="S29" s="192"/>
      <c r="T29" s="192"/>
      <c r="U29" s="192" t="s">
        <v>168</v>
      </c>
      <c r="V29" s="192"/>
      <c r="W29" s="192"/>
      <c r="X29" s="192"/>
      <c r="Y29" s="192"/>
      <c r="Z29" s="192"/>
      <c r="AA29" s="192"/>
      <c r="AB29" s="192"/>
      <c r="AC29" s="192"/>
      <c r="AD29" s="192"/>
      <c r="AE29" s="192"/>
      <c r="AF29" s="192"/>
      <c r="AG29" s="192"/>
      <c r="AH29" s="192"/>
      <c r="AI29" s="192"/>
      <c r="AJ29" s="192"/>
      <c r="AK29" s="192"/>
      <c r="AL29" s="192"/>
      <c r="AM29" s="182" t="s">
        <v>169</v>
      </c>
      <c r="AN29" s="192"/>
      <c r="AO29" s="192"/>
      <c r="AP29" s="192"/>
      <c r="AQ29" s="192"/>
      <c r="AR29" s="182"/>
      <c r="AS29" s="182"/>
      <c r="AT29" s="182"/>
      <c r="AU29" s="182"/>
      <c r="AV29" s="182"/>
      <c r="AW29" s="182"/>
      <c r="AX29" s="182"/>
      <c r="AY29" s="182"/>
      <c r="AZ29" s="182"/>
      <c r="BA29" s="182"/>
      <c r="BB29" s="192"/>
      <c r="BC29" s="182"/>
      <c r="BD29" s="182"/>
      <c r="BE29" s="182" t="s">
        <v>170</v>
      </c>
      <c r="BF29" s="192"/>
      <c r="BG29" s="192"/>
      <c r="BH29" s="192"/>
      <c r="BI29" s="192"/>
      <c r="BJ29" s="182"/>
      <c r="BK29" s="182"/>
      <c r="BL29" s="182"/>
      <c r="BM29" s="182"/>
      <c r="BN29" s="182"/>
      <c r="BO29" s="182"/>
      <c r="BP29" s="182"/>
      <c r="BQ29" s="182"/>
      <c r="BR29" s="192"/>
      <c r="BS29" s="192"/>
      <c r="BT29" s="192"/>
      <c r="BU29" s="192"/>
      <c r="BV29" s="192"/>
      <c r="BW29" s="192" t="s">
        <v>171</v>
      </c>
      <c r="BX29" s="192"/>
      <c r="BY29" s="192"/>
      <c r="BZ29" s="192"/>
      <c r="CA29" s="192"/>
      <c r="CB29" s="182"/>
      <c r="CC29" s="182"/>
      <c r="CD29" s="182"/>
      <c r="CE29" s="182"/>
      <c r="CF29" s="182"/>
      <c r="CG29" s="182"/>
      <c r="CH29" s="182"/>
      <c r="CI29" s="182"/>
      <c r="CJ29" s="182"/>
      <c r="CK29" s="182"/>
      <c r="CL29" s="182"/>
      <c r="CM29" s="182"/>
      <c r="CN29" s="182"/>
      <c r="CO29" s="182" t="s">
        <v>172</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9" t="s">
        <v>173</v>
      </c>
      <c r="D30" s="589"/>
      <c r="E30" s="461" t="s">
        <v>174</v>
      </c>
      <c r="F30" s="461"/>
      <c r="G30" s="461"/>
      <c r="H30" s="461"/>
      <c r="I30" s="461"/>
      <c r="J30" s="461"/>
      <c r="K30" s="461"/>
      <c r="L30" s="461"/>
      <c r="M30" s="461"/>
      <c r="N30" s="461"/>
      <c r="O30" s="461"/>
      <c r="P30" s="461"/>
      <c r="Q30" s="461"/>
      <c r="R30" s="461"/>
      <c r="S30" s="461"/>
      <c r="T30" s="176"/>
      <c r="U30" s="589" t="s">
        <v>173</v>
      </c>
      <c r="V30" s="589"/>
      <c r="W30" s="461" t="s">
        <v>174</v>
      </c>
      <c r="X30" s="461"/>
      <c r="Y30" s="461"/>
      <c r="Z30" s="461"/>
      <c r="AA30" s="461"/>
      <c r="AB30" s="461"/>
      <c r="AC30" s="461"/>
      <c r="AD30" s="461"/>
      <c r="AE30" s="461"/>
      <c r="AF30" s="461"/>
      <c r="AG30" s="461"/>
      <c r="AH30" s="461"/>
      <c r="AI30" s="461"/>
      <c r="AJ30" s="461"/>
      <c r="AK30" s="461"/>
      <c r="AL30" s="176"/>
      <c r="AM30" s="589" t="s">
        <v>173</v>
      </c>
      <c r="AN30" s="589"/>
      <c r="AO30" s="461" t="s">
        <v>174</v>
      </c>
      <c r="AP30" s="461"/>
      <c r="AQ30" s="461"/>
      <c r="AR30" s="461"/>
      <c r="AS30" s="461"/>
      <c r="AT30" s="461"/>
      <c r="AU30" s="461"/>
      <c r="AV30" s="461"/>
      <c r="AW30" s="461"/>
      <c r="AX30" s="461"/>
      <c r="AY30" s="461"/>
      <c r="AZ30" s="461"/>
      <c r="BA30" s="461"/>
      <c r="BB30" s="461"/>
      <c r="BC30" s="461"/>
      <c r="BD30" s="201"/>
      <c r="BE30" s="589" t="s">
        <v>173</v>
      </c>
      <c r="BF30" s="589"/>
      <c r="BG30" s="461" t="s">
        <v>174</v>
      </c>
      <c r="BH30" s="461"/>
      <c r="BI30" s="461"/>
      <c r="BJ30" s="461"/>
      <c r="BK30" s="461"/>
      <c r="BL30" s="461"/>
      <c r="BM30" s="461"/>
      <c r="BN30" s="461"/>
      <c r="BO30" s="461"/>
      <c r="BP30" s="461"/>
      <c r="BQ30" s="461"/>
      <c r="BR30" s="461"/>
      <c r="BS30" s="461"/>
      <c r="BT30" s="461"/>
      <c r="BU30" s="461"/>
      <c r="BV30" s="202"/>
      <c r="BW30" s="589" t="s">
        <v>173</v>
      </c>
      <c r="BX30" s="589"/>
      <c r="BY30" s="461" t="s">
        <v>175</v>
      </c>
      <c r="BZ30" s="461"/>
      <c r="CA30" s="461"/>
      <c r="CB30" s="461"/>
      <c r="CC30" s="461"/>
      <c r="CD30" s="461"/>
      <c r="CE30" s="461"/>
      <c r="CF30" s="461"/>
      <c r="CG30" s="461"/>
      <c r="CH30" s="461"/>
      <c r="CI30" s="461"/>
      <c r="CJ30" s="461"/>
      <c r="CK30" s="461"/>
      <c r="CL30" s="461"/>
      <c r="CM30" s="461"/>
      <c r="CN30" s="176"/>
      <c r="CO30" s="589" t="s">
        <v>173</v>
      </c>
      <c r="CP30" s="589"/>
      <c r="CQ30" s="461" t="s">
        <v>176</v>
      </c>
      <c r="CR30" s="461"/>
      <c r="CS30" s="461"/>
      <c r="CT30" s="461"/>
      <c r="CU30" s="461"/>
      <c r="CV30" s="461"/>
      <c r="CW30" s="461"/>
      <c r="CX30" s="461"/>
      <c r="CY30" s="461"/>
      <c r="CZ30" s="461"/>
      <c r="DA30" s="461"/>
      <c r="DB30" s="461"/>
      <c r="DC30" s="461"/>
      <c r="DD30" s="461"/>
      <c r="DE30" s="461"/>
      <c r="DF30" s="176"/>
      <c r="DG30" s="586" t="s">
        <v>177</v>
      </c>
      <c r="DH30" s="586"/>
      <c r="DI30" s="203"/>
      <c r="DJ30" s="158"/>
      <c r="DK30" s="158"/>
      <c r="DL30" s="158"/>
      <c r="DM30" s="158"/>
      <c r="DN30" s="158"/>
      <c r="DO30" s="158"/>
    </row>
    <row r="31" spans="1:119" ht="32.25" customHeight="1" x14ac:dyDescent="0.2">
      <c r="A31" s="159"/>
      <c r="B31" s="199"/>
      <c r="C31" s="587">
        <f>IF(E31="","",1)</f>
        <v>1</v>
      </c>
      <c r="D31" s="587"/>
      <c r="E31" s="588" t="str">
        <f>IF('各会計、関係団体の財政状況及び健全化判断比率'!B7="","",'各会計、関係団体の財政状況及び健全化判断比率'!B7)</f>
        <v>一般会計</v>
      </c>
      <c r="F31" s="588"/>
      <c r="G31" s="588"/>
      <c r="H31" s="588"/>
      <c r="I31" s="588"/>
      <c r="J31" s="588"/>
      <c r="K31" s="588"/>
      <c r="L31" s="588"/>
      <c r="M31" s="588"/>
      <c r="N31" s="588"/>
      <c r="O31" s="588"/>
      <c r="P31" s="588"/>
      <c r="Q31" s="588"/>
      <c r="R31" s="588"/>
      <c r="S31" s="588"/>
      <c r="T31" s="200"/>
      <c r="U31" s="587">
        <f>IF(W31="","",MAX(C31:D40)+1)</f>
        <v>11</v>
      </c>
      <c r="V31" s="587"/>
      <c r="W31" s="588" t="str">
        <f>IF('各会計、関係団体の財政状況及び健全化判断比率'!B28="","",'各会計、関係団体の財政状況及び健全化判断比率'!B28)</f>
        <v>新潟県国民健康保険事業特別会計</v>
      </c>
      <c r="X31" s="588"/>
      <c r="Y31" s="588"/>
      <c r="Z31" s="588"/>
      <c r="AA31" s="588"/>
      <c r="AB31" s="588"/>
      <c r="AC31" s="588"/>
      <c r="AD31" s="588"/>
      <c r="AE31" s="588"/>
      <c r="AF31" s="588"/>
      <c r="AG31" s="588"/>
      <c r="AH31" s="588"/>
      <c r="AI31" s="588"/>
      <c r="AJ31" s="588"/>
      <c r="AK31" s="588"/>
      <c r="AL31" s="200"/>
      <c r="AM31" s="587">
        <f>IF(AO31="","",MAX(C31:D40,U31:V40)+1)</f>
        <v>12</v>
      </c>
      <c r="AN31" s="587"/>
      <c r="AO31" s="588" t="str">
        <f>IF('各会計、関係団体の財政状況及び健全化判断比率'!B29="","",'各会計、関係団体の財政状況及び健全化判断比率'!B29)</f>
        <v>電気事業会計</v>
      </c>
      <c r="AP31" s="588"/>
      <c r="AQ31" s="588"/>
      <c r="AR31" s="588"/>
      <c r="AS31" s="588"/>
      <c r="AT31" s="588"/>
      <c r="AU31" s="588"/>
      <c r="AV31" s="588"/>
      <c r="AW31" s="588"/>
      <c r="AX31" s="588"/>
      <c r="AY31" s="588"/>
      <c r="AZ31" s="588"/>
      <c r="BA31" s="588"/>
      <c r="BB31" s="588"/>
      <c r="BC31" s="588"/>
      <c r="BD31" s="200"/>
      <c r="BE31" s="587">
        <f>IF(BG31="","",MAX(C31:D40,U31:V40,AM31:AN40)+1)</f>
        <v>18</v>
      </c>
      <c r="BF31" s="587"/>
      <c r="BG31" s="588" t="str">
        <f>IF('各会計、関係団体の財政状況及び健全化判断比率'!B35="","",'各会計、関係団体の財政状況及び健全化判断比率'!B35)</f>
        <v>流域下水道事業特別会計</v>
      </c>
      <c r="BH31" s="588"/>
      <c r="BI31" s="588"/>
      <c r="BJ31" s="588"/>
      <c r="BK31" s="588"/>
      <c r="BL31" s="588"/>
      <c r="BM31" s="588"/>
      <c r="BN31" s="588"/>
      <c r="BO31" s="588"/>
      <c r="BP31" s="588"/>
      <c r="BQ31" s="588"/>
      <c r="BR31" s="588"/>
      <c r="BS31" s="588"/>
      <c r="BT31" s="588"/>
      <c r="BU31" s="588"/>
      <c r="BV31" s="200"/>
      <c r="BW31" s="587" t="str">
        <f>IF(BY31="","",MAX(C31:D40,U31:V40,AM31:AN40,BE31:BF40)+1)</f>
        <v/>
      </c>
      <c r="BX31" s="587"/>
      <c r="BY31" s="588" t="str">
        <f>IF('各会計、関係団体の財政状況及び健全化判断比率'!B68="","",'各会計、関係団体の財政状況及び健全化判断比率'!B68)</f>
        <v/>
      </c>
      <c r="BZ31" s="588"/>
      <c r="CA31" s="588"/>
      <c r="CB31" s="588"/>
      <c r="CC31" s="588"/>
      <c r="CD31" s="588"/>
      <c r="CE31" s="588"/>
      <c r="CF31" s="588"/>
      <c r="CG31" s="588"/>
      <c r="CH31" s="588"/>
      <c r="CI31" s="588"/>
      <c r="CJ31" s="588"/>
      <c r="CK31" s="588"/>
      <c r="CL31" s="588"/>
      <c r="CM31" s="588"/>
      <c r="CN31" s="200"/>
      <c r="CO31" s="587">
        <f>IF(CQ31="","",MAX(C31:D40,U31:V40,AM31:AN40,BE31:BF40,BW31:BX40)+1)</f>
        <v>20</v>
      </c>
      <c r="CP31" s="587"/>
      <c r="CQ31" s="588" t="str">
        <f>IF('各会計、関係団体の財政状況及び健全化判断比率'!BS7="","",'各会計、関係団体の財政状況及び健全化判断比率'!BS7)</f>
        <v>(公財)新潟県文化振興財団</v>
      </c>
      <c r="CR31" s="588"/>
      <c r="CS31" s="588"/>
      <c r="CT31" s="588"/>
      <c r="CU31" s="588"/>
      <c r="CV31" s="588"/>
      <c r="CW31" s="588"/>
      <c r="CX31" s="588"/>
      <c r="CY31" s="588"/>
      <c r="CZ31" s="588"/>
      <c r="DA31" s="588"/>
      <c r="DB31" s="588"/>
      <c r="DC31" s="588"/>
      <c r="DD31" s="588"/>
      <c r="DE31" s="588"/>
      <c r="DF31" s="192"/>
      <c r="DG31" s="590" t="str">
        <f>IF('各会計、関係団体の財政状況及び健全化判断比率'!BR7="","",'各会計、関係団体の財政状況及び健全化判断比率'!BR7)</f>
        <v/>
      </c>
      <c r="DH31" s="590"/>
      <c r="DI31" s="203"/>
      <c r="DJ31" s="158"/>
      <c r="DK31" s="158"/>
      <c r="DL31" s="158"/>
      <c r="DM31" s="158"/>
      <c r="DN31" s="158"/>
      <c r="DO31" s="158"/>
    </row>
    <row r="32" spans="1:119" ht="32.25" customHeight="1" x14ac:dyDescent="0.2">
      <c r="A32" s="159"/>
      <c r="B32" s="199"/>
      <c r="C32" s="587">
        <f>IF(E32="","",C31+1)</f>
        <v>2</v>
      </c>
      <c r="D32" s="587"/>
      <c r="E32" s="588" t="str">
        <f>IF('各会計、関係団体の財政状況及び健全化判断比率'!B8="","",'各会計、関係団体の財政状況及び健全化判断比率'!B8)</f>
        <v>県債管理特別会計</v>
      </c>
      <c r="F32" s="588"/>
      <c r="G32" s="588"/>
      <c r="H32" s="588"/>
      <c r="I32" s="588"/>
      <c r="J32" s="588"/>
      <c r="K32" s="588"/>
      <c r="L32" s="588"/>
      <c r="M32" s="588"/>
      <c r="N32" s="588"/>
      <c r="O32" s="588"/>
      <c r="P32" s="588"/>
      <c r="Q32" s="588"/>
      <c r="R32" s="588"/>
      <c r="S32" s="588"/>
      <c r="T32" s="200"/>
      <c r="U32" s="587" t="str">
        <f t="shared" ref="U32:U40" si="0">IF(W32="","",U31+1)</f>
        <v/>
      </c>
      <c r="V32" s="587"/>
      <c r="W32" s="588"/>
      <c r="X32" s="588"/>
      <c r="Y32" s="588"/>
      <c r="Z32" s="588"/>
      <c r="AA32" s="588"/>
      <c r="AB32" s="588"/>
      <c r="AC32" s="588"/>
      <c r="AD32" s="588"/>
      <c r="AE32" s="588"/>
      <c r="AF32" s="588"/>
      <c r="AG32" s="588"/>
      <c r="AH32" s="588"/>
      <c r="AI32" s="588"/>
      <c r="AJ32" s="588"/>
      <c r="AK32" s="588"/>
      <c r="AL32" s="200"/>
      <c r="AM32" s="587">
        <f t="shared" ref="AM32:AM40" si="1">IF(AO32="","",AM31+1)</f>
        <v>13</v>
      </c>
      <c r="AN32" s="587"/>
      <c r="AO32" s="588" t="str">
        <f>IF('各会計、関係団体の財政状況及び健全化判断比率'!B30="","",'各会計、関係団体の財政状況及び健全化判断比率'!B30)</f>
        <v>工業用水道事業会計</v>
      </c>
      <c r="AP32" s="588"/>
      <c r="AQ32" s="588"/>
      <c r="AR32" s="588"/>
      <c r="AS32" s="588"/>
      <c r="AT32" s="588"/>
      <c r="AU32" s="588"/>
      <c r="AV32" s="588"/>
      <c r="AW32" s="588"/>
      <c r="AX32" s="588"/>
      <c r="AY32" s="588"/>
      <c r="AZ32" s="588"/>
      <c r="BA32" s="588"/>
      <c r="BB32" s="588"/>
      <c r="BC32" s="588"/>
      <c r="BD32" s="200"/>
      <c r="BE32" s="587">
        <f t="shared" ref="BE32:BE40" si="2">IF(BG32="","",BE31+1)</f>
        <v>19</v>
      </c>
      <c r="BF32" s="587"/>
      <c r="BG32" s="588" t="str">
        <f>IF('各会計、関係団体の財政状況及び健全化判断比率'!B36="","",'各会計、関係団体の財政状況及び健全化判断比率'!B36)</f>
        <v>港湾整備事業特別会計</v>
      </c>
      <c r="BH32" s="588"/>
      <c r="BI32" s="588"/>
      <c r="BJ32" s="588"/>
      <c r="BK32" s="588"/>
      <c r="BL32" s="588"/>
      <c r="BM32" s="588"/>
      <c r="BN32" s="588"/>
      <c r="BO32" s="588"/>
      <c r="BP32" s="588"/>
      <c r="BQ32" s="588"/>
      <c r="BR32" s="588"/>
      <c r="BS32" s="588"/>
      <c r="BT32" s="588"/>
      <c r="BU32" s="588"/>
      <c r="BV32" s="200"/>
      <c r="BW32" s="587" t="str">
        <f t="shared" ref="BW32:BW40" si="3">IF(BY32="","",BW31+1)</f>
        <v/>
      </c>
      <c r="BX32" s="587"/>
      <c r="BY32" s="588" t="str">
        <f>IF('各会計、関係団体の財政状況及び健全化判断比率'!B69="","",'各会計、関係団体の財政状況及び健全化判断比率'!B69)</f>
        <v/>
      </c>
      <c r="BZ32" s="588"/>
      <c r="CA32" s="588"/>
      <c r="CB32" s="588"/>
      <c r="CC32" s="588"/>
      <c r="CD32" s="588"/>
      <c r="CE32" s="588"/>
      <c r="CF32" s="588"/>
      <c r="CG32" s="588"/>
      <c r="CH32" s="588"/>
      <c r="CI32" s="588"/>
      <c r="CJ32" s="588"/>
      <c r="CK32" s="588"/>
      <c r="CL32" s="588"/>
      <c r="CM32" s="588"/>
      <c r="CN32" s="200"/>
      <c r="CO32" s="587">
        <f t="shared" ref="CO32:CO40" si="4">IF(CQ32="","",CO31+1)</f>
        <v>21</v>
      </c>
      <c r="CP32" s="587"/>
      <c r="CQ32" s="588" t="str">
        <f>IF('各会計、関係団体の財政状況及び健全化判断比率'!BS8="","",'各会計、関係団体の財政状況及び健全化判断比率'!BS8)</f>
        <v>(公財)にいがた産業創造機構</v>
      </c>
      <c r="CR32" s="588"/>
      <c r="CS32" s="588"/>
      <c r="CT32" s="588"/>
      <c r="CU32" s="588"/>
      <c r="CV32" s="588"/>
      <c r="CW32" s="588"/>
      <c r="CX32" s="588"/>
      <c r="CY32" s="588"/>
      <c r="CZ32" s="588"/>
      <c r="DA32" s="588"/>
      <c r="DB32" s="588"/>
      <c r="DC32" s="588"/>
      <c r="DD32" s="588"/>
      <c r="DE32" s="588"/>
      <c r="DF32" s="192"/>
      <c r="DG32" s="590" t="str">
        <f>IF('各会計、関係団体の財政状況及び健全化判断比率'!BR8="","",'各会計、関係団体の財政状況及び健全化判断比率'!BR8)</f>
        <v/>
      </c>
      <c r="DH32" s="590"/>
      <c r="DI32" s="203"/>
      <c r="DJ32" s="158"/>
      <c r="DK32" s="158"/>
      <c r="DL32" s="158"/>
      <c r="DM32" s="158"/>
      <c r="DN32" s="158"/>
      <c r="DO32" s="158"/>
    </row>
    <row r="33" spans="1:119" ht="32.25" customHeight="1" x14ac:dyDescent="0.2">
      <c r="A33" s="159"/>
      <c r="B33" s="199"/>
      <c r="C33" s="587">
        <f>IF(E33="","",C32+1)</f>
        <v>3</v>
      </c>
      <c r="D33" s="587"/>
      <c r="E33" s="588" t="str">
        <f>IF('各会計、関係団体の財政状況及び健全化判断比率'!B9="","",'各会計、関係団体の財政状況及び健全化判断比率'!B9)</f>
        <v>地域づくり資金貸付事業特別会計</v>
      </c>
      <c r="F33" s="588"/>
      <c r="G33" s="588"/>
      <c r="H33" s="588"/>
      <c r="I33" s="588"/>
      <c r="J33" s="588"/>
      <c r="K33" s="588"/>
      <c r="L33" s="588"/>
      <c r="M33" s="588"/>
      <c r="N33" s="588"/>
      <c r="O33" s="588"/>
      <c r="P33" s="588"/>
      <c r="Q33" s="588"/>
      <c r="R33" s="588"/>
      <c r="S33" s="588"/>
      <c r="T33" s="200"/>
      <c r="U33" s="587" t="str">
        <f t="shared" si="0"/>
        <v/>
      </c>
      <c r="V33" s="587"/>
      <c r="W33" s="588"/>
      <c r="X33" s="588"/>
      <c r="Y33" s="588"/>
      <c r="Z33" s="588"/>
      <c r="AA33" s="588"/>
      <c r="AB33" s="588"/>
      <c r="AC33" s="588"/>
      <c r="AD33" s="588"/>
      <c r="AE33" s="588"/>
      <c r="AF33" s="588"/>
      <c r="AG33" s="588"/>
      <c r="AH33" s="588"/>
      <c r="AI33" s="588"/>
      <c r="AJ33" s="588"/>
      <c r="AK33" s="588"/>
      <c r="AL33" s="200"/>
      <c r="AM33" s="587">
        <f t="shared" si="1"/>
        <v>14</v>
      </c>
      <c r="AN33" s="587"/>
      <c r="AO33" s="588" t="str">
        <f>IF('各会計、関係団体の財政状況及び健全化判断比率'!B31="","",'各会計、関係団体の財政状況及び健全化判断比率'!B31)</f>
        <v>病院事業会計</v>
      </c>
      <c r="AP33" s="588"/>
      <c r="AQ33" s="588"/>
      <c r="AR33" s="588"/>
      <c r="AS33" s="588"/>
      <c r="AT33" s="588"/>
      <c r="AU33" s="588"/>
      <c r="AV33" s="588"/>
      <c r="AW33" s="588"/>
      <c r="AX33" s="588"/>
      <c r="AY33" s="588"/>
      <c r="AZ33" s="588"/>
      <c r="BA33" s="588"/>
      <c r="BB33" s="588"/>
      <c r="BC33" s="588"/>
      <c r="BD33" s="200"/>
      <c r="BE33" s="587" t="str">
        <f t="shared" si="2"/>
        <v/>
      </c>
      <c r="BF33" s="587"/>
      <c r="BG33" s="588"/>
      <c r="BH33" s="588"/>
      <c r="BI33" s="588"/>
      <c r="BJ33" s="588"/>
      <c r="BK33" s="588"/>
      <c r="BL33" s="588"/>
      <c r="BM33" s="588"/>
      <c r="BN33" s="588"/>
      <c r="BO33" s="588"/>
      <c r="BP33" s="588"/>
      <c r="BQ33" s="588"/>
      <c r="BR33" s="588"/>
      <c r="BS33" s="588"/>
      <c r="BT33" s="588"/>
      <c r="BU33" s="588"/>
      <c r="BV33" s="200"/>
      <c r="BW33" s="587" t="str">
        <f t="shared" si="3"/>
        <v/>
      </c>
      <c r="BX33" s="587"/>
      <c r="BY33" s="588" t="str">
        <f>IF('各会計、関係団体の財政状況及び健全化判断比率'!B70="","",'各会計、関係団体の財政状況及び健全化判断比率'!B70)</f>
        <v/>
      </c>
      <c r="BZ33" s="588"/>
      <c r="CA33" s="588"/>
      <c r="CB33" s="588"/>
      <c r="CC33" s="588"/>
      <c r="CD33" s="588"/>
      <c r="CE33" s="588"/>
      <c r="CF33" s="588"/>
      <c r="CG33" s="588"/>
      <c r="CH33" s="588"/>
      <c r="CI33" s="588"/>
      <c r="CJ33" s="588"/>
      <c r="CK33" s="588"/>
      <c r="CL33" s="588"/>
      <c r="CM33" s="588"/>
      <c r="CN33" s="200"/>
      <c r="CO33" s="587">
        <f t="shared" si="4"/>
        <v>22</v>
      </c>
      <c r="CP33" s="587"/>
      <c r="CQ33" s="588" t="str">
        <f>IF('各会計、関係団体の財政状況及び健全化判断比率'!BS9="","",'各会計、関係団体の財政状況及び健全化判断比率'!BS9)</f>
        <v>(一財)新潟県建設技術センター</v>
      </c>
      <c r="CR33" s="588"/>
      <c r="CS33" s="588"/>
      <c r="CT33" s="588"/>
      <c r="CU33" s="588"/>
      <c r="CV33" s="588"/>
      <c r="CW33" s="588"/>
      <c r="CX33" s="588"/>
      <c r="CY33" s="588"/>
      <c r="CZ33" s="588"/>
      <c r="DA33" s="588"/>
      <c r="DB33" s="588"/>
      <c r="DC33" s="588"/>
      <c r="DD33" s="588"/>
      <c r="DE33" s="588"/>
      <c r="DF33" s="192"/>
      <c r="DG33" s="590" t="str">
        <f>IF('各会計、関係団体の財政状況及び健全化判断比率'!BR9="","",'各会計、関係団体の財政状況及び健全化判断比率'!BR9)</f>
        <v/>
      </c>
      <c r="DH33" s="590"/>
      <c r="DI33" s="203"/>
      <c r="DJ33" s="158"/>
      <c r="DK33" s="158"/>
      <c r="DL33" s="158"/>
      <c r="DM33" s="158"/>
      <c r="DN33" s="158"/>
      <c r="DO33" s="158"/>
    </row>
    <row r="34" spans="1:119" ht="32.25" customHeight="1" x14ac:dyDescent="0.2">
      <c r="A34" s="159"/>
      <c r="B34" s="199"/>
      <c r="C34" s="587">
        <f>IF(E34="","",C33+1)</f>
        <v>4</v>
      </c>
      <c r="D34" s="587"/>
      <c r="E34" s="588" t="str">
        <f>IF('各会計、関係団体の財政状況及び健全化判断比率'!B10="","",'各会計、関係団体の財政状況及び健全化判断比率'!B10)</f>
        <v>災害救助事業特別会計</v>
      </c>
      <c r="F34" s="588"/>
      <c r="G34" s="588"/>
      <c r="H34" s="588"/>
      <c r="I34" s="588"/>
      <c r="J34" s="588"/>
      <c r="K34" s="588"/>
      <c r="L34" s="588"/>
      <c r="M34" s="588"/>
      <c r="N34" s="588"/>
      <c r="O34" s="588"/>
      <c r="P34" s="588"/>
      <c r="Q34" s="588"/>
      <c r="R34" s="588"/>
      <c r="S34" s="588"/>
      <c r="T34" s="200"/>
      <c r="U34" s="587" t="str">
        <f t="shared" si="0"/>
        <v/>
      </c>
      <c r="V34" s="587"/>
      <c r="W34" s="588"/>
      <c r="X34" s="588"/>
      <c r="Y34" s="588"/>
      <c r="Z34" s="588"/>
      <c r="AA34" s="588"/>
      <c r="AB34" s="588"/>
      <c r="AC34" s="588"/>
      <c r="AD34" s="588"/>
      <c r="AE34" s="588"/>
      <c r="AF34" s="588"/>
      <c r="AG34" s="588"/>
      <c r="AH34" s="588"/>
      <c r="AI34" s="588"/>
      <c r="AJ34" s="588"/>
      <c r="AK34" s="588"/>
      <c r="AL34" s="200"/>
      <c r="AM34" s="587">
        <f t="shared" si="1"/>
        <v>15</v>
      </c>
      <c r="AN34" s="587"/>
      <c r="AO34" s="588" t="str">
        <f>IF('各会計、関係団体の財政状況及び健全化判断比率'!B32="","",'各会計、関係団体の財政状況及び健全化判断比率'!B32)</f>
        <v>基幹病院事業会計</v>
      </c>
      <c r="AP34" s="588"/>
      <c r="AQ34" s="588"/>
      <c r="AR34" s="588"/>
      <c r="AS34" s="588"/>
      <c r="AT34" s="588"/>
      <c r="AU34" s="588"/>
      <c r="AV34" s="588"/>
      <c r="AW34" s="588"/>
      <c r="AX34" s="588"/>
      <c r="AY34" s="588"/>
      <c r="AZ34" s="588"/>
      <c r="BA34" s="588"/>
      <c r="BB34" s="588"/>
      <c r="BC34" s="588"/>
      <c r="BD34" s="200"/>
      <c r="BE34" s="587" t="str">
        <f t="shared" si="2"/>
        <v/>
      </c>
      <c r="BF34" s="587"/>
      <c r="BG34" s="588"/>
      <c r="BH34" s="588"/>
      <c r="BI34" s="588"/>
      <c r="BJ34" s="588"/>
      <c r="BK34" s="588"/>
      <c r="BL34" s="588"/>
      <c r="BM34" s="588"/>
      <c r="BN34" s="588"/>
      <c r="BO34" s="588"/>
      <c r="BP34" s="588"/>
      <c r="BQ34" s="588"/>
      <c r="BR34" s="588"/>
      <c r="BS34" s="588"/>
      <c r="BT34" s="588"/>
      <c r="BU34" s="588"/>
      <c r="BV34" s="200"/>
      <c r="BW34" s="587" t="str">
        <f t="shared" si="3"/>
        <v/>
      </c>
      <c r="BX34" s="587"/>
      <c r="BY34" s="588" t="str">
        <f>IF('各会計、関係団体の財政状況及び健全化判断比率'!B71="","",'各会計、関係団体の財政状況及び健全化判断比率'!B71)</f>
        <v/>
      </c>
      <c r="BZ34" s="588"/>
      <c r="CA34" s="588"/>
      <c r="CB34" s="588"/>
      <c r="CC34" s="588"/>
      <c r="CD34" s="588"/>
      <c r="CE34" s="588"/>
      <c r="CF34" s="588"/>
      <c r="CG34" s="588"/>
      <c r="CH34" s="588"/>
      <c r="CI34" s="588"/>
      <c r="CJ34" s="588"/>
      <c r="CK34" s="588"/>
      <c r="CL34" s="588"/>
      <c r="CM34" s="588"/>
      <c r="CN34" s="200"/>
      <c r="CO34" s="587">
        <f t="shared" si="4"/>
        <v>23</v>
      </c>
      <c r="CP34" s="587"/>
      <c r="CQ34" s="588" t="str">
        <f>IF('各会計、関係団体の財政状況及び健全化判断比率'!BS10="","",'各会計、関係団体の財政状況及び健全化判断比率'!BS10)</f>
        <v>(公財)新潟県埋蔵文化財調査事業団</v>
      </c>
      <c r="CR34" s="588"/>
      <c r="CS34" s="588"/>
      <c r="CT34" s="588"/>
      <c r="CU34" s="588"/>
      <c r="CV34" s="588"/>
      <c r="CW34" s="588"/>
      <c r="CX34" s="588"/>
      <c r="CY34" s="588"/>
      <c r="CZ34" s="588"/>
      <c r="DA34" s="588"/>
      <c r="DB34" s="588"/>
      <c r="DC34" s="588"/>
      <c r="DD34" s="588"/>
      <c r="DE34" s="588"/>
      <c r="DF34" s="192"/>
      <c r="DG34" s="590" t="str">
        <f>IF('各会計、関係団体の財政状況及び健全化判断比率'!BR10="","",'各会計、関係団体の財政状況及び健全化判断比率'!BR10)</f>
        <v/>
      </c>
      <c r="DH34" s="590"/>
      <c r="DI34" s="203"/>
      <c r="DJ34" s="158"/>
      <c r="DK34" s="158"/>
      <c r="DL34" s="158"/>
      <c r="DM34" s="158"/>
      <c r="DN34" s="158"/>
      <c r="DO34" s="158"/>
    </row>
    <row r="35" spans="1:119" ht="32.25" customHeight="1" x14ac:dyDescent="0.2">
      <c r="A35" s="159"/>
      <c r="B35" s="199"/>
      <c r="C35" s="587">
        <f t="shared" ref="C35:C40" si="5">IF(E35="","",C34+1)</f>
        <v>5</v>
      </c>
      <c r="D35" s="587"/>
      <c r="E35" s="588" t="str">
        <f>IF('各会計、関係団体の財政状況及び健全化判断比率'!B11="","",'各会計、関係団体の財政状況及び健全化判断比率'!B11)</f>
        <v>母子父子寡婦福祉資金貸付事業特別会計</v>
      </c>
      <c r="F35" s="588"/>
      <c r="G35" s="588"/>
      <c r="H35" s="588"/>
      <c r="I35" s="588"/>
      <c r="J35" s="588"/>
      <c r="K35" s="588"/>
      <c r="L35" s="588"/>
      <c r="M35" s="588"/>
      <c r="N35" s="588"/>
      <c r="O35" s="588"/>
      <c r="P35" s="588"/>
      <c r="Q35" s="588"/>
      <c r="R35" s="588"/>
      <c r="S35" s="588"/>
      <c r="T35" s="200"/>
      <c r="U35" s="587" t="str">
        <f t="shared" si="0"/>
        <v/>
      </c>
      <c r="V35" s="587"/>
      <c r="W35" s="588"/>
      <c r="X35" s="588"/>
      <c r="Y35" s="588"/>
      <c r="Z35" s="588"/>
      <c r="AA35" s="588"/>
      <c r="AB35" s="588"/>
      <c r="AC35" s="588"/>
      <c r="AD35" s="588"/>
      <c r="AE35" s="588"/>
      <c r="AF35" s="588"/>
      <c r="AG35" s="588"/>
      <c r="AH35" s="588"/>
      <c r="AI35" s="588"/>
      <c r="AJ35" s="588"/>
      <c r="AK35" s="588"/>
      <c r="AL35" s="200"/>
      <c r="AM35" s="587">
        <f t="shared" si="1"/>
        <v>16</v>
      </c>
      <c r="AN35" s="587"/>
      <c r="AO35" s="588" t="str">
        <f>IF('各会計、関係団体の財政状況及び健全化判断比率'!B33="","",'各会計、関係団体の財政状況及び健全化判断比率'!B33)</f>
        <v>工業用地造成事業会計</v>
      </c>
      <c r="AP35" s="588"/>
      <c r="AQ35" s="588"/>
      <c r="AR35" s="588"/>
      <c r="AS35" s="588"/>
      <c r="AT35" s="588"/>
      <c r="AU35" s="588"/>
      <c r="AV35" s="588"/>
      <c r="AW35" s="588"/>
      <c r="AX35" s="588"/>
      <c r="AY35" s="588"/>
      <c r="AZ35" s="588"/>
      <c r="BA35" s="588"/>
      <c r="BB35" s="588"/>
      <c r="BC35" s="588"/>
      <c r="BD35" s="200"/>
      <c r="BE35" s="587" t="str">
        <f t="shared" si="2"/>
        <v/>
      </c>
      <c r="BF35" s="587"/>
      <c r="BG35" s="588"/>
      <c r="BH35" s="588"/>
      <c r="BI35" s="588"/>
      <c r="BJ35" s="588"/>
      <c r="BK35" s="588"/>
      <c r="BL35" s="588"/>
      <c r="BM35" s="588"/>
      <c r="BN35" s="588"/>
      <c r="BO35" s="588"/>
      <c r="BP35" s="588"/>
      <c r="BQ35" s="588"/>
      <c r="BR35" s="588"/>
      <c r="BS35" s="588"/>
      <c r="BT35" s="588"/>
      <c r="BU35" s="588"/>
      <c r="BV35" s="200"/>
      <c r="BW35" s="587" t="str">
        <f t="shared" si="3"/>
        <v/>
      </c>
      <c r="BX35" s="587"/>
      <c r="BY35" s="588" t="str">
        <f>IF('各会計、関係団体の財政状況及び健全化判断比率'!B72="","",'各会計、関係団体の財政状況及び健全化判断比率'!B72)</f>
        <v/>
      </c>
      <c r="BZ35" s="588"/>
      <c r="CA35" s="588"/>
      <c r="CB35" s="588"/>
      <c r="CC35" s="588"/>
      <c r="CD35" s="588"/>
      <c r="CE35" s="588"/>
      <c r="CF35" s="588"/>
      <c r="CG35" s="588"/>
      <c r="CH35" s="588"/>
      <c r="CI35" s="588"/>
      <c r="CJ35" s="588"/>
      <c r="CK35" s="588"/>
      <c r="CL35" s="588"/>
      <c r="CM35" s="588"/>
      <c r="CN35" s="200"/>
      <c r="CO35" s="587">
        <f t="shared" si="4"/>
        <v>24</v>
      </c>
      <c r="CP35" s="587"/>
      <c r="CQ35" s="588" t="str">
        <f>IF('各会計、関係団体の財政状況及び健全化判断比率'!BS11="","",'各会計、関係団体の財政状況及び健全化判断比率'!BS11)</f>
        <v>(公財)新潟県暴力追放運動推進センター</v>
      </c>
      <c r="CR35" s="588"/>
      <c r="CS35" s="588"/>
      <c r="CT35" s="588"/>
      <c r="CU35" s="588"/>
      <c r="CV35" s="588"/>
      <c r="CW35" s="588"/>
      <c r="CX35" s="588"/>
      <c r="CY35" s="588"/>
      <c r="CZ35" s="588"/>
      <c r="DA35" s="588"/>
      <c r="DB35" s="588"/>
      <c r="DC35" s="588"/>
      <c r="DD35" s="588"/>
      <c r="DE35" s="588"/>
      <c r="DF35" s="192"/>
      <c r="DG35" s="590" t="str">
        <f>IF('各会計、関係団体の財政状況及び健全化判断比率'!BR11="","",'各会計、関係団体の財政状況及び健全化判断比率'!BR11)</f>
        <v/>
      </c>
      <c r="DH35" s="590"/>
      <c r="DI35" s="203"/>
      <c r="DJ35" s="158"/>
      <c r="DK35" s="158"/>
      <c r="DL35" s="158"/>
      <c r="DM35" s="158"/>
      <c r="DN35" s="158"/>
      <c r="DO35" s="158"/>
    </row>
    <row r="36" spans="1:119" ht="32.25" customHeight="1" x14ac:dyDescent="0.2">
      <c r="A36" s="159"/>
      <c r="B36" s="199"/>
      <c r="C36" s="587">
        <f t="shared" si="5"/>
        <v>6</v>
      </c>
      <c r="D36" s="587"/>
      <c r="E36" s="588" t="str">
        <f>IF('各会計、関係団体の財政状況及び健全化判断比率'!B12="","",'各会計、関係団体の財政状況及び健全化判断比率'!B12)</f>
        <v>心身障害児・者総合施設事業特別会計</v>
      </c>
      <c r="F36" s="588"/>
      <c r="G36" s="588"/>
      <c r="H36" s="588"/>
      <c r="I36" s="588"/>
      <c r="J36" s="588"/>
      <c r="K36" s="588"/>
      <c r="L36" s="588"/>
      <c r="M36" s="588"/>
      <c r="N36" s="588"/>
      <c r="O36" s="588"/>
      <c r="P36" s="588"/>
      <c r="Q36" s="588"/>
      <c r="R36" s="588"/>
      <c r="S36" s="588"/>
      <c r="T36" s="200"/>
      <c r="U36" s="587" t="str">
        <f t="shared" si="0"/>
        <v/>
      </c>
      <c r="V36" s="587"/>
      <c r="W36" s="588"/>
      <c r="X36" s="588"/>
      <c r="Y36" s="588"/>
      <c r="Z36" s="588"/>
      <c r="AA36" s="588"/>
      <c r="AB36" s="588"/>
      <c r="AC36" s="588"/>
      <c r="AD36" s="588"/>
      <c r="AE36" s="588"/>
      <c r="AF36" s="588"/>
      <c r="AG36" s="588"/>
      <c r="AH36" s="588"/>
      <c r="AI36" s="588"/>
      <c r="AJ36" s="588"/>
      <c r="AK36" s="588"/>
      <c r="AL36" s="200"/>
      <c r="AM36" s="587">
        <f t="shared" si="1"/>
        <v>17</v>
      </c>
      <c r="AN36" s="587"/>
      <c r="AO36" s="588" t="str">
        <f>IF('各会計、関係団体の財政状況及び健全化判断比率'!B34="","",'各会計、関係団体の財政状況及び健全化判断比率'!B34)</f>
        <v>新潟東港臨海用地造成事業会計</v>
      </c>
      <c r="AP36" s="588"/>
      <c r="AQ36" s="588"/>
      <c r="AR36" s="588"/>
      <c r="AS36" s="588"/>
      <c r="AT36" s="588"/>
      <c r="AU36" s="588"/>
      <c r="AV36" s="588"/>
      <c r="AW36" s="588"/>
      <c r="AX36" s="588"/>
      <c r="AY36" s="588"/>
      <c r="AZ36" s="588"/>
      <c r="BA36" s="588"/>
      <c r="BB36" s="588"/>
      <c r="BC36" s="588"/>
      <c r="BD36" s="200"/>
      <c r="BE36" s="587" t="str">
        <f t="shared" si="2"/>
        <v/>
      </c>
      <c r="BF36" s="587"/>
      <c r="BG36" s="588"/>
      <c r="BH36" s="588"/>
      <c r="BI36" s="588"/>
      <c r="BJ36" s="588"/>
      <c r="BK36" s="588"/>
      <c r="BL36" s="588"/>
      <c r="BM36" s="588"/>
      <c r="BN36" s="588"/>
      <c r="BO36" s="588"/>
      <c r="BP36" s="588"/>
      <c r="BQ36" s="588"/>
      <c r="BR36" s="588"/>
      <c r="BS36" s="588"/>
      <c r="BT36" s="588"/>
      <c r="BU36" s="588"/>
      <c r="BV36" s="200"/>
      <c r="BW36" s="587" t="str">
        <f t="shared" si="3"/>
        <v/>
      </c>
      <c r="BX36" s="587"/>
      <c r="BY36" s="588" t="str">
        <f>IF('各会計、関係団体の財政状況及び健全化判断比率'!B73="","",'各会計、関係団体の財政状況及び健全化判断比率'!B73)</f>
        <v/>
      </c>
      <c r="BZ36" s="588"/>
      <c r="CA36" s="588"/>
      <c r="CB36" s="588"/>
      <c r="CC36" s="588"/>
      <c r="CD36" s="588"/>
      <c r="CE36" s="588"/>
      <c r="CF36" s="588"/>
      <c r="CG36" s="588"/>
      <c r="CH36" s="588"/>
      <c r="CI36" s="588"/>
      <c r="CJ36" s="588"/>
      <c r="CK36" s="588"/>
      <c r="CL36" s="588"/>
      <c r="CM36" s="588"/>
      <c r="CN36" s="200"/>
      <c r="CO36" s="587">
        <f t="shared" si="4"/>
        <v>25</v>
      </c>
      <c r="CP36" s="587"/>
      <c r="CQ36" s="588" t="str">
        <f>IF('各会計、関係団体の財政状況及び健全化判断比率'!BS12="","",'各会計、関係団体の財政状況及び健全化判断比率'!BS12)</f>
        <v>(公社)新潟県農林公社</v>
      </c>
      <c r="CR36" s="588"/>
      <c r="CS36" s="588"/>
      <c r="CT36" s="588"/>
      <c r="CU36" s="588"/>
      <c r="CV36" s="588"/>
      <c r="CW36" s="588"/>
      <c r="CX36" s="588"/>
      <c r="CY36" s="588"/>
      <c r="CZ36" s="588"/>
      <c r="DA36" s="588"/>
      <c r="DB36" s="588"/>
      <c r="DC36" s="588"/>
      <c r="DD36" s="588"/>
      <c r="DE36" s="588"/>
      <c r="DF36" s="192"/>
      <c r="DG36" s="590" t="str">
        <f>IF('各会計、関係団体の財政状況及び健全化判断比率'!BR12="","",'各会計、関係団体の財政状況及び健全化判断比率'!BR12)</f>
        <v>○</v>
      </c>
      <c r="DH36" s="590"/>
      <c r="DI36" s="203"/>
      <c r="DJ36" s="158"/>
      <c r="DK36" s="158"/>
      <c r="DL36" s="158"/>
      <c r="DM36" s="158"/>
      <c r="DN36" s="158"/>
      <c r="DO36" s="158"/>
    </row>
    <row r="37" spans="1:119" ht="32.25" customHeight="1" x14ac:dyDescent="0.2">
      <c r="A37" s="159"/>
      <c r="B37" s="199"/>
      <c r="C37" s="587">
        <f t="shared" si="5"/>
        <v>7</v>
      </c>
      <c r="D37" s="587"/>
      <c r="E37" s="588" t="str">
        <f>IF('各会計、関係団体の財政状況及び健全化判断比率'!B13="","",'各会計、関係団体の財政状況及び健全化判断比率'!B13)</f>
        <v>中小企業支援資金貸付事業特別会計</v>
      </c>
      <c r="F37" s="588"/>
      <c r="G37" s="588"/>
      <c r="H37" s="588"/>
      <c r="I37" s="588"/>
      <c r="J37" s="588"/>
      <c r="K37" s="588"/>
      <c r="L37" s="588"/>
      <c r="M37" s="588"/>
      <c r="N37" s="588"/>
      <c r="O37" s="588"/>
      <c r="P37" s="588"/>
      <c r="Q37" s="588"/>
      <c r="R37" s="588"/>
      <c r="S37" s="588"/>
      <c r="T37" s="200"/>
      <c r="U37" s="587" t="str">
        <f t="shared" si="0"/>
        <v/>
      </c>
      <c r="V37" s="587"/>
      <c r="W37" s="588"/>
      <c r="X37" s="588"/>
      <c r="Y37" s="588"/>
      <c r="Z37" s="588"/>
      <c r="AA37" s="588"/>
      <c r="AB37" s="588"/>
      <c r="AC37" s="588"/>
      <c r="AD37" s="588"/>
      <c r="AE37" s="588"/>
      <c r="AF37" s="588"/>
      <c r="AG37" s="588"/>
      <c r="AH37" s="588"/>
      <c r="AI37" s="588"/>
      <c r="AJ37" s="588"/>
      <c r="AK37" s="588"/>
      <c r="AL37" s="200"/>
      <c r="AM37" s="587" t="str">
        <f t="shared" si="1"/>
        <v/>
      </c>
      <c r="AN37" s="587"/>
      <c r="AO37" s="588"/>
      <c r="AP37" s="588"/>
      <c r="AQ37" s="588"/>
      <c r="AR37" s="588"/>
      <c r="AS37" s="588"/>
      <c r="AT37" s="588"/>
      <c r="AU37" s="588"/>
      <c r="AV37" s="588"/>
      <c r="AW37" s="588"/>
      <c r="AX37" s="588"/>
      <c r="AY37" s="588"/>
      <c r="AZ37" s="588"/>
      <c r="BA37" s="588"/>
      <c r="BB37" s="588"/>
      <c r="BC37" s="588"/>
      <c r="BD37" s="200"/>
      <c r="BE37" s="587" t="str">
        <f t="shared" si="2"/>
        <v/>
      </c>
      <c r="BF37" s="587"/>
      <c r="BG37" s="588"/>
      <c r="BH37" s="588"/>
      <c r="BI37" s="588"/>
      <c r="BJ37" s="588"/>
      <c r="BK37" s="588"/>
      <c r="BL37" s="588"/>
      <c r="BM37" s="588"/>
      <c r="BN37" s="588"/>
      <c r="BO37" s="588"/>
      <c r="BP37" s="588"/>
      <c r="BQ37" s="588"/>
      <c r="BR37" s="588"/>
      <c r="BS37" s="588"/>
      <c r="BT37" s="588"/>
      <c r="BU37" s="588"/>
      <c r="BV37" s="200"/>
      <c r="BW37" s="587" t="str">
        <f t="shared" si="3"/>
        <v/>
      </c>
      <c r="BX37" s="587"/>
      <c r="BY37" s="588" t="str">
        <f>IF('各会計、関係団体の財政状況及び健全化判断比率'!B74="","",'各会計、関係団体の財政状況及び健全化判断比率'!B74)</f>
        <v/>
      </c>
      <c r="BZ37" s="588"/>
      <c r="CA37" s="588"/>
      <c r="CB37" s="588"/>
      <c r="CC37" s="588"/>
      <c r="CD37" s="588"/>
      <c r="CE37" s="588"/>
      <c r="CF37" s="588"/>
      <c r="CG37" s="588"/>
      <c r="CH37" s="588"/>
      <c r="CI37" s="588"/>
      <c r="CJ37" s="588"/>
      <c r="CK37" s="588"/>
      <c r="CL37" s="588"/>
      <c r="CM37" s="588"/>
      <c r="CN37" s="200"/>
      <c r="CO37" s="587">
        <f t="shared" si="4"/>
        <v>26</v>
      </c>
      <c r="CP37" s="587"/>
      <c r="CQ37" s="588" t="str">
        <f>IF('各会計、関係団体の財政状況及び健全化判断比率'!BS13="","",'各会計、関係団体の財政状況及び健全化判断比率'!BS13)</f>
        <v>(公財)新潟県女性財団</v>
      </c>
      <c r="CR37" s="588"/>
      <c r="CS37" s="588"/>
      <c r="CT37" s="588"/>
      <c r="CU37" s="588"/>
      <c r="CV37" s="588"/>
      <c r="CW37" s="588"/>
      <c r="CX37" s="588"/>
      <c r="CY37" s="588"/>
      <c r="CZ37" s="588"/>
      <c r="DA37" s="588"/>
      <c r="DB37" s="588"/>
      <c r="DC37" s="588"/>
      <c r="DD37" s="588"/>
      <c r="DE37" s="588"/>
      <c r="DF37" s="192"/>
      <c r="DG37" s="590" t="str">
        <f>IF('各会計、関係団体の財政状況及び健全化判断比率'!BR13="","",'各会計、関係団体の財政状況及び健全化判断比率'!BR13)</f>
        <v/>
      </c>
      <c r="DH37" s="590"/>
      <c r="DI37" s="203"/>
      <c r="DJ37" s="158"/>
      <c r="DK37" s="158"/>
      <c r="DL37" s="158"/>
      <c r="DM37" s="158"/>
      <c r="DN37" s="158"/>
      <c r="DO37" s="158"/>
    </row>
    <row r="38" spans="1:119" ht="32.25" customHeight="1" x14ac:dyDescent="0.2">
      <c r="A38" s="159"/>
      <c r="B38" s="199"/>
      <c r="C38" s="587">
        <f t="shared" si="5"/>
        <v>8</v>
      </c>
      <c r="D38" s="587"/>
      <c r="E38" s="588" t="str">
        <f>IF('各会計、関係団体の財政状況及び健全化判断比率'!B14="","",'各会計、関係団体の財政状況及び健全化判断比率'!B14)</f>
        <v>林業振興資金貸付事業特別会計</v>
      </c>
      <c r="F38" s="588"/>
      <c r="G38" s="588"/>
      <c r="H38" s="588"/>
      <c r="I38" s="588"/>
      <c r="J38" s="588"/>
      <c r="K38" s="588"/>
      <c r="L38" s="588"/>
      <c r="M38" s="588"/>
      <c r="N38" s="588"/>
      <c r="O38" s="588"/>
      <c r="P38" s="588"/>
      <c r="Q38" s="588"/>
      <c r="R38" s="588"/>
      <c r="S38" s="588"/>
      <c r="T38" s="200"/>
      <c r="U38" s="587" t="str">
        <f t="shared" si="0"/>
        <v/>
      </c>
      <c r="V38" s="587"/>
      <c r="W38" s="588"/>
      <c r="X38" s="588"/>
      <c r="Y38" s="588"/>
      <c r="Z38" s="588"/>
      <c r="AA38" s="588"/>
      <c r="AB38" s="588"/>
      <c r="AC38" s="588"/>
      <c r="AD38" s="588"/>
      <c r="AE38" s="588"/>
      <c r="AF38" s="588"/>
      <c r="AG38" s="588"/>
      <c r="AH38" s="588"/>
      <c r="AI38" s="588"/>
      <c r="AJ38" s="588"/>
      <c r="AK38" s="588"/>
      <c r="AL38" s="200"/>
      <c r="AM38" s="587" t="str">
        <f t="shared" si="1"/>
        <v/>
      </c>
      <c r="AN38" s="587"/>
      <c r="AO38" s="588"/>
      <c r="AP38" s="588"/>
      <c r="AQ38" s="588"/>
      <c r="AR38" s="588"/>
      <c r="AS38" s="588"/>
      <c r="AT38" s="588"/>
      <c r="AU38" s="588"/>
      <c r="AV38" s="588"/>
      <c r="AW38" s="588"/>
      <c r="AX38" s="588"/>
      <c r="AY38" s="588"/>
      <c r="AZ38" s="588"/>
      <c r="BA38" s="588"/>
      <c r="BB38" s="588"/>
      <c r="BC38" s="588"/>
      <c r="BD38" s="200"/>
      <c r="BE38" s="587" t="str">
        <f t="shared" si="2"/>
        <v/>
      </c>
      <c r="BF38" s="587"/>
      <c r="BG38" s="588"/>
      <c r="BH38" s="588"/>
      <c r="BI38" s="588"/>
      <c r="BJ38" s="588"/>
      <c r="BK38" s="588"/>
      <c r="BL38" s="588"/>
      <c r="BM38" s="588"/>
      <c r="BN38" s="588"/>
      <c r="BO38" s="588"/>
      <c r="BP38" s="588"/>
      <c r="BQ38" s="588"/>
      <c r="BR38" s="588"/>
      <c r="BS38" s="588"/>
      <c r="BT38" s="588"/>
      <c r="BU38" s="588"/>
      <c r="BV38" s="200"/>
      <c r="BW38" s="587" t="str">
        <f t="shared" si="3"/>
        <v/>
      </c>
      <c r="BX38" s="587"/>
      <c r="BY38" s="588" t="str">
        <f>IF('各会計、関係団体の財政状況及び健全化判断比率'!B75="","",'各会計、関係団体の財政状況及び健全化判断比率'!B75)</f>
        <v/>
      </c>
      <c r="BZ38" s="588"/>
      <c r="CA38" s="588"/>
      <c r="CB38" s="588"/>
      <c r="CC38" s="588"/>
      <c r="CD38" s="588"/>
      <c r="CE38" s="588"/>
      <c r="CF38" s="588"/>
      <c r="CG38" s="588"/>
      <c r="CH38" s="588"/>
      <c r="CI38" s="588"/>
      <c r="CJ38" s="588"/>
      <c r="CK38" s="588"/>
      <c r="CL38" s="588"/>
      <c r="CM38" s="588"/>
      <c r="CN38" s="200"/>
      <c r="CO38" s="587">
        <f t="shared" si="4"/>
        <v>27</v>
      </c>
      <c r="CP38" s="587"/>
      <c r="CQ38" s="588" t="str">
        <f>IF('各会計、関係団体の財政状況及び健全化判断比率'!BS14="","",'各会計、関係団体の財政状況及び健全化判断比率'!BS14)</f>
        <v>(公財)新潟県国際交流協会</v>
      </c>
      <c r="CR38" s="588"/>
      <c r="CS38" s="588"/>
      <c r="CT38" s="588"/>
      <c r="CU38" s="588"/>
      <c r="CV38" s="588"/>
      <c r="CW38" s="588"/>
      <c r="CX38" s="588"/>
      <c r="CY38" s="588"/>
      <c r="CZ38" s="588"/>
      <c r="DA38" s="588"/>
      <c r="DB38" s="588"/>
      <c r="DC38" s="588"/>
      <c r="DD38" s="588"/>
      <c r="DE38" s="588"/>
      <c r="DF38" s="192"/>
      <c r="DG38" s="590" t="str">
        <f>IF('各会計、関係団体の財政状況及び健全化判断比率'!BR14="","",'各会計、関係団体の財政状況及び健全化判断比率'!BR14)</f>
        <v/>
      </c>
      <c r="DH38" s="590"/>
      <c r="DI38" s="203"/>
      <c r="DJ38" s="158"/>
      <c r="DK38" s="158"/>
      <c r="DL38" s="158"/>
      <c r="DM38" s="158"/>
      <c r="DN38" s="158"/>
      <c r="DO38" s="158"/>
    </row>
    <row r="39" spans="1:119" ht="32.25" customHeight="1" x14ac:dyDescent="0.2">
      <c r="A39" s="159"/>
      <c r="B39" s="199"/>
      <c r="C39" s="587">
        <f t="shared" si="5"/>
        <v>9</v>
      </c>
      <c r="D39" s="587"/>
      <c r="E39" s="588" t="str">
        <f>IF('各会計、関係団体の財政状況及び健全化判断比率'!B15="","",'各会計、関係団体の財政状況及び健全化判断比率'!B15)</f>
        <v>沿岸漁業改善資金貸付事業特別会計</v>
      </c>
      <c r="F39" s="588"/>
      <c r="G39" s="588"/>
      <c r="H39" s="588"/>
      <c r="I39" s="588"/>
      <c r="J39" s="588"/>
      <c r="K39" s="588"/>
      <c r="L39" s="588"/>
      <c r="M39" s="588"/>
      <c r="N39" s="588"/>
      <c r="O39" s="588"/>
      <c r="P39" s="588"/>
      <c r="Q39" s="588"/>
      <c r="R39" s="588"/>
      <c r="S39" s="588"/>
      <c r="T39" s="200"/>
      <c r="U39" s="587" t="str">
        <f t="shared" si="0"/>
        <v/>
      </c>
      <c r="V39" s="587"/>
      <c r="W39" s="588"/>
      <c r="X39" s="588"/>
      <c r="Y39" s="588"/>
      <c r="Z39" s="588"/>
      <c r="AA39" s="588"/>
      <c r="AB39" s="588"/>
      <c r="AC39" s="588"/>
      <c r="AD39" s="588"/>
      <c r="AE39" s="588"/>
      <c r="AF39" s="588"/>
      <c r="AG39" s="588"/>
      <c r="AH39" s="588"/>
      <c r="AI39" s="588"/>
      <c r="AJ39" s="588"/>
      <c r="AK39" s="588"/>
      <c r="AL39" s="200"/>
      <c r="AM39" s="587" t="str">
        <f t="shared" si="1"/>
        <v/>
      </c>
      <c r="AN39" s="587"/>
      <c r="AO39" s="588"/>
      <c r="AP39" s="588"/>
      <c r="AQ39" s="588"/>
      <c r="AR39" s="588"/>
      <c r="AS39" s="588"/>
      <c r="AT39" s="588"/>
      <c r="AU39" s="588"/>
      <c r="AV39" s="588"/>
      <c r="AW39" s="588"/>
      <c r="AX39" s="588"/>
      <c r="AY39" s="588"/>
      <c r="AZ39" s="588"/>
      <c r="BA39" s="588"/>
      <c r="BB39" s="588"/>
      <c r="BC39" s="588"/>
      <c r="BD39" s="200"/>
      <c r="BE39" s="587" t="str">
        <f t="shared" si="2"/>
        <v/>
      </c>
      <c r="BF39" s="587"/>
      <c r="BG39" s="588"/>
      <c r="BH39" s="588"/>
      <c r="BI39" s="588"/>
      <c r="BJ39" s="588"/>
      <c r="BK39" s="588"/>
      <c r="BL39" s="588"/>
      <c r="BM39" s="588"/>
      <c r="BN39" s="588"/>
      <c r="BO39" s="588"/>
      <c r="BP39" s="588"/>
      <c r="BQ39" s="588"/>
      <c r="BR39" s="588"/>
      <c r="BS39" s="588"/>
      <c r="BT39" s="588"/>
      <c r="BU39" s="588"/>
      <c r="BV39" s="200"/>
      <c r="BW39" s="587" t="str">
        <f t="shared" si="3"/>
        <v/>
      </c>
      <c r="BX39" s="587"/>
      <c r="BY39" s="588" t="str">
        <f>IF('各会計、関係団体の財政状況及び健全化判断比率'!B76="","",'各会計、関係団体の財政状況及び健全化判断比率'!B76)</f>
        <v/>
      </c>
      <c r="BZ39" s="588"/>
      <c r="CA39" s="588"/>
      <c r="CB39" s="588"/>
      <c r="CC39" s="588"/>
      <c r="CD39" s="588"/>
      <c r="CE39" s="588"/>
      <c r="CF39" s="588"/>
      <c r="CG39" s="588"/>
      <c r="CH39" s="588"/>
      <c r="CI39" s="588"/>
      <c r="CJ39" s="588"/>
      <c r="CK39" s="588"/>
      <c r="CL39" s="588"/>
      <c r="CM39" s="588"/>
      <c r="CN39" s="200"/>
      <c r="CO39" s="587">
        <f t="shared" si="4"/>
        <v>28</v>
      </c>
      <c r="CP39" s="587"/>
      <c r="CQ39" s="588" t="str">
        <f>IF('各会計、関係団体の財政状況及び健全化判断比率'!BS15="","",'各会計、関係団体の財政状況及び健全化判断比率'!BS15)</f>
        <v>(公財)環日本海経済研究所</v>
      </c>
      <c r="CR39" s="588"/>
      <c r="CS39" s="588"/>
      <c r="CT39" s="588"/>
      <c r="CU39" s="588"/>
      <c r="CV39" s="588"/>
      <c r="CW39" s="588"/>
      <c r="CX39" s="588"/>
      <c r="CY39" s="588"/>
      <c r="CZ39" s="588"/>
      <c r="DA39" s="588"/>
      <c r="DB39" s="588"/>
      <c r="DC39" s="588"/>
      <c r="DD39" s="588"/>
      <c r="DE39" s="588"/>
      <c r="DF39" s="192"/>
      <c r="DG39" s="590" t="str">
        <f>IF('各会計、関係団体の財政状況及び健全化判断比率'!BR15="","",'各会計、関係団体の財政状況及び健全化判断比率'!BR15)</f>
        <v/>
      </c>
      <c r="DH39" s="590"/>
      <c r="DI39" s="203"/>
      <c r="DJ39" s="158"/>
      <c r="DK39" s="158"/>
      <c r="DL39" s="158"/>
      <c r="DM39" s="158"/>
      <c r="DN39" s="158"/>
      <c r="DO39" s="158"/>
    </row>
    <row r="40" spans="1:119" ht="32.25" customHeight="1" x14ac:dyDescent="0.2">
      <c r="A40" s="159"/>
      <c r="B40" s="199"/>
      <c r="C40" s="587">
        <f t="shared" si="5"/>
        <v>10</v>
      </c>
      <c r="D40" s="587"/>
      <c r="E40" s="588" t="str">
        <f>IF('各会計、関係団体の財政状況及び健全化判断比率'!B16="","",'各会計、関係団体の財政状況及び健全化判断比率'!B16)</f>
        <v>県有林事業特別会計</v>
      </c>
      <c r="F40" s="588"/>
      <c r="G40" s="588"/>
      <c r="H40" s="588"/>
      <c r="I40" s="588"/>
      <c r="J40" s="588"/>
      <c r="K40" s="588"/>
      <c r="L40" s="588"/>
      <c r="M40" s="588"/>
      <c r="N40" s="588"/>
      <c r="O40" s="588"/>
      <c r="P40" s="588"/>
      <c r="Q40" s="588"/>
      <c r="R40" s="588"/>
      <c r="S40" s="588"/>
      <c r="T40" s="200"/>
      <c r="U40" s="587" t="str">
        <f t="shared" si="0"/>
        <v/>
      </c>
      <c r="V40" s="587"/>
      <c r="W40" s="588"/>
      <c r="X40" s="588"/>
      <c r="Y40" s="588"/>
      <c r="Z40" s="588"/>
      <c r="AA40" s="588"/>
      <c r="AB40" s="588"/>
      <c r="AC40" s="588"/>
      <c r="AD40" s="588"/>
      <c r="AE40" s="588"/>
      <c r="AF40" s="588"/>
      <c r="AG40" s="588"/>
      <c r="AH40" s="588"/>
      <c r="AI40" s="588"/>
      <c r="AJ40" s="588"/>
      <c r="AK40" s="588"/>
      <c r="AL40" s="200"/>
      <c r="AM40" s="587" t="str">
        <f t="shared" si="1"/>
        <v/>
      </c>
      <c r="AN40" s="587"/>
      <c r="AO40" s="588"/>
      <c r="AP40" s="588"/>
      <c r="AQ40" s="588"/>
      <c r="AR40" s="588"/>
      <c r="AS40" s="588"/>
      <c r="AT40" s="588"/>
      <c r="AU40" s="588"/>
      <c r="AV40" s="588"/>
      <c r="AW40" s="588"/>
      <c r="AX40" s="588"/>
      <c r="AY40" s="588"/>
      <c r="AZ40" s="588"/>
      <c r="BA40" s="588"/>
      <c r="BB40" s="588"/>
      <c r="BC40" s="588"/>
      <c r="BD40" s="200"/>
      <c r="BE40" s="587" t="str">
        <f t="shared" si="2"/>
        <v/>
      </c>
      <c r="BF40" s="587"/>
      <c r="BG40" s="588"/>
      <c r="BH40" s="588"/>
      <c r="BI40" s="588"/>
      <c r="BJ40" s="588"/>
      <c r="BK40" s="588"/>
      <c r="BL40" s="588"/>
      <c r="BM40" s="588"/>
      <c r="BN40" s="588"/>
      <c r="BO40" s="588"/>
      <c r="BP40" s="588"/>
      <c r="BQ40" s="588"/>
      <c r="BR40" s="588"/>
      <c r="BS40" s="588"/>
      <c r="BT40" s="588"/>
      <c r="BU40" s="588"/>
      <c r="BV40" s="200"/>
      <c r="BW40" s="587" t="str">
        <f t="shared" si="3"/>
        <v/>
      </c>
      <c r="BX40" s="587"/>
      <c r="BY40" s="588" t="str">
        <f>IF('各会計、関係団体の財政状況及び健全化判断比率'!B77="","",'各会計、関係団体の財政状況及び健全化判断比率'!B77)</f>
        <v/>
      </c>
      <c r="BZ40" s="588"/>
      <c r="CA40" s="588"/>
      <c r="CB40" s="588"/>
      <c r="CC40" s="588"/>
      <c r="CD40" s="588"/>
      <c r="CE40" s="588"/>
      <c r="CF40" s="588"/>
      <c r="CG40" s="588"/>
      <c r="CH40" s="588"/>
      <c r="CI40" s="588"/>
      <c r="CJ40" s="588"/>
      <c r="CK40" s="588"/>
      <c r="CL40" s="588"/>
      <c r="CM40" s="588"/>
      <c r="CN40" s="200"/>
      <c r="CO40" s="587">
        <f t="shared" si="4"/>
        <v>29</v>
      </c>
      <c r="CP40" s="587"/>
      <c r="CQ40" s="588" t="str">
        <f>IF('各会計、関係団体の財政状況及び健全化判断比率'!BS16="","",'各会計、関係団体の財政状況及び健全化判断比率'!BS16)</f>
        <v>(公財)柏崎原子力広報センター</v>
      </c>
      <c r="CR40" s="588"/>
      <c r="CS40" s="588"/>
      <c r="CT40" s="588"/>
      <c r="CU40" s="588"/>
      <c r="CV40" s="588"/>
      <c r="CW40" s="588"/>
      <c r="CX40" s="588"/>
      <c r="CY40" s="588"/>
      <c r="CZ40" s="588"/>
      <c r="DA40" s="588"/>
      <c r="DB40" s="588"/>
      <c r="DC40" s="588"/>
      <c r="DD40" s="588"/>
      <c r="DE40" s="588"/>
      <c r="DF40" s="192"/>
      <c r="DG40" s="590" t="str">
        <f>IF('各会計、関係団体の財政状況及び健全化判断比率'!BR16="","",'各会計、関係団体の財政状況及び健全化判断比率'!BR16)</f>
        <v/>
      </c>
      <c r="DH40" s="590"/>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9bEIv4hNCmzijqFEAWJOtMlf1wjL7THOixYhBkBv9A8VIj92bV9xS0ha0OihnWW1Lsk5wmYhjAJQ93BZztJeHA==" saltValue="zklhpn3JsSjcp38aoN/QT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election activeCell="AW16" sqref="AW16"/>
    </sheetView>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555</v>
      </c>
      <c r="G33" s="17" t="s">
        <v>556</v>
      </c>
      <c r="H33" s="17" t="s">
        <v>557</v>
      </c>
      <c r="I33" s="17" t="s">
        <v>558</v>
      </c>
      <c r="J33" s="18" t="s">
        <v>559</v>
      </c>
      <c r="K33" s="10"/>
      <c r="L33" s="10"/>
      <c r="M33" s="10"/>
      <c r="N33" s="10"/>
      <c r="O33" s="10"/>
      <c r="P33" s="10"/>
    </row>
    <row r="34" spans="1:16" ht="39" customHeight="1" x14ac:dyDescent="0.2">
      <c r="A34" s="10"/>
      <c r="B34" s="19"/>
      <c r="C34" s="1178" t="s">
        <v>561</v>
      </c>
      <c r="D34" s="1178"/>
      <c r="E34" s="1179"/>
      <c r="F34" s="20" t="s">
        <v>562</v>
      </c>
      <c r="G34" s="21" t="s">
        <v>563</v>
      </c>
      <c r="H34" s="21" t="s">
        <v>564</v>
      </c>
      <c r="I34" s="21" t="s">
        <v>565</v>
      </c>
      <c r="J34" s="22" t="s">
        <v>566</v>
      </c>
      <c r="K34" s="10"/>
      <c r="L34" s="10"/>
      <c r="M34" s="10"/>
      <c r="N34" s="10"/>
      <c r="O34" s="10"/>
      <c r="P34" s="10"/>
    </row>
    <row r="35" spans="1:16" ht="39" customHeight="1" x14ac:dyDescent="0.2">
      <c r="A35" s="10"/>
      <c r="B35" s="23"/>
      <c r="C35" s="1172" t="s">
        <v>567</v>
      </c>
      <c r="D35" s="1173"/>
      <c r="E35" s="1174"/>
      <c r="F35" s="24">
        <v>0.36</v>
      </c>
      <c r="G35" s="25">
        <v>0.7</v>
      </c>
      <c r="H35" s="25">
        <v>0.04</v>
      </c>
      <c r="I35" s="25" t="s">
        <v>568</v>
      </c>
      <c r="J35" s="26" t="s">
        <v>569</v>
      </c>
      <c r="K35" s="10"/>
      <c r="L35" s="10"/>
      <c r="M35" s="10"/>
      <c r="N35" s="10"/>
      <c r="O35" s="10"/>
      <c r="P35" s="10"/>
    </row>
    <row r="36" spans="1:16" ht="39" customHeight="1" x14ac:dyDescent="0.2">
      <c r="A36" s="10"/>
      <c r="B36" s="23"/>
      <c r="C36" s="1172" t="s">
        <v>570</v>
      </c>
      <c r="D36" s="1173"/>
      <c r="E36" s="1174"/>
      <c r="F36" s="24">
        <v>1.54</v>
      </c>
      <c r="G36" s="25">
        <v>2.2999999999999998</v>
      </c>
      <c r="H36" s="25">
        <v>2.85</v>
      </c>
      <c r="I36" s="25">
        <v>3.07</v>
      </c>
      <c r="J36" s="26">
        <v>3.26</v>
      </c>
      <c r="K36" s="10"/>
      <c r="L36" s="10"/>
      <c r="M36" s="10"/>
      <c r="N36" s="10"/>
      <c r="O36" s="10"/>
      <c r="P36" s="10"/>
    </row>
    <row r="37" spans="1:16" ht="39" customHeight="1" x14ac:dyDescent="0.2">
      <c r="A37" s="10"/>
      <c r="B37" s="23"/>
      <c r="C37" s="1172" t="s">
        <v>571</v>
      </c>
      <c r="D37" s="1173"/>
      <c r="E37" s="1174"/>
      <c r="F37" s="24">
        <v>0.52</v>
      </c>
      <c r="G37" s="25">
        <v>0.59</v>
      </c>
      <c r="H37" s="25">
        <v>0.63</v>
      </c>
      <c r="I37" s="25">
        <v>0.72</v>
      </c>
      <c r="J37" s="26">
        <v>0.73</v>
      </c>
      <c r="K37" s="10"/>
      <c r="L37" s="10"/>
      <c r="M37" s="10"/>
      <c r="N37" s="10"/>
      <c r="O37" s="10"/>
      <c r="P37" s="10"/>
    </row>
    <row r="38" spans="1:16" ht="39" customHeight="1" x14ac:dyDescent="0.2">
      <c r="A38" s="10"/>
      <c r="B38" s="23"/>
      <c r="C38" s="1172" t="s">
        <v>572</v>
      </c>
      <c r="D38" s="1173"/>
      <c r="E38" s="1174"/>
      <c r="F38" s="24">
        <v>0.65</v>
      </c>
      <c r="G38" s="25">
        <v>0.64</v>
      </c>
      <c r="H38" s="25">
        <v>0.65</v>
      </c>
      <c r="I38" s="25">
        <v>0.56999999999999995</v>
      </c>
      <c r="J38" s="26">
        <v>0.46</v>
      </c>
      <c r="K38" s="10"/>
      <c r="L38" s="10"/>
      <c r="M38" s="10"/>
      <c r="N38" s="10"/>
      <c r="O38" s="10"/>
      <c r="P38" s="10"/>
    </row>
    <row r="39" spans="1:16" ht="39" customHeight="1" x14ac:dyDescent="0.2">
      <c r="A39" s="10"/>
      <c r="B39" s="23"/>
      <c r="C39" s="1172" t="s">
        <v>573</v>
      </c>
      <c r="D39" s="1173"/>
      <c r="E39" s="1174"/>
      <c r="F39" s="24">
        <v>0</v>
      </c>
      <c r="G39" s="25">
        <v>0</v>
      </c>
      <c r="H39" s="25">
        <v>0</v>
      </c>
      <c r="I39" s="25">
        <v>0.34</v>
      </c>
      <c r="J39" s="26">
        <v>0.32</v>
      </c>
      <c r="K39" s="10"/>
      <c r="L39" s="10"/>
      <c r="M39" s="10"/>
      <c r="N39" s="10"/>
      <c r="O39" s="10"/>
      <c r="P39" s="10"/>
    </row>
    <row r="40" spans="1:16" ht="39" customHeight="1" x14ac:dyDescent="0.2">
      <c r="A40" s="10"/>
      <c r="B40" s="23"/>
      <c r="C40" s="1172" t="s">
        <v>574</v>
      </c>
      <c r="D40" s="1173"/>
      <c r="E40" s="1174"/>
      <c r="F40" s="24">
        <v>0.26</v>
      </c>
      <c r="G40" s="25">
        <v>0.27</v>
      </c>
      <c r="H40" s="25">
        <v>0.3</v>
      </c>
      <c r="I40" s="25">
        <v>0.31</v>
      </c>
      <c r="J40" s="26">
        <v>0.31</v>
      </c>
      <c r="K40" s="10"/>
      <c r="L40" s="10"/>
      <c r="M40" s="10"/>
      <c r="N40" s="10"/>
      <c r="O40" s="10"/>
      <c r="P40" s="10"/>
    </row>
    <row r="41" spans="1:16" ht="39" customHeight="1" x14ac:dyDescent="0.2">
      <c r="A41" s="10"/>
      <c r="B41" s="23"/>
      <c r="C41" s="1172" t="s">
        <v>575</v>
      </c>
      <c r="D41" s="1173"/>
      <c r="E41" s="1174"/>
      <c r="F41" s="24">
        <v>0.2</v>
      </c>
      <c r="G41" s="25">
        <v>0.21</v>
      </c>
      <c r="H41" s="25">
        <v>0.22</v>
      </c>
      <c r="I41" s="25">
        <v>0.43</v>
      </c>
      <c r="J41" s="26">
        <v>0.31</v>
      </c>
      <c r="K41" s="10"/>
      <c r="L41" s="10"/>
      <c r="M41" s="10"/>
      <c r="N41" s="10"/>
      <c r="O41" s="10"/>
      <c r="P41" s="10"/>
    </row>
    <row r="42" spans="1:16" ht="39" customHeight="1" x14ac:dyDescent="0.2">
      <c r="A42" s="10"/>
      <c r="B42" s="27"/>
      <c r="C42" s="1172" t="s">
        <v>576</v>
      </c>
      <c r="D42" s="1173"/>
      <c r="E42" s="1174"/>
      <c r="F42" s="24" t="s">
        <v>515</v>
      </c>
      <c r="G42" s="25" t="s">
        <v>515</v>
      </c>
      <c r="H42" s="25" t="s">
        <v>515</v>
      </c>
      <c r="I42" s="25" t="s">
        <v>515</v>
      </c>
      <c r="J42" s="26" t="s">
        <v>515</v>
      </c>
      <c r="K42" s="10"/>
      <c r="L42" s="10"/>
      <c r="M42" s="10"/>
      <c r="N42" s="10"/>
      <c r="O42" s="10"/>
      <c r="P42" s="10"/>
    </row>
    <row r="43" spans="1:16" ht="39" customHeight="1" thickBot="1" x14ac:dyDescent="0.25">
      <c r="A43" s="10"/>
      <c r="B43" s="28"/>
      <c r="C43" s="1175" t="s">
        <v>577</v>
      </c>
      <c r="D43" s="1176"/>
      <c r="E43" s="1177"/>
      <c r="F43" s="29">
        <v>0.28999999999999998</v>
      </c>
      <c r="G43" s="30">
        <v>0.16</v>
      </c>
      <c r="H43" s="30">
        <v>0.19</v>
      </c>
      <c r="I43" s="30">
        <v>0.56999999999999995</v>
      </c>
      <c r="J43" s="31">
        <v>0.42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bOB6ZIFNFdk+9L4dVoxUHm08RqfGM34Dx18NWMQJ6ly0mCU+TaDkUReSzA8HSbH1HzneIgCMEwTQs31BRNcgqA==" saltValue="Wz1ViwAHRx2OZ1P8Yv6i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election activeCell="AW16" sqref="AW16"/>
    </sheetView>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555</v>
      </c>
      <c r="L44" s="44" t="s">
        <v>556</v>
      </c>
      <c r="M44" s="44" t="s">
        <v>557</v>
      </c>
      <c r="N44" s="44" t="s">
        <v>558</v>
      </c>
      <c r="O44" s="45" t="s">
        <v>559</v>
      </c>
      <c r="P44" s="36"/>
      <c r="Q44" s="36"/>
      <c r="R44" s="36"/>
      <c r="S44" s="36"/>
      <c r="T44" s="36"/>
      <c r="U44" s="36"/>
    </row>
    <row r="45" spans="1:21" ht="30.75" customHeight="1" x14ac:dyDescent="0.2">
      <c r="A45" s="36"/>
      <c r="B45" s="1180" t="s">
        <v>10</v>
      </c>
      <c r="C45" s="1181"/>
      <c r="D45" s="46"/>
      <c r="E45" s="1186" t="s">
        <v>11</v>
      </c>
      <c r="F45" s="1186"/>
      <c r="G45" s="1186"/>
      <c r="H45" s="1186"/>
      <c r="I45" s="1186"/>
      <c r="J45" s="1187"/>
      <c r="K45" s="47">
        <v>134202</v>
      </c>
      <c r="L45" s="48">
        <v>126170</v>
      </c>
      <c r="M45" s="48">
        <v>128527</v>
      </c>
      <c r="N45" s="48">
        <v>117898</v>
      </c>
      <c r="O45" s="49">
        <v>112551</v>
      </c>
      <c r="P45" s="36"/>
      <c r="Q45" s="36"/>
      <c r="R45" s="36"/>
      <c r="S45" s="36"/>
      <c r="T45" s="36"/>
      <c r="U45" s="36"/>
    </row>
    <row r="46" spans="1:21" ht="30.75" customHeight="1" x14ac:dyDescent="0.2">
      <c r="A46" s="36"/>
      <c r="B46" s="1182"/>
      <c r="C46" s="1183"/>
      <c r="D46" s="50"/>
      <c r="E46" s="1188" t="s">
        <v>12</v>
      </c>
      <c r="F46" s="1188"/>
      <c r="G46" s="1188"/>
      <c r="H46" s="1188"/>
      <c r="I46" s="1188"/>
      <c r="J46" s="1189"/>
      <c r="K46" s="51">
        <v>6706</v>
      </c>
      <c r="L46" s="52">
        <v>6824</v>
      </c>
      <c r="M46" s="52">
        <v>7345</v>
      </c>
      <c r="N46" s="52">
        <v>9481</v>
      </c>
      <c r="O46" s="53">
        <v>11222</v>
      </c>
      <c r="P46" s="36"/>
      <c r="Q46" s="36"/>
      <c r="R46" s="36"/>
      <c r="S46" s="36"/>
      <c r="T46" s="36"/>
      <c r="U46" s="36"/>
    </row>
    <row r="47" spans="1:21" ht="30.75" customHeight="1" x14ac:dyDescent="0.2">
      <c r="A47" s="36"/>
      <c r="B47" s="1182"/>
      <c r="C47" s="1183"/>
      <c r="D47" s="50"/>
      <c r="E47" s="1188" t="s">
        <v>13</v>
      </c>
      <c r="F47" s="1188"/>
      <c r="G47" s="1188"/>
      <c r="H47" s="1188"/>
      <c r="I47" s="1188"/>
      <c r="J47" s="1189"/>
      <c r="K47" s="51">
        <v>54256</v>
      </c>
      <c r="L47" s="52">
        <v>56912</v>
      </c>
      <c r="M47" s="52">
        <v>60380</v>
      </c>
      <c r="N47" s="52">
        <v>62731</v>
      </c>
      <c r="O47" s="53">
        <v>63546</v>
      </c>
      <c r="P47" s="36"/>
      <c r="Q47" s="36"/>
      <c r="R47" s="36"/>
      <c r="S47" s="36"/>
      <c r="T47" s="36"/>
      <c r="U47" s="36"/>
    </row>
    <row r="48" spans="1:21" ht="30.75" customHeight="1" x14ac:dyDescent="0.2">
      <c r="A48" s="36"/>
      <c r="B48" s="1182"/>
      <c r="C48" s="1183"/>
      <c r="D48" s="50"/>
      <c r="E48" s="1188" t="s">
        <v>14</v>
      </c>
      <c r="F48" s="1188"/>
      <c r="G48" s="1188"/>
      <c r="H48" s="1188"/>
      <c r="I48" s="1188"/>
      <c r="J48" s="1189"/>
      <c r="K48" s="51">
        <v>6889</v>
      </c>
      <c r="L48" s="52">
        <v>7382</v>
      </c>
      <c r="M48" s="52">
        <v>6924</v>
      </c>
      <c r="N48" s="52">
        <v>6918</v>
      </c>
      <c r="O48" s="53">
        <v>6350</v>
      </c>
      <c r="P48" s="36"/>
      <c r="Q48" s="36"/>
      <c r="R48" s="36"/>
      <c r="S48" s="36"/>
      <c r="T48" s="36"/>
      <c r="U48" s="36"/>
    </row>
    <row r="49" spans="1:21" ht="30.75" customHeight="1" x14ac:dyDescent="0.2">
      <c r="A49" s="36"/>
      <c r="B49" s="1182"/>
      <c r="C49" s="1183"/>
      <c r="D49" s="50"/>
      <c r="E49" s="1188" t="s">
        <v>15</v>
      </c>
      <c r="F49" s="1188"/>
      <c r="G49" s="1188"/>
      <c r="H49" s="1188"/>
      <c r="I49" s="1188"/>
      <c r="J49" s="1189"/>
      <c r="K49" s="51" t="s">
        <v>515</v>
      </c>
      <c r="L49" s="52" t="s">
        <v>515</v>
      </c>
      <c r="M49" s="52" t="s">
        <v>515</v>
      </c>
      <c r="N49" s="52" t="s">
        <v>515</v>
      </c>
      <c r="O49" s="53" t="s">
        <v>515</v>
      </c>
      <c r="P49" s="36"/>
      <c r="Q49" s="36"/>
      <c r="R49" s="36"/>
      <c r="S49" s="36"/>
      <c r="T49" s="36"/>
      <c r="U49" s="36"/>
    </row>
    <row r="50" spans="1:21" ht="30.75" customHeight="1" x14ac:dyDescent="0.2">
      <c r="A50" s="36"/>
      <c r="B50" s="1182"/>
      <c r="C50" s="1183"/>
      <c r="D50" s="50"/>
      <c r="E50" s="1188" t="s">
        <v>16</v>
      </c>
      <c r="F50" s="1188"/>
      <c r="G50" s="1188"/>
      <c r="H50" s="1188"/>
      <c r="I50" s="1188"/>
      <c r="J50" s="1189"/>
      <c r="K50" s="51">
        <v>3476</v>
      </c>
      <c r="L50" s="52">
        <v>3380</v>
      </c>
      <c r="M50" s="52">
        <v>2450</v>
      </c>
      <c r="N50" s="52">
        <v>2191</v>
      </c>
      <c r="O50" s="53">
        <v>1367</v>
      </c>
      <c r="P50" s="36"/>
      <c r="Q50" s="36"/>
      <c r="R50" s="36"/>
      <c r="S50" s="36"/>
      <c r="T50" s="36"/>
      <c r="U50" s="36"/>
    </row>
    <row r="51" spans="1:21" ht="30.75" customHeight="1" x14ac:dyDescent="0.2">
      <c r="A51" s="36"/>
      <c r="B51" s="1184"/>
      <c r="C51" s="1185"/>
      <c r="D51" s="54"/>
      <c r="E51" s="1188" t="s">
        <v>17</v>
      </c>
      <c r="F51" s="1188"/>
      <c r="G51" s="1188"/>
      <c r="H51" s="1188"/>
      <c r="I51" s="1188"/>
      <c r="J51" s="1189"/>
      <c r="K51" s="51">
        <v>1</v>
      </c>
      <c r="L51" s="52">
        <v>1</v>
      </c>
      <c r="M51" s="52">
        <v>1</v>
      </c>
      <c r="N51" s="52">
        <v>1</v>
      </c>
      <c r="O51" s="53">
        <v>3</v>
      </c>
      <c r="P51" s="36"/>
      <c r="Q51" s="36"/>
      <c r="R51" s="36"/>
      <c r="S51" s="36"/>
      <c r="T51" s="36"/>
      <c r="U51" s="36"/>
    </row>
    <row r="52" spans="1:21" ht="30.75" customHeight="1" x14ac:dyDescent="0.2">
      <c r="A52" s="36"/>
      <c r="B52" s="1190" t="s">
        <v>18</v>
      </c>
      <c r="C52" s="1191"/>
      <c r="D52" s="54"/>
      <c r="E52" s="1188" t="s">
        <v>19</v>
      </c>
      <c r="F52" s="1188"/>
      <c r="G52" s="1188"/>
      <c r="H52" s="1188"/>
      <c r="I52" s="1188"/>
      <c r="J52" s="1189"/>
      <c r="K52" s="51">
        <v>138084</v>
      </c>
      <c r="L52" s="52">
        <v>131830</v>
      </c>
      <c r="M52" s="52">
        <v>134824</v>
      </c>
      <c r="N52" s="52">
        <v>124348</v>
      </c>
      <c r="O52" s="53">
        <v>121368</v>
      </c>
      <c r="P52" s="36"/>
      <c r="Q52" s="36"/>
      <c r="R52" s="36"/>
      <c r="S52" s="36"/>
      <c r="T52" s="36"/>
      <c r="U52" s="36"/>
    </row>
    <row r="53" spans="1:21" ht="30.75" customHeight="1" thickBot="1" x14ac:dyDescent="0.25">
      <c r="A53" s="36"/>
      <c r="B53" s="1192" t="s">
        <v>20</v>
      </c>
      <c r="C53" s="1193"/>
      <c r="D53" s="55"/>
      <c r="E53" s="1194" t="s">
        <v>21</v>
      </c>
      <c r="F53" s="1194"/>
      <c r="G53" s="1194"/>
      <c r="H53" s="1194"/>
      <c r="I53" s="1194"/>
      <c r="J53" s="1195"/>
      <c r="K53" s="56">
        <v>67446</v>
      </c>
      <c r="L53" s="57">
        <v>68839</v>
      </c>
      <c r="M53" s="57">
        <v>70803</v>
      </c>
      <c r="N53" s="57">
        <v>74872</v>
      </c>
      <c r="O53" s="58">
        <v>73671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578</v>
      </c>
      <c r="P54" s="36"/>
      <c r="Q54" s="36"/>
      <c r="R54" s="36"/>
      <c r="S54" s="36"/>
      <c r="T54" s="36"/>
      <c r="U54" s="36"/>
    </row>
    <row r="55" spans="1:21" ht="30.75" customHeight="1" thickBot="1" x14ac:dyDescent="0.3">
      <c r="A55" s="36"/>
      <c r="B55" s="61"/>
      <c r="C55" s="62"/>
      <c r="D55" s="62"/>
      <c r="E55" s="63"/>
      <c r="F55" s="63"/>
      <c r="G55" s="63"/>
      <c r="H55" s="63"/>
      <c r="I55" s="63"/>
      <c r="J55" s="64" t="s">
        <v>2</v>
      </c>
      <c r="K55" s="65" t="s">
        <v>579</v>
      </c>
      <c r="L55" s="66" t="s">
        <v>580</v>
      </c>
      <c r="M55" s="66" t="s">
        <v>581</v>
      </c>
      <c r="N55" s="66" t="s">
        <v>582</v>
      </c>
      <c r="O55" s="67" t="s">
        <v>583</v>
      </c>
      <c r="P55" s="36"/>
      <c r="Q55" s="36"/>
      <c r="R55" s="36"/>
      <c r="S55" s="36"/>
      <c r="T55" s="36"/>
      <c r="U55" s="36"/>
    </row>
    <row r="56" spans="1:21" ht="30.75" customHeight="1" x14ac:dyDescent="0.2">
      <c r="A56" s="36"/>
      <c r="B56" s="1196" t="s">
        <v>23</v>
      </c>
      <c r="C56" s="1197"/>
      <c r="D56" s="1200" t="s">
        <v>24</v>
      </c>
      <c r="E56" s="1201"/>
      <c r="F56" s="1201"/>
      <c r="G56" s="1201"/>
      <c r="H56" s="1201"/>
      <c r="I56" s="1201"/>
      <c r="J56" s="1202"/>
      <c r="K56" s="68">
        <v>192799</v>
      </c>
      <c r="L56" s="69">
        <v>193408</v>
      </c>
      <c r="M56" s="69">
        <v>194315</v>
      </c>
      <c r="N56" s="69">
        <v>191408</v>
      </c>
      <c r="O56" s="70">
        <v>197043</v>
      </c>
      <c r="P56" s="36"/>
      <c r="Q56" s="36"/>
      <c r="R56" s="36"/>
      <c r="S56" s="36"/>
      <c r="T56" s="36"/>
      <c r="U56" s="36"/>
    </row>
    <row r="57" spans="1:21" ht="30.75" customHeight="1" thickBot="1" x14ac:dyDescent="0.25">
      <c r="A57" s="36"/>
      <c r="B57" s="1198"/>
      <c r="C57" s="1199"/>
      <c r="D57" s="1203" t="s">
        <v>25</v>
      </c>
      <c r="E57" s="1204"/>
      <c r="F57" s="1204"/>
      <c r="G57" s="1204"/>
      <c r="H57" s="1204"/>
      <c r="I57" s="1204"/>
      <c r="J57" s="1205"/>
      <c r="K57" s="71">
        <v>225151</v>
      </c>
      <c r="L57" s="72">
        <v>224989</v>
      </c>
      <c r="M57" s="72">
        <v>227891</v>
      </c>
      <c r="N57" s="72">
        <v>235693</v>
      </c>
      <c r="O57" s="73">
        <v>245031</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ecHNtEY6CubAS4Imgdk3Ui83Kfb1RGh1qguyrWmWV/+Pzp/y/mRV0T5rz+MdqEe3FdzCZUjI56ShhhcCQ6ExVw==" saltValue="Y+PT+P/eKKv4wYKrb7jwI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election activeCell="AW16" sqref="AW16"/>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3" t="s">
        <v>555</v>
      </c>
      <c r="J40" s="384" t="s">
        <v>556</v>
      </c>
      <c r="K40" s="384" t="s">
        <v>557</v>
      </c>
      <c r="L40" s="384" t="s">
        <v>558</v>
      </c>
      <c r="M40" s="385" t="s">
        <v>559</v>
      </c>
    </row>
    <row r="41" spans="2:13" ht="27.75" customHeight="1" x14ac:dyDescent="0.2">
      <c r="B41" s="1206" t="s">
        <v>28</v>
      </c>
      <c r="C41" s="1207"/>
      <c r="D41" s="84"/>
      <c r="E41" s="1212" t="s">
        <v>29</v>
      </c>
      <c r="F41" s="1212"/>
      <c r="G41" s="1212"/>
      <c r="H41" s="1213"/>
      <c r="I41" s="386">
        <v>2642464</v>
      </c>
      <c r="J41" s="387">
        <v>2646947</v>
      </c>
      <c r="K41" s="387">
        <v>2644211</v>
      </c>
      <c r="L41" s="387">
        <v>2644861</v>
      </c>
      <c r="M41" s="388">
        <v>2634964</v>
      </c>
    </row>
    <row r="42" spans="2:13" ht="27.75" customHeight="1" x14ac:dyDescent="0.2">
      <c r="B42" s="1208"/>
      <c r="C42" s="1209"/>
      <c r="D42" s="85"/>
      <c r="E42" s="1214" t="s">
        <v>30</v>
      </c>
      <c r="F42" s="1214"/>
      <c r="G42" s="1214"/>
      <c r="H42" s="1215"/>
      <c r="I42" s="389">
        <v>16460</v>
      </c>
      <c r="J42" s="390">
        <v>19820</v>
      </c>
      <c r="K42" s="390">
        <v>17569</v>
      </c>
      <c r="L42" s="390">
        <v>15903</v>
      </c>
      <c r="M42" s="391">
        <v>15188</v>
      </c>
    </row>
    <row r="43" spans="2:13" ht="27.75" customHeight="1" x14ac:dyDescent="0.2">
      <c r="B43" s="1208"/>
      <c r="C43" s="1209"/>
      <c r="D43" s="85"/>
      <c r="E43" s="1214" t="s">
        <v>31</v>
      </c>
      <c r="F43" s="1214"/>
      <c r="G43" s="1214"/>
      <c r="H43" s="1215"/>
      <c r="I43" s="389">
        <v>81764</v>
      </c>
      <c r="J43" s="390">
        <v>79928</v>
      </c>
      <c r="K43" s="390">
        <v>75699</v>
      </c>
      <c r="L43" s="390">
        <v>72952</v>
      </c>
      <c r="M43" s="391">
        <v>73943</v>
      </c>
    </row>
    <row r="44" spans="2:13" ht="27.75" customHeight="1" x14ac:dyDescent="0.2">
      <c r="B44" s="1208"/>
      <c r="C44" s="1209"/>
      <c r="D44" s="85"/>
      <c r="E44" s="1214" t="s">
        <v>32</v>
      </c>
      <c r="F44" s="1214"/>
      <c r="G44" s="1214"/>
      <c r="H44" s="1215"/>
      <c r="I44" s="389" t="s">
        <v>515</v>
      </c>
      <c r="J44" s="390" t="s">
        <v>515</v>
      </c>
      <c r="K44" s="390" t="s">
        <v>515</v>
      </c>
      <c r="L44" s="390" t="s">
        <v>515</v>
      </c>
      <c r="M44" s="391" t="s">
        <v>515</v>
      </c>
    </row>
    <row r="45" spans="2:13" ht="27.75" customHeight="1" x14ac:dyDescent="0.2">
      <c r="B45" s="1208"/>
      <c r="C45" s="1209"/>
      <c r="D45" s="85"/>
      <c r="E45" s="1214" t="s">
        <v>33</v>
      </c>
      <c r="F45" s="1214"/>
      <c r="G45" s="1214"/>
      <c r="H45" s="1215"/>
      <c r="I45" s="389">
        <v>263201</v>
      </c>
      <c r="J45" s="390">
        <v>265852</v>
      </c>
      <c r="K45" s="390">
        <v>216635</v>
      </c>
      <c r="L45" s="390">
        <v>211622</v>
      </c>
      <c r="M45" s="391">
        <v>206624</v>
      </c>
    </row>
    <row r="46" spans="2:13" ht="27.75" customHeight="1" x14ac:dyDescent="0.2">
      <c r="B46" s="1208"/>
      <c r="C46" s="1209"/>
      <c r="D46" s="86"/>
      <c r="E46" s="1216" t="s">
        <v>34</v>
      </c>
      <c r="F46" s="1216"/>
      <c r="G46" s="1216"/>
      <c r="H46" s="1217"/>
      <c r="I46" s="389">
        <v>9682</v>
      </c>
      <c r="J46" s="390">
        <v>9824</v>
      </c>
      <c r="K46" s="390">
        <v>10179</v>
      </c>
      <c r="L46" s="390">
        <v>9923</v>
      </c>
      <c r="M46" s="391">
        <v>9334</v>
      </c>
    </row>
    <row r="47" spans="2:13" ht="27.75" customHeight="1" x14ac:dyDescent="0.2">
      <c r="B47" s="1208"/>
      <c r="C47" s="1209"/>
      <c r="D47" s="87"/>
      <c r="E47" s="1218" t="s">
        <v>35</v>
      </c>
      <c r="F47" s="1219"/>
      <c r="G47" s="1219"/>
      <c r="H47" s="1220"/>
      <c r="I47" s="389" t="s">
        <v>515</v>
      </c>
      <c r="J47" s="390" t="s">
        <v>515</v>
      </c>
      <c r="K47" s="390" t="s">
        <v>515</v>
      </c>
      <c r="L47" s="390" t="s">
        <v>515</v>
      </c>
      <c r="M47" s="391" t="s">
        <v>515</v>
      </c>
    </row>
    <row r="48" spans="2:13" ht="27.75" customHeight="1" x14ac:dyDescent="0.2">
      <c r="B48" s="1208"/>
      <c r="C48" s="1209"/>
      <c r="D48" s="85"/>
      <c r="E48" s="1214" t="s">
        <v>36</v>
      </c>
      <c r="F48" s="1214"/>
      <c r="G48" s="1214"/>
      <c r="H48" s="1215"/>
      <c r="I48" s="389" t="s">
        <v>515</v>
      </c>
      <c r="J48" s="390" t="s">
        <v>515</v>
      </c>
      <c r="K48" s="390" t="s">
        <v>515</v>
      </c>
      <c r="L48" s="390" t="s">
        <v>515</v>
      </c>
      <c r="M48" s="391" t="s">
        <v>515</v>
      </c>
    </row>
    <row r="49" spans="2:13" ht="27.75" customHeight="1" x14ac:dyDescent="0.2">
      <c r="B49" s="1210"/>
      <c r="C49" s="1211"/>
      <c r="D49" s="85"/>
      <c r="E49" s="1214" t="s">
        <v>37</v>
      </c>
      <c r="F49" s="1214"/>
      <c r="G49" s="1214"/>
      <c r="H49" s="1215"/>
      <c r="I49" s="389" t="s">
        <v>515</v>
      </c>
      <c r="J49" s="390" t="s">
        <v>515</v>
      </c>
      <c r="K49" s="390" t="s">
        <v>515</v>
      </c>
      <c r="L49" s="390" t="s">
        <v>515</v>
      </c>
      <c r="M49" s="391" t="s">
        <v>515</v>
      </c>
    </row>
    <row r="50" spans="2:13" ht="27.75" customHeight="1" x14ac:dyDescent="0.2">
      <c r="B50" s="1221" t="s">
        <v>38</v>
      </c>
      <c r="C50" s="1222"/>
      <c r="D50" s="88"/>
      <c r="E50" s="1214" t="s">
        <v>39</v>
      </c>
      <c r="F50" s="1214"/>
      <c r="G50" s="1214"/>
      <c r="H50" s="1215"/>
      <c r="I50" s="389">
        <v>288902</v>
      </c>
      <c r="J50" s="390">
        <v>284919</v>
      </c>
      <c r="K50" s="390">
        <v>274828</v>
      </c>
      <c r="L50" s="390">
        <v>268218</v>
      </c>
      <c r="M50" s="391">
        <v>246046</v>
      </c>
    </row>
    <row r="51" spans="2:13" ht="27.75" customHeight="1" x14ac:dyDescent="0.2">
      <c r="B51" s="1208"/>
      <c r="C51" s="1209"/>
      <c r="D51" s="85"/>
      <c r="E51" s="1214" t="s">
        <v>40</v>
      </c>
      <c r="F51" s="1214"/>
      <c r="G51" s="1214"/>
      <c r="H51" s="1215"/>
      <c r="I51" s="389">
        <v>43804</v>
      </c>
      <c r="J51" s="390">
        <v>42216</v>
      </c>
      <c r="K51" s="390">
        <v>32677</v>
      </c>
      <c r="L51" s="390">
        <v>32070</v>
      </c>
      <c r="M51" s="391">
        <v>32724</v>
      </c>
    </row>
    <row r="52" spans="2:13" ht="27.75" customHeight="1" x14ac:dyDescent="0.2">
      <c r="B52" s="1210"/>
      <c r="C52" s="1211"/>
      <c r="D52" s="85"/>
      <c r="E52" s="1214" t="s">
        <v>41</v>
      </c>
      <c r="F52" s="1214"/>
      <c r="G52" s="1214"/>
      <c r="H52" s="1215"/>
      <c r="I52" s="389">
        <v>1319496</v>
      </c>
      <c r="J52" s="390">
        <v>1293440</v>
      </c>
      <c r="K52" s="390">
        <v>1270996</v>
      </c>
      <c r="L52" s="390">
        <v>1248425</v>
      </c>
      <c r="M52" s="391">
        <v>1229764</v>
      </c>
    </row>
    <row r="53" spans="2:13" ht="27.75" customHeight="1" thickBot="1" x14ac:dyDescent="0.25">
      <c r="B53" s="1223" t="s">
        <v>42</v>
      </c>
      <c r="C53" s="1224"/>
      <c r="D53" s="89"/>
      <c r="E53" s="1225" t="s">
        <v>43</v>
      </c>
      <c r="F53" s="1225"/>
      <c r="G53" s="1225"/>
      <c r="H53" s="1226"/>
      <c r="I53" s="392">
        <v>1361369</v>
      </c>
      <c r="J53" s="393">
        <v>1401794</v>
      </c>
      <c r="K53" s="393">
        <v>1385793</v>
      </c>
      <c r="L53" s="393">
        <v>1406548</v>
      </c>
      <c r="M53" s="394">
        <v>1431519</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2RnCTqYQZcnGQrkx81vl/FF0yG9bbxgL+I38UY5VDiqI1l5faNfdvGE2qsotjQcmHy+DrMRDUv6iJ7bP0LBA==" saltValue="zgyhUX4dxrKaE4PxI65P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election activeCell="AW16" sqref="AW1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557</v>
      </c>
      <c r="G54" s="97" t="s">
        <v>558</v>
      </c>
      <c r="H54" s="98" t="s">
        <v>559</v>
      </c>
    </row>
    <row r="55" spans="2:8" ht="52.5" customHeight="1" x14ac:dyDescent="0.2">
      <c r="B55" s="99"/>
      <c r="C55" s="1235" t="s">
        <v>45</v>
      </c>
      <c r="D55" s="1235"/>
      <c r="E55" s="1236"/>
      <c r="F55" s="100">
        <v>6880</v>
      </c>
      <c r="G55" s="100">
        <v>6311</v>
      </c>
      <c r="H55" s="101">
        <v>38074</v>
      </c>
    </row>
    <row r="56" spans="2:8" ht="52.5" customHeight="1" x14ac:dyDescent="0.2">
      <c r="B56" s="102"/>
      <c r="C56" s="1237" t="s">
        <v>46</v>
      </c>
      <c r="D56" s="1237"/>
      <c r="E56" s="1238"/>
      <c r="F56" s="103">
        <v>43581</v>
      </c>
      <c r="G56" s="103">
        <v>31812</v>
      </c>
      <c r="H56" s="104">
        <v>14875</v>
      </c>
    </row>
    <row r="57" spans="2:8" ht="53.25" customHeight="1" x14ac:dyDescent="0.2">
      <c r="B57" s="102"/>
      <c r="C57" s="1239" t="s">
        <v>47</v>
      </c>
      <c r="D57" s="1239"/>
      <c r="E57" s="1240"/>
      <c r="F57" s="105">
        <v>50272</v>
      </c>
      <c r="G57" s="105">
        <v>52754</v>
      </c>
      <c r="H57" s="106">
        <v>30972</v>
      </c>
    </row>
    <row r="58" spans="2:8" ht="45.75" customHeight="1" x14ac:dyDescent="0.2">
      <c r="B58" s="107"/>
      <c r="C58" s="1227" t="s">
        <v>584</v>
      </c>
      <c r="D58" s="1228"/>
      <c r="E58" s="1229"/>
      <c r="F58" s="108">
        <v>10587</v>
      </c>
      <c r="G58" s="108">
        <v>10283</v>
      </c>
      <c r="H58" s="109">
        <v>10221</v>
      </c>
    </row>
    <row r="59" spans="2:8" ht="45.75" customHeight="1" x14ac:dyDescent="0.2">
      <c r="B59" s="107"/>
      <c r="C59" s="1227" t="s">
        <v>585</v>
      </c>
      <c r="D59" s="1228"/>
      <c r="E59" s="1229"/>
      <c r="F59" s="108">
        <v>5866</v>
      </c>
      <c r="G59" s="108">
        <v>5875</v>
      </c>
      <c r="H59" s="109">
        <v>5884</v>
      </c>
    </row>
    <row r="60" spans="2:8" ht="45.75" customHeight="1" x14ac:dyDescent="0.2">
      <c r="B60" s="107"/>
      <c r="C60" s="1227" t="s">
        <v>586</v>
      </c>
      <c r="D60" s="1228"/>
      <c r="E60" s="1229"/>
      <c r="F60" s="108">
        <v>2214</v>
      </c>
      <c r="G60" s="108">
        <v>2528</v>
      </c>
      <c r="H60" s="109">
        <v>2842</v>
      </c>
    </row>
    <row r="61" spans="2:8" ht="45.75" customHeight="1" x14ac:dyDescent="0.2">
      <c r="B61" s="107"/>
      <c r="C61" s="1227" t="s">
        <v>587</v>
      </c>
      <c r="D61" s="1228"/>
      <c r="E61" s="1229"/>
      <c r="F61" s="108">
        <v>204</v>
      </c>
      <c r="G61" s="108">
        <v>2929</v>
      </c>
      <c r="H61" s="109">
        <v>2311</v>
      </c>
    </row>
    <row r="62" spans="2:8" ht="45.75" customHeight="1" thickBot="1" x14ac:dyDescent="0.25">
      <c r="B62" s="110"/>
      <c r="C62" s="1230" t="s">
        <v>588</v>
      </c>
      <c r="D62" s="1231"/>
      <c r="E62" s="1232"/>
      <c r="F62" s="111">
        <v>1795</v>
      </c>
      <c r="G62" s="111">
        <v>1752</v>
      </c>
      <c r="H62" s="112">
        <v>1712</v>
      </c>
    </row>
    <row r="63" spans="2:8" ht="52.5" customHeight="1" thickBot="1" x14ac:dyDescent="0.25">
      <c r="B63" s="113"/>
      <c r="C63" s="1233" t="s">
        <v>48</v>
      </c>
      <c r="D63" s="1233"/>
      <c r="E63" s="1234"/>
      <c r="F63" s="114">
        <v>100734</v>
      </c>
      <c r="G63" s="114">
        <v>90877</v>
      </c>
      <c r="H63" s="115">
        <v>83922</v>
      </c>
    </row>
    <row r="64" spans="2:8" ht="15" customHeight="1" x14ac:dyDescent="0.2"/>
  </sheetData>
  <sheetProtection algorithmName="SHA-512" hashValue="Xu3JyIPZbn1Fh5FjzVD47L/EaDJNCbaxUeU2l+ocgienOTQAMZr691o/1Aan/IL0rApyI+HVPyN2mVAHcUYiZA==" saltValue="qxObutZtamrfftL9X5e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5E52-76F8-4ECF-9955-F4576A18C9F8}">
  <sheetPr>
    <pageSetUpPr fitToPage="1"/>
  </sheetPr>
  <dimension ref="A1:WZM160"/>
  <sheetViews>
    <sheetView showGridLines="0" zoomScaleNormal="100" zoomScaleSheetLayoutView="55" workbookViewId="0">
      <selection activeCell="AW16" sqref="AW16"/>
    </sheetView>
  </sheetViews>
  <sheetFormatPr defaultColWidth="0" defaultRowHeight="13.5" customHeight="1" zeroHeight="1" x14ac:dyDescent="0.2"/>
  <cols>
    <col min="1" max="1" width="6.36328125" style="1243" customWidth="1"/>
    <col min="2" max="107" width="2.453125" style="1243" customWidth="1"/>
    <col min="108" max="108" width="6.08984375" style="1251" customWidth="1"/>
    <col min="109" max="109" width="5.90625" style="1250" customWidth="1"/>
    <col min="110" max="110" width="19.08984375" style="1243" hidden="1"/>
    <col min="111" max="115" width="12.6328125" style="1243" hidden="1"/>
    <col min="116" max="349" width="8.6328125" style="1243" hidden="1"/>
    <col min="350" max="355" width="14.90625" style="1243" hidden="1"/>
    <col min="356" max="357" width="15.90625" style="1243" hidden="1"/>
    <col min="358" max="363" width="16.08984375" style="1243" hidden="1"/>
    <col min="364" max="364" width="6.08984375" style="1243" hidden="1"/>
    <col min="365" max="365" width="3" style="1243" hidden="1"/>
    <col min="366" max="605" width="8.6328125" style="1243" hidden="1"/>
    <col min="606" max="611" width="14.90625" style="1243" hidden="1"/>
    <col min="612" max="613" width="15.90625" style="1243" hidden="1"/>
    <col min="614" max="619" width="16.08984375" style="1243" hidden="1"/>
    <col min="620" max="620" width="6.08984375" style="1243" hidden="1"/>
    <col min="621" max="621" width="3" style="1243" hidden="1"/>
    <col min="622" max="861" width="8.6328125" style="1243" hidden="1"/>
    <col min="862" max="867" width="14.90625" style="1243" hidden="1"/>
    <col min="868" max="869" width="15.90625" style="1243" hidden="1"/>
    <col min="870" max="875" width="16.08984375" style="1243" hidden="1"/>
    <col min="876" max="876" width="6.08984375" style="1243" hidden="1"/>
    <col min="877" max="877" width="3" style="1243" hidden="1"/>
    <col min="878" max="1117" width="8.6328125" style="1243" hidden="1"/>
    <col min="1118" max="1123" width="14.90625" style="1243" hidden="1"/>
    <col min="1124" max="1125" width="15.90625" style="1243" hidden="1"/>
    <col min="1126" max="1131" width="16.08984375" style="1243" hidden="1"/>
    <col min="1132" max="1132" width="6.08984375" style="1243" hidden="1"/>
    <col min="1133" max="1133" width="3" style="1243" hidden="1"/>
    <col min="1134" max="1373" width="8.6328125" style="1243" hidden="1"/>
    <col min="1374" max="1379" width="14.90625" style="1243" hidden="1"/>
    <col min="1380" max="1381" width="15.90625" style="1243" hidden="1"/>
    <col min="1382" max="1387" width="16.08984375" style="1243" hidden="1"/>
    <col min="1388" max="1388" width="6.08984375" style="1243" hidden="1"/>
    <col min="1389" max="1389" width="3" style="1243" hidden="1"/>
    <col min="1390" max="1629" width="8.6328125" style="1243" hidden="1"/>
    <col min="1630" max="1635" width="14.90625" style="1243" hidden="1"/>
    <col min="1636" max="1637" width="15.90625" style="1243" hidden="1"/>
    <col min="1638" max="1643" width="16.08984375" style="1243" hidden="1"/>
    <col min="1644" max="1644" width="6.08984375" style="1243" hidden="1"/>
    <col min="1645" max="1645" width="3" style="1243" hidden="1"/>
    <col min="1646" max="1885" width="8.6328125" style="1243" hidden="1"/>
    <col min="1886" max="1891" width="14.90625" style="1243" hidden="1"/>
    <col min="1892" max="1893" width="15.90625" style="1243" hidden="1"/>
    <col min="1894" max="1899" width="16.08984375" style="1243" hidden="1"/>
    <col min="1900" max="1900" width="6.08984375" style="1243" hidden="1"/>
    <col min="1901" max="1901" width="3" style="1243" hidden="1"/>
    <col min="1902" max="2141" width="8.6328125" style="1243" hidden="1"/>
    <col min="2142" max="2147" width="14.90625" style="1243" hidden="1"/>
    <col min="2148" max="2149" width="15.90625" style="1243" hidden="1"/>
    <col min="2150" max="2155" width="16.08984375" style="1243" hidden="1"/>
    <col min="2156" max="2156" width="6.08984375" style="1243" hidden="1"/>
    <col min="2157" max="2157" width="3" style="1243" hidden="1"/>
    <col min="2158" max="2397" width="8.6328125" style="1243" hidden="1"/>
    <col min="2398" max="2403" width="14.90625" style="1243" hidden="1"/>
    <col min="2404" max="2405" width="15.90625" style="1243" hidden="1"/>
    <col min="2406" max="2411" width="16.08984375" style="1243" hidden="1"/>
    <col min="2412" max="2412" width="6.08984375" style="1243" hidden="1"/>
    <col min="2413" max="2413" width="3" style="1243" hidden="1"/>
    <col min="2414" max="2653" width="8.6328125" style="1243" hidden="1"/>
    <col min="2654" max="2659" width="14.90625" style="1243" hidden="1"/>
    <col min="2660" max="2661" width="15.90625" style="1243" hidden="1"/>
    <col min="2662" max="2667" width="16.08984375" style="1243" hidden="1"/>
    <col min="2668" max="2668" width="6.08984375" style="1243" hidden="1"/>
    <col min="2669" max="2669" width="3" style="1243" hidden="1"/>
    <col min="2670" max="2909" width="8.6328125" style="1243" hidden="1"/>
    <col min="2910" max="2915" width="14.90625" style="1243" hidden="1"/>
    <col min="2916" max="2917" width="15.90625" style="1243" hidden="1"/>
    <col min="2918" max="2923" width="16.08984375" style="1243" hidden="1"/>
    <col min="2924" max="2924" width="6.08984375" style="1243" hidden="1"/>
    <col min="2925" max="2925" width="3" style="1243" hidden="1"/>
    <col min="2926" max="3165" width="8.6328125" style="1243" hidden="1"/>
    <col min="3166" max="3171" width="14.90625" style="1243" hidden="1"/>
    <col min="3172" max="3173" width="15.90625" style="1243" hidden="1"/>
    <col min="3174" max="3179" width="16.08984375" style="1243" hidden="1"/>
    <col min="3180" max="3180" width="6.08984375" style="1243" hidden="1"/>
    <col min="3181" max="3181" width="3" style="1243" hidden="1"/>
    <col min="3182" max="3421" width="8.6328125" style="1243" hidden="1"/>
    <col min="3422" max="3427" width="14.90625" style="1243" hidden="1"/>
    <col min="3428" max="3429" width="15.90625" style="1243" hidden="1"/>
    <col min="3430" max="3435" width="16.08984375" style="1243" hidden="1"/>
    <col min="3436" max="3436" width="6.08984375" style="1243" hidden="1"/>
    <col min="3437" max="3437" width="3" style="1243" hidden="1"/>
    <col min="3438" max="3677" width="8.6328125" style="1243" hidden="1"/>
    <col min="3678" max="3683" width="14.90625" style="1243" hidden="1"/>
    <col min="3684" max="3685" width="15.90625" style="1243" hidden="1"/>
    <col min="3686" max="3691" width="16.08984375" style="1243" hidden="1"/>
    <col min="3692" max="3692" width="6.08984375" style="1243" hidden="1"/>
    <col min="3693" max="3693" width="3" style="1243" hidden="1"/>
    <col min="3694" max="3933" width="8.6328125" style="1243" hidden="1"/>
    <col min="3934" max="3939" width="14.90625" style="1243" hidden="1"/>
    <col min="3940" max="3941" width="15.90625" style="1243" hidden="1"/>
    <col min="3942" max="3947" width="16.08984375" style="1243" hidden="1"/>
    <col min="3948" max="3948" width="6.08984375" style="1243" hidden="1"/>
    <col min="3949" max="3949" width="3" style="1243" hidden="1"/>
    <col min="3950" max="4189" width="8.6328125" style="1243" hidden="1"/>
    <col min="4190" max="4195" width="14.90625" style="1243" hidden="1"/>
    <col min="4196" max="4197" width="15.90625" style="1243" hidden="1"/>
    <col min="4198" max="4203" width="16.08984375" style="1243" hidden="1"/>
    <col min="4204" max="4204" width="6.08984375" style="1243" hidden="1"/>
    <col min="4205" max="4205" width="3" style="1243" hidden="1"/>
    <col min="4206" max="4445" width="8.6328125" style="1243" hidden="1"/>
    <col min="4446" max="4451" width="14.90625" style="1243" hidden="1"/>
    <col min="4452" max="4453" width="15.90625" style="1243" hidden="1"/>
    <col min="4454" max="4459" width="16.08984375" style="1243" hidden="1"/>
    <col min="4460" max="4460" width="6.08984375" style="1243" hidden="1"/>
    <col min="4461" max="4461" width="3" style="1243" hidden="1"/>
    <col min="4462" max="4701" width="8.6328125" style="1243" hidden="1"/>
    <col min="4702" max="4707" width="14.90625" style="1243" hidden="1"/>
    <col min="4708" max="4709" width="15.90625" style="1243" hidden="1"/>
    <col min="4710" max="4715" width="16.08984375" style="1243" hidden="1"/>
    <col min="4716" max="4716" width="6.08984375" style="1243" hidden="1"/>
    <col min="4717" max="4717" width="3" style="1243" hidden="1"/>
    <col min="4718" max="4957" width="8.6328125" style="1243" hidden="1"/>
    <col min="4958" max="4963" width="14.90625" style="1243" hidden="1"/>
    <col min="4964" max="4965" width="15.90625" style="1243" hidden="1"/>
    <col min="4966" max="4971" width="16.08984375" style="1243" hidden="1"/>
    <col min="4972" max="4972" width="6.08984375" style="1243" hidden="1"/>
    <col min="4973" max="4973" width="3" style="1243" hidden="1"/>
    <col min="4974" max="5213" width="8.6328125" style="1243" hidden="1"/>
    <col min="5214" max="5219" width="14.90625" style="1243" hidden="1"/>
    <col min="5220" max="5221" width="15.90625" style="1243" hidden="1"/>
    <col min="5222" max="5227" width="16.08984375" style="1243" hidden="1"/>
    <col min="5228" max="5228" width="6.08984375" style="1243" hidden="1"/>
    <col min="5229" max="5229" width="3" style="1243" hidden="1"/>
    <col min="5230" max="5469" width="8.6328125" style="1243" hidden="1"/>
    <col min="5470" max="5475" width="14.90625" style="1243" hidden="1"/>
    <col min="5476" max="5477" width="15.90625" style="1243" hidden="1"/>
    <col min="5478" max="5483" width="16.08984375" style="1243" hidden="1"/>
    <col min="5484" max="5484" width="6.08984375" style="1243" hidden="1"/>
    <col min="5485" max="5485" width="3" style="1243" hidden="1"/>
    <col min="5486" max="5725" width="8.6328125" style="1243" hidden="1"/>
    <col min="5726" max="5731" width="14.90625" style="1243" hidden="1"/>
    <col min="5732" max="5733" width="15.90625" style="1243" hidden="1"/>
    <col min="5734" max="5739" width="16.08984375" style="1243" hidden="1"/>
    <col min="5740" max="5740" width="6.08984375" style="1243" hidden="1"/>
    <col min="5741" max="5741" width="3" style="1243" hidden="1"/>
    <col min="5742" max="5981" width="8.6328125" style="1243" hidden="1"/>
    <col min="5982" max="5987" width="14.90625" style="1243" hidden="1"/>
    <col min="5988" max="5989" width="15.90625" style="1243" hidden="1"/>
    <col min="5990" max="5995" width="16.08984375" style="1243" hidden="1"/>
    <col min="5996" max="5996" width="6.08984375" style="1243" hidden="1"/>
    <col min="5997" max="5997" width="3" style="1243" hidden="1"/>
    <col min="5998" max="6237" width="8.6328125" style="1243" hidden="1"/>
    <col min="6238" max="6243" width="14.90625" style="1243" hidden="1"/>
    <col min="6244" max="6245" width="15.90625" style="1243" hidden="1"/>
    <col min="6246" max="6251" width="16.08984375" style="1243" hidden="1"/>
    <col min="6252" max="6252" width="6.08984375" style="1243" hidden="1"/>
    <col min="6253" max="6253" width="3" style="1243" hidden="1"/>
    <col min="6254" max="6493" width="8.6328125" style="1243" hidden="1"/>
    <col min="6494" max="6499" width="14.90625" style="1243" hidden="1"/>
    <col min="6500" max="6501" width="15.90625" style="1243" hidden="1"/>
    <col min="6502" max="6507" width="16.08984375" style="1243" hidden="1"/>
    <col min="6508" max="6508" width="6.08984375" style="1243" hidden="1"/>
    <col min="6509" max="6509" width="3" style="1243" hidden="1"/>
    <col min="6510" max="6749" width="8.6328125" style="1243" hidden="1"/>
    <col min="6750" max="6755" width="14.90625" style="1243" hidden="1"/>
    <col min="6756" max="6757" width="15.90625" style="1243" hidden="1"/>
    <col min="6758" max="6763" width="16.08984375" style="1243" hidden="1"/>
    <col min="6764" max="6764" width="6.08984375" style="1243" hidden="1"/>
    <col min="6765" max="6765" width="3" style="1243" hidden="1"/>
    <col min="6766" max="7005" width="8.6328125" style="1243" hidden="1"/>
    <col min="7006" max="7011" width="14.90625" style="1243" hidden="1"/>
    <col min="7012" max="7013" width="15.90625" style="1243" hidden="1"/>
    <col min="7014" max="7019" width="16.08984375" style="1243" hidden="1"/>
    <col min="7020" max="7020" width="6.08984375" style="1243" hidden="1"/>
    <col min="7021" max="7021" width="3" style="1243" hidden="1"/>
    <col min="7022" max="7261" width="8.6328125" style="1243" hidden="1"/>
    <col min="7262" max="7267" width="14.90625" style="1243" hidden="1"/>
    <col min="7268" max="7269" width="15.90625" style="1243" hidden="1"/>
    <col min="7270" max="7275" width="16.08984375" style="1243" hidden="1"/>
    <col min="7276" max="7276" width="6.08984375" style="1243" hidden="1"/>
    <col min="7277" max="7277" width="3" style="1243" hidden="1"/>
    <col min="7278" max="7517" width="8.6328125" style="1243" hidden="1"/>
    <col min="7518" max="7523" width="14.90625" style="1243" hidden="1"/>
    <col min="7524" max="7525" width="15.90625" style="1243" hidden="1"/>
    <col min="7526" max="7531" width="16.08984375" style="1243" hidden="1"/>
    <col min="7532" max="7532" width="6.08984375" style="1243" hidden="1"/>
    <col min="7533" max="7533" width="3" style="1243" hidden="1"/>
    <col min="7534" max="7773" width="8.6328125" style="1243" hidden="1"/>
    <col min="7774" max="7779" width="14.90625" style="1243" hidden="1"/>
    <col min="7780" max="7781" width="15.90625" style="1243" hidden="1"/>
    <col min="7782" max="7787" width="16.08984375" style="1243" hidden="1"/>
    <col min="7788" max="7788" width="6.08984375" style="1243" hidden="1"/>
    <col min="7789" max="7789" width="3" style="1243" hidden="1"/>
    <col min="7790" max="8029" width="8.6328125" style="1243" hidden="1"/>
    <col min="8030" max="8035" width="14.90625" style="1243" hidden="1"/>
    <col min="8036" max="8037" width="15.90625" style="1243" hidden="1"/>
    <col min="8038" max="8043" width="16.08984375" style="1243" hidden="1"/>
    <col min="8044" max="8044" width="6.08984375" style="1243" hidden="1"/>
    <col min="8045" max="8045" width="3" style="1243" hidden="1"/>
    <col min="8046" max="8285" width="8.6328125" style="1243" hidden="1"/>
    <col min="8286" max="8291" width="14.90625" style="1243" hidden="1"/>
    <col min="8292" max="8293" width="15.90625" style="1243" hidden="1"/>
    <col min="8294" max="8299" width="16.08984375" style="1243" hidden="1"/>
    <col min="8300" max="8300" width="6.08984375" style="1243" hidden="1"/>
    <col min="8301" max="8301" width="3" style="1243" hidden="1"/>
    <col min="8302" max="8541" width="8.6328125" style="1243" hidden="1"/>
    <col min="8542" max="8547" width="14.90625" style="1243" hidden="1"/>
    <col min="8548" max="8549" width="15.90625" style="1243" hidden="1"/>
    <col min="8550" max="8555" width="16.08984375" style="1243" hidden="1"/>
    <col min="8556" max="8556" width="6.08984375" style="1243" hidden="1"/>
    <col min="8557" max="8557" width="3" style="1243" hidden="1"/>
    <col min="8558" max="8797" width="8.6328125" style="1243" hidden="1"/>
    <col min="8798" max="8803" width="14.90625" style="1243" hidden="1"/>
    <col min="8804" max="8805" width="15.90625" style="1243" hidden="1"/>
    <col min="8806" max="8811" width="16.08984375" style="1243" hidden="1"/>
    <col min="8812" max="8812" width="6.08984375" style="1243" hidden="1"/>
    <col min="8813" max="8813" width="3" style="1243" hidden="1"/>
    <col min="8814" max="9053" width="8.6328125" style="1243" hidden="1"/>
    <col min="9054" max="9059" width="14.90625" style="1243" hidden="1"/>
    <col min="9060" max="9061" width="15.90625" style="1243" hidden="1"/>
    <col min="9062" max="9067" width="16.08984375" style="1243" hidden="1"/>
    <col min="9068" max="9068" width="6.08984375" style="1243" hidden="1"/>
    <col min="9069" max="9069" width="3" style="1243" hidden="1"/>
    <col min="9070" max="9309" width="8.6328125" style="1243" hidden="1"/>
    <col min="9310" max="9315" width="14.90625" style="1243" hidden="1"/>
    <col min="9316" max="9317" width="15.90625" style="1243" hidden="1"/>
    <col min="9318" max="9323" width="16.08984375" style="1243" hidden="1"/>
    <col min="9324" max="9324" width="6.08984375" style="1243" hidden="1"/>
    <col min="9325" max="9325" width="3" style="1243" hidden="1"/>
    <col min="9326" max="9565" width="8.6328125" style="1243" hidden="1"/>
    <col min="9566" max="9571" width="14.90625" style="1243" hidden="1"/>
    <col min="9572" max="9573" width="15.90625" style="1243" hidden="1"/>
    <col min="9574" max="9579" width="16.08984375" style="1243" hidden="1"/>
    <col min="9580" max="9580" width="6.08984375" style="1243" hidden="1"/>
    <col min="9581" max="9581" width="3" style="1243" hidden="1"/>
    <col min="9582" max="9821" width="8.6328125" style="1243" hidden="1"/>
    <col min="9822" max="9827" width="14.90625" style="1243" hidden="1"/>
    <col min="9828" max="9829" width="15.90625" style="1243" hidden="1"/>
    <col min="9830" max="9835" width="16.08984375" style="1243" hidden="1"/>
    <col min="9836" max="9836" width="6.08984375" style="1243" hidden="1"/>
    <col min="9837" max="9837" width="3" style="1243" hidden="1"/>
    <col min="9838" max="10077" width="8.6328125" style="1243" hidden="1"/>
    <col min="10078" max="10083" width="14.90625" style="1243" hidden="1"/>
    <col min="10084" max="10085" width="15.90625" style="1243" hidden="1"/>
    <col min="10086" max="10091" width="16.08984375" style="1243" hidden="1"/>
    <col min="10092" max="10092" width="6.08984375" style="1243" hidden="1"/>
    <col min="10093" max="10093" width="3" style="1243" hidden="1"/>
    <col min="10094" max="10333" width="8.6328125" style="1243" hidden="1"/>
    <col min="10334" max="10339" width="14.90625" style="1243" hidden="1"/>
    <col min="10340" max="10341" width="15.90625" style="1243" hidden="1"/>
    <col min="10342" max="10347" width="16.08984375" style="1243" hidden="1"/>
    <col min="10348" max="10348" width="6.08984375" style="1243" hidden="1"/>
    <col min="10349" max="10349" width="3" style="1243" hidden="1"/>
    <col min="10350" max="10589" width="8.6328125" style="1243" hidden="1"/>
    <col min="10590" max="10595" width="14.90625" style="1243" hidden="1"/>
    <col min="10596" max="10597" width="15.90625" style="1243" hidden="1"/>
    <col min="10598" max="10603" width="16.08984375" style="1243" hidden="1"/>
    <col min="10604" max="10604" width="6.08984375" style="1243" hidden="1"/>
    <col min="10605" max="10605" width="3" style="1243" hidden="1"/>
    <col min="10606" max="10845" width="8.6328125" style="1243" hidden="1"/>
    <col min="10846" max="10851" width="14.90625" style="1243" hidden="1"/>
    <col min="10852" max="10853" width="15.90625" style="1243" hidden="1"/>
    <col min="10854" max="10859" width="16.08984375" style="1243" hidden="1"/>
    <col min="10860" max="10860" width="6.08984375" style="1243" hidden="1"/>
    <col min="10861" max="10861" width="3" style="1243" hidden="1"/>
    <col min="10862" max="11101" width="8.6328125" style="1243" hidden="1"/>
    <col min="11102" max="11107" width="14.90625" style="1243" hidden="1"/>
    <col min="11108" max="11109" width="15.90625" style="1243" hidden="1"/>
    <col min="11110" max="11115" width="16.08984375" style="1243" hidden="1"/>
    <col min="11116" max="11116" width="6.08984375" style="1243" hidden="1"/>
    <col min="11117" max="11117" width="3" style="1243" hidden="1"/>
    <col min="11118" max="11357" width="8.6328125" style="1243" hidden="1"/>
    <col min="11358" max="11363" width="14.90625" style="1243" hidden="1"/>
    <col min="11364" max="11365" width="15.90625" style="1243" hidden="1"/>
    <col min="11366" max="11371" width="16.08984375" style="1243" hidden="1"/>
    <col min="11372" max="11372" width="6.08984375" style="1243" hidden="1"/>
    <col min="11373" max="11373" width="3" style="1243" hidden="1"/>
    <col min="11374" max="11613" width="8.6328125" style="1243" hidden="1"/>
    <col min="11614" max="11619" width="14.90625" style="1243" hidden="1"/>
    <col min="11620" max="11621" width="15.90625" style="1243" hidden="1"/>
    <col min="11622" max="11627" width="16.08984375" style="1243" hidden="1"/>
    <col min="11628" max="11628" width="6.08984375" style="1243" hidden="1"/>
    <col min="11629" max="11629" width="3" style="1243" hidden="1"/>
    <col min="11630" max="11869" width="8.6328125" style="1243" hidden="1"/>
    <col min="11870" max="11875" width="14.90625" style="1243" hidden="1"/>
    <col min="11876" max="11877" width="15.90625" style="1243" hidden="1"/>
    <col min="11878" max="11883" width="16.08984375" style="1243" hidden="1"/>
    <col min="11884" max="11884" width="6.08984375" style="1243" hidden="1"/>
    <col min="11885" max="11885" width="3" style="1243" hidden="1"/>
    <col min="11886" max="12125" width="8.6328125" style="1243" hidden="1"/>
    <col min="12126" max="12131" width="14.90625" style="1243" hidden="1"/>
    <col min="12132" max="12133" width="15.90625" style="1243" hidden="1"/>
    <col min="12134" max="12139" width="16.08984375" style="1243" hidden="1"/>
    <col min="12140" max="12140" width="6.08984375" style="1243" hidden="1"/>
    <col min="12141" max="12141" width="3" style="1243" hidden="1"/>
    <col min="12142" max="12381" width="8.6328125" style="1243" hidden="1"/>
    <col min="12382" max="12387" width="14.90625" style="1243" hidden="1"/>
    <col min="12388" max="12389" width="15.90625" style="1243" hidden="1"/>
    <col min="12390" max="12395" width="16.08984375" style="1243" hidden="1"/>
    <col min="12396" max="12396" width="6.08984375" style="1243" hidden="1"/>
    <col min="12397" max="12397" width="3" style="1243" hidden="1"/>
    <col min="12398" max="12637" width="8.6328125" style="1243" hidden="1"/>
    <col min="12638" max="12643" width="14.90625" style="1243" hidden="1"/>
    <col min="12644" max="12645" width="15.90625" style="1243" hidden="1"/>
    <col min="12646" max="12651" width="16.08984375" style="1243" hidden="1"/>
    <col min="12652" max="12652" width="6.08984375" style="1243" hidden="1"/>
    <col min="12653" max="12653" width="3" style="1243" hidden="1"/>
    <col min="12654" max="12893" width="8.6328125" style="1243" hidden="1"/>
    <col min="12894" max="12899" width="14.90625" style="1243" hidden="1"/>
    <col min="12900" max="12901" width="15.90625" style="1243" hidden="1"/>
    <col min="12902" max="12907" width="16.08984375" style="1243" hidden="1"/>
    <col min="12908" max="12908" width="6.08984375" style="1243" hidden="1"/>
    <col min="12909" max="12909" width="3" style="1243" hidden="1"/>
    <col min="12910" max="13149" width="8.6328125" style="1243" hidden="1"/>
    <col min="13150" max="13155" width="14.90625" style="1243" hidden="1"/>
    <col min="13156" max="13157" width="15.90625" style="1243" hidden="1"/>
    <col min="13158" max="13163" width="16.08984375" style="1243" hidden="1"/>
    <col min="13164" max="13164" width="6.08984375" style="1243" hidden="1"/>
    <col min="13165" max="13165" width="3" style="1243" hidden="1"/>
    <col min="13166" max="13405" width="8.6328125" style="1243" hidden="1"/>
    <col min="13406" max="13411" width="14.90625" style="1243" hidden="1"/>
    <col min="13412" max="13413" width="15.90625" style="1243" hidden="1"/>
    <col min="13414" max="13419" width="16.08984375" style="1243" hidden="1"/>
    <col min="13420" max="13420" width="6.08984375" style="1243" hidden="1"/>
    <col min="13421" max="13421" width="3" style="1243" hidden="1"/>
    <col min="13422" max="13661" width="8.6328125" style="1243" hidden="1"/>
    <col min="13662" max="13667" width="14.90625" style="1243" hidden="1"/>
    <col min="13668" max="13669" width="15.90625" style="1243" hidden="1"/>
    <col min="13670" max="13675" width="16.08984375" style="1243" hidden="1"/>
    <col min="13676" max="13676" width="6.08984375" style="1243" hidden="1"/>
    <col min="13677" max="13677" width="3" style="1243" hidden="1"/>
    <col min="13678" max="13917" width="8.6328125" style="1243" hidden="1"/>
    <col min="13918" max="13923" width="14.90625" style="1243" hidden="1"/>
    <col min="13924" max="13925" width="15.90625" style="1243" hidden="1"/>
    <col min="13926" max="13931" width="16.08984375" style="1243" hidden="1"/>
    <col min="13932" max="13932" width="6.08984375" style="1243" hidden="1"/>
    <col min="13933" max="13933" width="3" style="1243" hidden="1"/>
    <col min="13934" max="14173" width="8.6328125" style="1243" hidden="1"/>
    <col min="14174" max="14179" width="14.90625" style="1243" hidden="1"/>
    <col min="14180" max="14181" width="15.90625" style="1243" hidden="1"/>
    <col min="14182" max="14187" width="16.08984375" style="1243" hidden="1"/>
    <col min="14188" max="14188" width="6.08984375" style="1243" hidden="1"/>
    <col min="14189" max="14189" width="3" style="1243" hidden="1"/>
    <col min="14190" max="14429" width="8.6328125" style="1243" hidden="1"/>
    <col min="14430" max="14435" width="14.90625" style="1243" hidden="1"/>
    <col min="14436" max="14437" width="15.90625" style="1243" hidden="1"/>
    <col min="14438" max="14443" width="16.08984375" style="1243" hidden="1"/>
    <col min="14444" max="14444" width="6.08984375" style="1243" hidden="1"/>
    <col min="14445" max="14445" width="3" style="1243" hidden="1"/>
    <col min="14446" max="14685" width="8.6328125" style="1243" hidden="1"/>
    <col min="14686" max="14691" width="14.90625" style="1243" hidden="1"/>
    <col min="14692" max="14693" width="15.90625" style="1243" hidden="1"/>
    <col min="14694" max="14699" width="16.08984375" style="1243" hidden="1"/>
    <col min="14700" max="14700" width="6.08984375" style="1243" hidden="1"/>
    <col min="14701" max="14701" width="3" style="1243" hidden="1"/>
    <col min="14702" max="14941" width="8.6328125" style="1243" hidden="1"/>
    <col min="14942" max="14947" width="14.90625" style="1243" hidden="1"/>
    <col min="14948" max="14949" width="15.90625" style="1243" hidden="1"/>
    <col min="14950" max="14955" width="16.08984375" style="1243" hidden="1"/>
    <col min="14956" max="14956" width="6.08984375" style="1243" hidden="1"/>
    <col min="14957" max="14957" width="3" style="1243" hidden="1"/>
    <col min="14958" max="15197" width="8.6328125" style="1243" hidden="1"/>
    <col min="15198" max="15203" width="14.90625" style="1243" hidden="1"/>
    <col min="15204" max="15205" width="15.90625" style="1243" hidden="1"/>
    <col min="15206" max="15211" width="16.08984375" style="1243" hidden="1"/>
    <col min="15212" max="15212" width="6.08984375" style="1243" hidden="1"/>
    <col min="15213" max="15213" width="3" style="1243" hidden="1"/>
    <col min="15214" max="15453" width="8.6328125" style="1243" hidden="1"/>
    <col min="15454" max="15459" width="14.90625" style="1243" hidden="1"/>
    <col min="15460" max="15461" width="15.90625" style="1243" hidden="1"/>
    <col min="15462" max="15467" width="16.08984375" style="1243" hidden="1"/>
    <col min="15468" max="15468" width="6.08984375" style="1243" hidden="1"/>
    <col min="15469" max="15469" width="3" style="1243" hidden="1"/>
    <col min="15470" max="15709" width="8.6328125" style="1243" hidden="1"/>
    <col min="15710" max="15715" width="14.90625" style="1243" hidden="1"/>
    <col min="15716" max="15717" width="15.90625" style="1243" hidden="1"/>
    <col min="15718" max="15723" width="16.08984375" style="1243" hidden="1"/>
    <col min="15724" max="15724" width="6.08984375" style="1243" hidden="1"/>
    <col min="15725" max="15725" width="3" style="1243" hidden="1"/>
    <col min="15726" max="15965" width="8.6328125" style="1243" hidden="1"/>
    <col min="15966" max="15971" width="14.90625" style="1243" hidden="1"/>
    <col min="15972" max="15973" width="15.90625" style="1243" hidden="1"/>
    <col min="15974" max="15979" width="16.08984375" style="1243" hidden="1"/>
    <col min="15980" max="15980" width="6.08984375" style="1243" hidden="1"/>
    <col min="15981" max="15981" width="3" style="1243" hidden="1"/>
    <col min="15982" max="16221" width="8.6328125" style="1243" hidden="1"/>
    <col min="16222" max="16227" width="14.90625" style="1243" hidden="1"/>
    <col min="16228" max="16229" width="15.90625" style="1243" hidden="1"/>
    <col min="16230" max="16235" width="16.08984375" style="1243" hidden="1"/>
    <col min="16236" max="16236" width="6.08984375" style="1243" hidden="1"/>
    <col min="16237" max="16237" width="3" style="1243" hidden="1"/>
    <col min="16238" max="16384" width="8.6328125" style="1243" hidden="1"/>
  </cols>
  <sheetData>
    <row r="1" spans="1:143" ht="42.75" customHeight="1" x14ac:dyDescent="0.2">
      <c r="A1" s="1241"/>
      <c r="B1" s="1242"/>
      <c r="DD1" s="1243"/>
      <c r="DE1" s="1243"/>
    </row>
    <row r="2" spans="1:143"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43"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43" s="278"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c r="DF10" s="279"/>
      <c r="DG10" s="279"/>
      <c r="DH10" s="279"/>
      <c r="DI10" s="279"/>
      <c r="DJ10" s="279"/>
      <c r="DK10" s="279"/>
      <c r="DL10" s="279"/>
      <c r="DM10" s="279"/>
      <c r="DN10" s="279"/>
      <c r="DO10" s="279"/>
      <c r="DP10" s="279"/>
      <c r="DQ10" s="279"/>
      <c r="DR10" s="279"/>
      <c r="DS10" s="279"/>
      <c r="DT10" s="279"/>
      <c r="DU10" s="279"/>
      <c r="DV10" s="279"/>
      <c r="DW10" s="279"/>
      <c r="EM10" s="278" t="s">
        <v>634</v>
      </c>
    </row>
    <row r="11" spans="1:143" s="278"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c r="DF12" s="279"/>
      <c r="DG12" s="279"/>
      <c r="DH12" s="279"/>
      <c r="DI12" s="279"/>
      <c r="DJ12" s="279"/>
      <c r="DK12" s="279"/>
      <c r="DL12" s="279"/>
      <c r="DM12" s="279"/>
      <c r="DN12" s="279"/>
      <c r="DO12" s="279"/>
      <c r="DP12" s="279"/>
      <c r="DQ12" s="279"/>
      <c r="DR12" s="279"/>
      <c r="DS12" s="279"/>
      <c r="DT12" s="279"/>
      <c r="DU12" s="279"/>
      <c r="DV12" s="279"/>
      <c r="DW12" s="279"/>
      <c r="EM12" s="278" t="s">
        <v>634</v>
      </c>
    </row>
    <row r="13" spans="1:143" s="278"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43"/>
      <c r="DE19" s="1243"/>
    </row>
    <row r="20" spans="1:351" ht="13" x14ac:dyDescent="0.2">
      <c r="DD20" s="1243"/>
      <c r="DE20" s="1243"/>
    </row>
    <row r="21" spans="1:351" ht="16.5"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c r="MM21" s="1249"/>
    </row>
    <row r="22" spans="1:351" ht="16.5" x14ac:dyDescent="0.2">
      <c r="B22" s="1250"/>
      <c r="MM22" s="1249"/>
    </row>
    <row r="23" spans="1:351" ht="13" x14ac:dyDescent="0.2">
      <c r="B23" s="1250"/>
    </row>
    <row r="24" spans="1:351" ht="13" x14ac:dyDescent="0.2">
      <c r="B24" s="1250"/>
    </row>
    <row r="25" spans="1:351" ht="13" x14ac:dyDescent="0.2">
      <c r="B25" s="1250"/>
    </row>
    <row r="26" spans="1:351" ht="13" x14ac:dyDescent="0.2">
      <c r="B26" s="1250"/>
    </row>
    <row r="27" spans="1:351" ht="13" x14ac:dyDescent="0.2">
      <c r="B27" s="1250"/>
    </row>
    <row r="28" spans="1:351" ht="13" x14ac:dyDescent="0.2">
      <c r="B28" s="1250"/>
    </row>
    <row r="29" spans="1:351" ht="13" x14ac:dyDescent="0.2">
      <c r="B29" s="1250"/>
    </row>
    <row r="30" spans="1:351" ht="13" x14ac:dyDescent="0.2">
      <c r="B30" s="1250"/>
    </row>
    <row r="31" spans="1:351" ht="13" x14ac:dyDescent="0.2">
      <c r="B31" s="1250"/>
    </row>
    <row r="32" spans="1:351" ht="13" x14ac:dyDescent="0.2">
      <c r="B32" s="1250"/>
    </row>
    <row r="33" spans="2:109" ht="13" x14ac:dyDescent="0.2">
      <c r="B33" s="1250"/>
    </row>
    <row r="34" spans="2:109" ht="13" x14ac:dyDescent="0.2">
      <c r="B34" s="1250"/>
    </row>
    <row r="35" spans="2:109" ht="13" x14ac:dyDescent="0.2">
      <c r="B35" s="1250"/>
    </row>
    <row r="36" spans="2:109" ht="13" x14ac:dyDescent="0.2">
      <c r="B36" s="1250"/>
    </row>
    <row r="37" spans="2:109" ht="13" x14ac:dyDescent="0.2">
      <c r="B37" s="1250"/>
    </row>
    <row r="38" spans="2:109" ht="13" x14ac:dyDescent="0.2">
      <c r="B38" s="1250"/>
    </row>
    <row r="39" spans="2:109" ht="13"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x14ac:dyDescent="0.2">
      <c r="B40" s="1255"/>
      <c r="DD40" s="1255"/>
      <c r="DE40" s="1243"/>
    </row>
    <row r="41" spans="2:109" ht="16.5" x14ac:dyDescent="0.2">
      <c r="B41" s="1256" t="s">
        <v>635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50"/>
      <c r="G42" s="1257"/>
      <c r="I42" s="1258"/>
      <c r="J42" s="1258"/>
      <c r="K42" s="1258"/>
      <c r="AM42" s="1257"/>
      <c r="AN42" s="1257" t="s">
        <v>636</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637</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x14ac:dyDescent="0.2">
      <c r="B49" s="1250"/>
      <c r="AN49" s="1243" t="s">
        <v>638</v>
      </c>
    </row>
    <row r="50" spans="1:109" ht="13"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555</v>
      </c>
      <c r="BQ50" s="1275"/>
      <c r="BR50" s="1275"/>
      <c r="BS50" s="1275"/>
      <c r="BT50" s="1275"/>
      <c r="BU50" s="1275"/>
      <c r="BV50" s="1275"/>
      <c r="BW50" s="1275"/>
      <c r="BX50" s="1275" t="s">
        <v>556</v>
      </c>
      <c r="BY50" s="1275"/>
      <c r="BZ50" s="1275"/>
      <c r="CA50" s="1275"/>
      <c r="CB50" s="1275"/>
      <c r="CC50" s="1275"/>
      <c r="CD50" s="1275"/>
      <c r="CE50" s="1275"/>
      <c r="CF50" s="1275" t="s">
        <v>557</v>
      </c>
      <c r="CG50" s="1275"/>
      <c r="CH50" s="1275"/>
      <c r="CI50" s="1275"/>
      <c r="CJ50" s="1275"/>
      <c r="CK50" s="1275"/>
      <c r="CL50" s="1275"/>
      <c r="CM50" s="1275"/>
      <c r="CN50" s="1275" t="s">
        <v>558</v>
      </c>
      <c r="CO50" s="1275"/>
      <c r="CP50" s="1275"/>
      <c r="CQ50" s="1275"/>
      <c r="CR50" s="1275"/>
      <c r="CS50" s="1275"/>
      <c r="CT50" s="1275"/>
      <c r="CU50" s="1275"/>
      <c r="CV50" s="1275" t="s">
        <v>559</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639</v>
      </c>
      <c r="AO51" s="1279"/>
      <c r="AP51" s="1279"/>
      <c r="AQ51" s="1279"/>
      <c r="AR51" s="1279"/>
      <c r="AS51" s="1279"/>
      <c r="AT51" s="1279"/>
      <c r="AU51" s="1279"/>
      <c r="AV51" s="1279"/>
      <c r="AW51" s="1279"/>
      <c r="AX51" s="1279"/>
      <c r="AY51" s="1279"/>
      <c r="AZ51" s="1279"/>
      <c r="BA51" s="1279"/>
      <c r="BB51" s="1279" t="s">
        <v>640</v>
      </c>
      <c r="BC51" s="1279"/>
      <c r="BD51" s="1279"/>
      <c r="BE51" s="1279"/>
      <c r="BF51" s="1279"/>
      <c r="BG51" s="1279"/>
      <c r="BH51" s="1279"/>
      <c r="BI51" s="1279"/>
      <c r="BJ51" s="1279"/>
      <c r="BK51" s="1279"/>
      <c r="BL51" s="1279"/>
      <c r="BM51" s="1279"/>
      <c r="BN51" s="1279"/>
      <c r="BO51" s="1279"/>
      <c r="BP51" s="1280"/>
      <c r="BQ51" s="1281"/>
      <c r="BR51" s="1281"/>
      <c r="BS51" s="1281"/>
      <c r="BT51" s="1281"/>
      <c r="BU51" s="1281"/>
      <c r="BV51" s="1281"/>
      <c r="BW51" s="1281"/>
      <c r="BX51" s="1280"/>
      <c r="BY51" s="1281"/>
      <c r="BZ51" s="1281"/>
      <c r="CA51" s="1281"/>
      <c r="CB51" s="1281"/>
      <c r="CC51" s="1281"/>
      <c r="CD51" s="1281"/>
      <c r="CE51" s="1281"/>
      <c r="CF51" s="1281">
        <v>315</v>
      </c>
      <c r="CG51" s="1281"/>
      <c r="CH51" s="1281"/>
      <c r="CI51" s="1281"/>
      <c r="CJ51" s="1281"/>
      <c r="CK51" s="1281"/>
      <c r="CL51" s="1281"/>
      <c r="CM51" s="1281"/>
      <c r="CN51" s="1281">
        <v>321.39999999999998</v>
      </c>
      <c r="CO51" s="1281"/>
      <c r="CP51" s="1281"/>
      <c r="CQ51" s="1281"/>
      <c r="CR51" s="1281"/>
      <c r="CS51" s="1281"/>
      <c r="CT51" s="1281"/>
      <c r="CU51" s="1281"/>
      <c r="CV51" s="1281">
        <v>326.7</v>
      </c>
      <c r="CW51" s="1281"/>
      <c r="CX51" s="1281"/>
      <c r="CY51" s="1281"/>
      <c r="CZ51" s="1281"/>
      <c r="DA51" s="1281"/>
      <c r="DB51" s="1281"/>
      <c r="DC51" s="1281"/>
    </row>
    <row r="52" spans="1:109" ht="13"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641</v>
      </c>
      <c r="BC53" s="1279"/>
      <c r="BD53" s="1279"/>
      <c r="BE53" s="1279"/>
      <c r="BF53" s="1279"/>
      <c r="BG53" s="1279"/>
      <c r="BH53" s="1279"/>
      <c r="BI53" s="1279"/>
      <c r="BJ53" s="1279"/>
      <c r="BK53" s="1279"/>
      <c r="BL53" s="1279"/>
      <c r="BM53" s="1279"/>
      <c r="BN53" s="1279"/>
      <c r="BO53" s="1279"/>
      <c r="BP53" s="1280"/>
      <c r="BQ53" s="1281"/>
      <c r="BR53" s="1281"/>
      <c r="BS53" s="1281"/>
      <c r="BT53" s="1281"/>
      <c r="BU53" s="1281"/>
      <c r="BV53" s="1281"/>
      <c r="BW53" s="1281"/>
      <c r="BX53" s="1280"/>
      <c r="BY53" s="1281"/>
      <c r="BZ53" s="1281"/>
      <c r="CA53" s="1281"/>
      <c r="CB53" s="1281"/>
      <c r="CC53" s="1281"/>
      <c r="CD53" s="1281"/>
      <c r="CE53" s="1281"/>
      <c r="CF53" s="1281">
        <v>56.5</v>
      </c>
      <c r="CG53" s="1281"/>
      <c r="CH53" s="1281"/>
      <c r="CI53" s="1281"/>
      <c r="CJ53" s="1281"/>
      <c r="CK53" s="1281"/>
      <c r="CL53" s="1281"/>
      <c r="CM53" s="1281"/>
      <c r="CN53" s="1281">
        <v>57.8</v>
      </c>
      <c r="CO53" s="1281"/>
      <c r="CP53" s="1281"/>
      <c r="CQ53" s="1281"/>
      <c r="CR53" s="1281"/>
      <c r="CS53" s="1281"/>
      <c r="CT53" s="1281"/>
      <c r="CU53" s="1281"/>
      <c r="CV53" s="1281">
        <v>59.1</v>
      </c>
      <c r="CW53" s="1281"/>
      <c r="CX53" s="1281"/>
      <c r="CY53" s="1281"/>
      <c r="CZ53" s="1281"/>
      <c r="DA53" s="1281"/>
      <c r="DB53" s="1281"/>
      <c r="DC53" s="1281"/>
    </row>
    <row r="54" spans="1:109" ht="13"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 x14ac:dyDescent="0.2">
      <c r="A55" s="1258"/>
      <c r="B55" s="1250"/>
      <c r="G55" s="1269"/>
      <c r="H55" s="1269"/>
      <c r="I55" s="1269"/>
      <c r="J55" s="1269"/>
      <c r="K55" s="1278"/>
      <c r="L55" s="1278"/>
      <c r="M55" s="1278"/>
      <c r="N55" s="1278"/>
      <c r="AN55" s="1275" t="s">
        <v>642</v>
      </c>
      <c r="AO55" s="1275"/>
      <c r="AP55" s="1275"/>
      <c r="AQ55" s="1275"/>
      <c r="AR55" s="1275"/>
      <c r="AS55" s="1275"/>
      <c r="AT55" s="1275"/>
      <c r="AU55" s="1275"/>
      <c r="AV55" s="1275"/>
      <c r="AW55" s="1275"/>
      <c r="AX55" s="1275"/>
      <c r="AY55" s="1275"/>
      <c r="AZ55" s="1275"/>
      <c r="BA55" s="1275"/>
      <c r="BB55" s="1279" t="s">
        <v>640</v>
      </c>
      <c r="BC55" s="1279"/>
      <c r="BD55" s="1279"/>
      <c r="BE55" s="1279"/>
      <c r="BF55" s="1279"/>
      <c r="BG55" s="1279"/>
      <c r="BH55" s="1279"/>
      <c r="BI55" s="1279"/>
      <c r="BJ55" s="1279"/>
      <c r="BK55" s="1279"/>
      <c r="BL55" s="1279"/>
      <c r="BM55" s="1279"/>
      <c r="BN55" s="1279"/>
      <c r="BO55" s="1279"/>
      <c r="BP55" s="1280"/>
      <c r="BQ55" s="1281"/>
      <c r="BR55" s="1281"/>
      <c r="BS55" s="1281"/>
      <c r="BT55" s="1281"/>
      <c r="BU55" s="1281"/>
      <c r="BV55" s="1281"/>
      <c r="BW55" s="1281"/>
      <c r="BX55" s="1280"/>
      <c r="BY55" s="1281"/>
      <c r="BZ55" s="1281"/>
      <c r="CA55" s="1281"/>
      <c r="CB55" s="1281"/>
      <c r="CC55" s="1281"/>
      <c r="CD55" s="1281"/>
      <c r="CE55" s="1281"/>
      <c r="CF55" s="1281">
        <v>245.1</v>
      </c>
      <c r="CG55" s="1281"/>
      <c r="CH55" s="1281"/>
      <c r="CI55" s="1281"/>
      <c r="CJ55" s="1281"/>
      <c r="CK55" s="1281"/>
      <c r="CL55" s="1281"/>
      <c r="CM55" s="1281"/>
      <c r="CN55" s="1281">
        <v>246.9</v>
      </c>
      <c r="CO55" s="1281"/>
      <c r="CP55" s="1281"/>
      <c r="CQ55" s="1281"/>
      <c r="CR55" s="1281"/>
      <c r="CS55" s="1281"/>
      <c r="CT55" s="1281"/>
      <c r="CU55" s="1281"/>
      <c r="CV55" s="1281">
        <v>250.4</v>
      </c>
      <c r="CW55" s="1281"/>
      <c r="CX55" s="1281"/>
      <c r="CY55" s="1281"/>
      <c r="CZ55" s="1281"/>
      <c r="DA55" s="1281"/>
      <c r="DB55" s="1281"/>
      <c r="DC55" s="1281"/>
    </row>
    <row r="56" spans="1:109" ht="13"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8" customFormat="1" ht="13" x14ac:dyDescent="0.2">
      <c r="B57" s="1282"/>
      <c r="G57" s="1269"/>
      <c r="H57" s="1269"/>
      <c r="I57" s="1283"/>
      <c r="J57" s="1283"/>
      <c r="K57" s="1278"/>
      <c r="L57" s="1278"/>
      <c r="M57" s="1278"/>
      <c r="N57" s="1278"/>
      <c r="AM57" s="1243"/>
      <c r="AN57" s="1275"/>
      <c r="AO57" s="1275"/>
      <c r="AP57" s="1275"/>
      <c r="AQ57" s="1275"/>
      <c r="AR57" s="1275"/>
      <c r="AS57" s="1275"/>
      <c r="AT57" s="1275"/>
      <c r="AU57" s="1275"/>
      <c r="AV57" s="1275"/>
      <c r="AW57" s="1275"/>
      <c r="AX57" s="1275"/>
      <c r="AY57" s="1275"/>
      <c r="AZ57" s="1275"/>
      <c r="BA57" s="1275"/>
      <c r="BB57" s="1279" t="s">
        <v>641</v>
      </c>
      <c r="BC57" s="1279"/>
      <c r="BD57" s="1279"/>
      <c r="BE57" s="1279"/>
      <c r="BF57" s="1279"/>
      <c r="BG57" s="1279"/>
      <c r="BH57" s="1279"/>
      <c r="BI57" s="1279"/>
      <c r="BJ57" s="1279"/>
      <c r="BK57" s="1279"/>
      <c r="BL57" s="1279"/>
      <c r="BM57" s="1279"/>
      <c r="BN57" s="1279"/>
      <c r="BO57" s="1279"/>
      <c r="BP57" s="1280"/>
      <c r="BQ57" s="1281"/>
      <c r="BR57" s="1281"/>
      <c r="BS57" s="1281"/>
      <c r="BT57" s="1281"/>
      <c r="BU57" s="1281"/>
      <c r="BV57" s="1281"/>
      <c r="BW57" s="1281"/>
      <c r="BX57" s="1280"/>
      <c r="BY57" s="1281"/>
      <c r="BZ57" s="1281"/>
      <c r="CA57" s="1281"/>
      <c r="CB57" s="1281"/>
      <c r="CC57" s="1281"/>
      <c r="CD57" s="1281"/>
      <c r="CE57" s="1281"/>
      <c r="CF57" s="1281">
        <v>53.4</v>
      </c>
      <c r="CG57" s="1281"/>
      <c r="CH57" s="1281"/>
      <c r="CI57" s="1281"/>
      <c r="CJ57" s="1281"/>
      <c r="CK57" s="1281"/>
      <c r="CL57" s="1281"/>
      <c r="CM57" s="1281"/>
      <c r="CN57" s="1281">
        <v>54.8</v>
      </c>
      <c r="CO57" s="1281"/>
      <c r="CP57" s="1281"/>
      <c r="CQ57" s="1281"/>
      <c r="CR57" s="1281"/>
      <c r="CS57" s="1281"/>
      <c r="CT57" s="1281"/>
      <c r="CU57" s="1281"/>
      <c r="CV57" s="1281">
        <v>54.9</v>
      </c>
      <c r="CW57" s="1281"/>
      <c r="CX57" s="1281"/>
      <c r="CY57" s="1281"/>
      <c r="CZ57" s="1281"/>
      <c r="DA57" s="1281"/>
      <c r="DB57" s="1281"/>
      <c r="DC57" s="1281"/>
      <c r="DD57" s="1284"/>
      <c r="DE57" s="1282"/>
    </row>
    <row r="58" spans="1:109" s="1258" customFormat="1" ht="13" x14ac:dyDescent="0.2">
      <c r="A58" s="1243"/>
      <c r="B58" s="1282"/>
      <c r="G58" s="1269"/>
      <c r="H58" s="1269"/>
      <c r="I58" s="1283"/>
      <c r="J58" s="1283"/>
      <c r="K58" s="1278"/>
      <c r="L58" s="1278"/>
      <c r="M58" s="1278"/>
      <c r="N58" s="1278"/>
      <c r="AM58" s="1243"/>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8" customFormat="1" ht="13" x14ac:dyDescent="0.2">
      <c r="A59" s="1243"/>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8" customFormat="1" ht="13" x14ac:dyDescent="0.2">
      <c r="A60" s="1243"/>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8" customFormat="1" ht="13" x14ac:dyDescent="0.2">
      <c r="A61" s="1243"/>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ht="13"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3"/>
    </row>
    <row r="63" spans="1:109" ht="16.5" x14ac:dyDescent="0.2">
      <c r="B63" s="1290" t="s">
        <v>643</v>
      </c>
    </row>
    <row r="64" spans="1:109" ht="13" x14ac:dyDescent="0.2">
      <c r="B64" s="1250"/>
      <c r="G64" s="1257"/>
      <c r="I64" s="1291"/>
      <c r="J64" s="1291"/>
      <c r="K64" s="1291"/>
      <c r="L64" s="1291"/>
      <c r="M64" s="1291"/>
      <c r="N64" s="1292"/>
      <c r="AM64" s="1257"/>
      <c r="AN64" s="1257" t="s">
        <v>636</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 x14ac:dyDescent="0.2">
      <c r="B65" s="1250"/>
      <c r="AN65" s="1259" t="s">
        <v>644</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x14ac:dyDescent="0.2">
      <c r="B70" s="1250"/>
      <c r="H70" s="1293"/>
      <c r="I70" s="1293"/>
      <c r="J70" s="1294"/>
      <c r="K70" s="1294"/>
      <c r="L70" s="1295"/>
      <c r="M70" s="1294"/>
      <c r="N70" s="1295"/>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x14ac:dyDescent="0.2">
      <c r="B71" s="1250"/>
      <c r="G71" s="1296"/>
      <c r="I71" s="1297"/>
      <c r="J71" s="1294"/>
      <c r="K71" s="1294"/>
      <c r="L71" s="1295"/>
      <c r="M71" s="1294"/>
      <c r="N71" s="1295"/>
      <c r="AM71" s="1296"/>
      <c r="AN71" s="1243" t="s">
        <v>638</v>
      </c>
    </row>
    <row r="72" spans="2:107" ht="13"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555</v>
      </c>
      <c r="BQ72" s="1275"/>
      <c r="BR72" s="1275"/>
      <c r="BS72" s="1275"/>
      <c r="BT72" s="1275"/>
      <c r="BU72" s="1275"/>
      <c r="BV72" s="1275"/>
      <c r="BW72" s="1275"/>
      <c r="BX72" s="1275" t="s">
        <v>556</v>
      </c>
      <c r="BY72" s="1275"/>
      <c r="BZ72" s="1275"/>
      <c r="CA72" s="1275"/>
      <c r="CB72" s="1275"/>
      <c r="CC72" s="1275"/>
      <c r="CD72" s="1275"/>
      <c r="CE72" s="1275"/>
      <c r="CF72" s="1275" t="s">
        <v>557</v>
      </c>
      <c r="CG72" s="1275"/>
      <c r="CH72" s="1275"/>
      <c r="CI72" s="1275"/>
      <c r="CJ72" s="1275"/>
      <c r="CK72" s="1275"/>
      <c r="CL72" s="1275"/>
      <c r="CM72" s="1275"/>
      <c r="CN72" s="1275" t="s">
        <v>558</v>
      </c>
      <c r="CO72" s="1275"/>
      <c r="CP72" s="1275"/>
      <c r="CQ72" s="1275"/>
      <c r="CR72" s="1275"/>
      <c r="CS72" s="1275"/>
      <c r="CT72" s="1275"/>
      <c r="CU72" s="1275"/>
      <c r="CV72" s="1275" t="s">
        <v>559</v>
      </c>
      <c r="CW72" s="1275"/>
      <c r="CX72" s="1275"/>
      <c r="CY72" s="1275"/>
      <c r="CZ72" s="1275"/>
      <c r="DA72" s="1275"/>
      <c r="DB72" s="1275"/>
      <c r="DC72" s="1275"/>
    </row>
    <row r="73" spans="2:107" ht="13" x14ac:dyDescent="0.2">
      <c r="B73" s="1250"/>
      <c r="G73" s="1276"/>
      <c r="H73" s="1276"/>
      <c r="I73" s="1276"/>
      <c r="J73" s="1276"/>
      <c r="K73" s="1298"/>
      <c r="L73" s="1298"/>
      <c r="M73" s="1298"/>
      <c r="N73" s="1298"/>
      <c r="AM73" s="1268"/>
      <c r="AN73" s="1279" t="s">
        <v>639</v>
      </c>
      <c r="AO73" s="1279"/>
      <c r="AP73" s="1279"/>
      <c r="AQ73" s="1279"/>
      <c r="AR73" s="1279"/>
      <c r="AS73" s="1279"/>
      <c r="AT73" s="1279"/>
      <c r="AU73" s="1279"/>
      <c r="AV73" s="1279"/>
      <c r="AW73" s="1279"/>
      <c r="AX73" s="1279"/>
      <c r="AY73" s="1279"/>
      <c r="AZ73" s="1279"/>
      <c r="BA73" s="1279"/>
      <c r="BB73" s="1279" t="s">
        <v>640</v>
      </c>
      <c r="BC73" s="1279"/>
      <c r="BD73" s="1279"/>
      <c r="BE73" s="1279"/>
      <c r="BF73" s="1279"/>
      <c r="BG73" s="1279"/>
      <c r="BH73" s="1279"/>
      <c r="BI73" s="1279"/>
      <c r="BJ73" s="1279"/>
      <c r="BK73" s="1279"/>
      <c r="BL73" s="1279"/>
      <c r="BM73" s="1279"/>
      <c r="BN73" s="1279"/>
      <c r="BO73" s="1279"/>
      <c r="BP73" s="1281">
        <v>286.5</v>
      </c>
      <c r="BQ73" s="1281"/>
      <c r="BR73" s="1281"/>
      <c r="BS73" s="1281"/>
      <c r="BT73" s="1281"/>
      <c r="BU73" s="1281"/>
      <c r="BV73" s="1281"/>
      <c r="BW73" s="1281"/>
      <c r="BX73" s="1281">
        <v>298.10000000000002</v>
      </c>
      <c r="BY73" s="1281"/>
      <c r="BZ73" s="1281"/>
      <c r="CA73" s="1281"/>
      <c r="CB73" s="1281"/>
      <c r="CC73" s="1281"/>
      <c r="CD73" s="1281"/>
      <c r="CE73" s="1281"/>
      <c r="CF73" s="1281">
        <v>315</v>
      </c>
      <c r="CG73" s="1281"/>
      <c r="CH73" s="1281"/>
      <c r="CI73" s="1281"/>
      <c r="CJ73" s="1281"/>
      <c r="CK73" s="1281"/>
      <c r="CL73" s="1281"/>
      <c r="CM73" s="1281"/>
      <c r="CN73" s="1281">
        <v>321.39999999999998</v>
      </c>
      <c r="CO73" s="1281"/>
      <c r="CP73" s="1281"/>
      <c r="CQ73" s="1281"/>
      <c r="CR73" s="1281"/>
      <c r="CS73" s="1281"/>
      <c r="CT73" s="1281"/>
      <c r="CU73" s="1281"/>
      <c r="CV73" s="1281">
        <v>326.7</v>
      </c>
      <c r="CW73" s="1281"/>
      <c r="CX73" s="1281"/>
      <c r="CY73" s="1281"/>
      <c r="CZ73" s="1281"/>
      <c r="DA73" s="1281"/>
      <c r="DB73" s="1281"/>
      <c r="DC73" s="1281"/>
    </row>
    <row r="74" spans="2:107" ht="13" x14ac:dyDescent="0.2">
      <c r="B74" s="1250"/>
      <c r="G74" s="1276"/>
      <c r="H74" s="1276"/>
      <c r="I74" s="1276"/>
      <c r="J74" s="1276"/>
      <c r="K74" s="1298"/>
      <c r="L74" s="1298"/>
      <c r="M74" s="1298"/>
      <c r="N74" s="1298"/>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645</v>
      </c>
      <c r="BC75" s="1279"/>
      <c r="BD75" s="1279"/>
      <c r="BE75" s="1279"/>
      <c r="BF75" s="1279"/>
      <c r="BG75" s="1279"/>
      <c r="BH75" s="1279"/>
      <c r="BI75" s="1279"/>
      <c r="BJ75" s="1279"/>
      <c r="BK75" s="1279"/>
      <c r="BL75" s="1279"/>
      <c r="BM75" s="1279"/>
      <c r="BN75" s="1279"/>
      <c r="BO75" s="1279"/>
      <c r="BP75" s="1281">
        <v>15.8</v>
      </c>
      <c r="BQ75" s="1281"/>
      <c r="BR75" s="1281"/>
      <c r="BS75" s="1281"/>
      <c r="BT75" s="1281"/>
      <c r="BU75" s="1281"/>
      <c r="BV75" s="1281"/>
      <c r="BW75" s="1281"/>
      <c r="BX75" s="1281">
        <v>14.6</v>
      </c>
      <c r="BY75" s="1281"/>
      <c r="BZ75" s="1281"/>
      <c r="CA75" s="1281"/>
      <c r="CB75" s="1281"/>
      <c r="CC75" s="1281"/>
      <c r="CD75" s="1281"/>
      <c r="CE75" s="1281"/>
      <c r="CF75" s="1281">
        <v>14.9</v>
      </c>
      <c r="CG75" s="1281"/>
      <c r="CH75" s="1281"/>
      <c r="CI75" s="1281"/>
      <c r="CJ75" s="1281"/>
      <c r="CK75" s="1281"/>
      <c r="CL75" s="1281"/>
      <c r="CM75" s="1281"/>
      <c r="CN75" s="1281">
        <v>15.9</v>
      </c>
      <c r="CO75" s="1281"/>
      <c r="CP75" s="1281"/>
      <c r="CQ75" s="1281"/>
      <c r="CR75" s="1281"/>
      <c r="CS75" s="1281"/>
      <c r="CT75" s="1281"/>
      <c r="CU75" s="1281"/>
      <c r="CV75" s="1281">
        <v>16.600000000000001</v>
      </c>
      <c r="CW75" s="1281"/>
      <c r="CX75" s="1281"/>
      <c r="CY75" s="1281"/>
      <c r="CZ75" s="1281"/>
      <c r="DA75" s="1281"/>
      <c r="DB75" s="1281"/>
      <c r="DC75" s="1281"/>
    </row>
    <row r="76" spans="2:107" ht="13"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 x14ac:dyDescent="0.2">
      <c r="B77" s="1250"/>
      <c r="G77" s="1269"/>
      <c r="H77" s="1269"/>
      <c r="I77" s="1269"/>
      <c r="J77" s="1269"/>
      <c r="K77" s="1298"/>
      <c r="L77" s="1298"/>
      <c r="M77" s="1298"/>
      <c r="N77" s="1298"/>
      <c r="AN77" s="1275" t="s">
        <v>642</v>
      </c>
      <c r="AO77" s="1275"/>
      <c r="AP77" s="1275"/>
      <c r="AQ77" s="1275"/>
      <c r="AR77" s="1275"/>
      <c r="AS77" s="1275"/>
      <c r="AT77" s="1275"/>
      <c r="AU77" s="1275"/>
      <c r="AV77" s="1275"/>
      <c r="AW77" s="1275"/>
      <c r="AX77" s="1275"/>
      <c r="AY77" s="1275"/>
      <c r="AZ77" s="1275"/>
      <c r="BA77" s="1275"/>
      <c r="BB77" s="1279" t="s">
        <v>640</v>
      </c>
      <c r="BC77" s="1279"/>
      <c r="BD77" s="1279"/>
      <c r="BE77" s="1279"/>
      <c r="BF77" s="1279"/>
      <c r="BG77" s="1279"/>
      <c r="BH77" s="1279"/>
      <c r="BI77" s="1279"/>
      <c r="BJ77" s="1279"/>
      <c r="BK77" s="1279"/>
      <c r="BL77" s="1279"/>
      <c r="BM77" s="1279"/>
      <c r="BN77" s="1279"/>
      <c r="BO77" s="1279"/>
      <c r="BP77" s="1281">
        <v>239.1</v>
      </c>
      <c r="BQ77" s="1281"/>
      <c r="BR77" s="1281"/>
      <c r="BS77" s="1281"/>
      <c r="BT77" s="1281"/>
      <c r="BU77" s="1281"/>
      <c r="BV77" s="1281"/>
      <c r="BW77" s="1281"/>
      <c r="BX77" s="1281">
        <v>244</v>
      </c>
      <c r="BY77" s="1281"/>
      <c r="BZ77" s="1281"/>
      <c r="CA77" s="1281"/>
      <c r="CB77" s="1281"/>
      <c r="CC77" s="1281"/>
      <c r="CD77" s="1281"/>
      <c r="CE77" s="1281"/>
      <c r="CF77" s="1281">
        <v>245.1</v>
      </c>
      <c r="CG77" s="1281"/>
      <c r="CH77" s="1281"/>
      <c r="CI77" s="1281"/>
      <c r="CJ77" s="1281"/>
      <c r="CK77" s="1281"/>
      <c r="CL77" s="1281"/>
      <c r="CM77" s="1281"/>
      <c r="CN77" s="1281">
        <v>246.9</v>
      </c>
      <c r="CO77" s="1281"/>
      <c r="CP77" s="1281"/>
      <c r="CQ77" s="1281"/>
      <c r="CR77" s="1281"/>
      <c r="CS77" s="1281"/>
      <c r="CT77" s="1281"/>
      <c r="CU77" s="1281"/>
      <c r="CV77" s="1281">
        <v>250.4</v>
      </c>
      <c r="CW77" s="1281"/>
      <c r="CX77" s="1281"/>
      <c r="CY77" s="1281"/>
      <c r="CZ77" s="1281"/>
      <c r="DA77" s="1281"/>
      <c r="DB77" s="1281"/>
      <c r="DC77" s="1281"/>
    </row>
    <row r="78" spans="2:107" ht="13" x14ac:dyDescent="0.2">
      <c r="B78" s="1250"/>
      <c r="G78" s="1269"/>
      <c r="H78" s="1269"/>
      <c r="I78" s="1269"/>
      <c r="J78" s="1269"/>
      <c r="K78" s="1298"/>
      <c r="L78" s="1298"/>
      <c r="M78" s="1298"/>
      <c r="N78" s="1298"/>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 x14ac:dyDescent="0.2">
      <c r="B79" s="1250"/>
      <c r="G79" s="1269"/>
      <c r="H79" s="1269"/>
      <c r="I79" s="1283"/>
      <c r="J79" s="1283"/>
      <c r="K79" s="1299"/>
      <c r="L79" s="1299"/>
      <c r="M79" s="1299"/>
      <c r="N79" s="1299"/>
      <c r="AN79" s="1275"/>
      <c r="AO79" s="1275"/>
      <c r="AP79" s="1275"/>
      <c r="AQ79" s="1275"/>
      <c r="AR79" s="1275"/>
      <c r="AS79" s="1275"/>
      <c r="AT79" s="1275"/>
      <c r="AU79" s="1275"/>
      <c r="AV79" s="1275"/>
      <c r="AW79" s="1275"/>
      <c r="AX79" s="1275"/>
      <c r="AY79" s="1275"/>
      <c r="AZ79" s="1275"/>
      <c r="BA79" s="1275"/>
      <c r="BB79" s="1279" t="s">
        <v>645</v>
      </c>
      <c r="BC79" s="1279"/>
      <c r="BD79" s="1279"/>
      <c r="BE79" s="1279"/>
      <c r="BF79" s="1279"/>
      <c r="BG79" s="1279"/>
      <c r="BH79" s="1279"/>
      <c r="BI79" s="1279"/>
      <c r="BJ79" s="1279"/>
      <c r="BK79" s="1279"/>
      <c r="BL79" s="1279"/>
      <c r="BM79" s="1279"/>
      <c r="BN79" s="1279"/>
      <c r="BO79" s="1279"/>
      <c r="BP79" s="1281">
        <v>15.9</v>
      </c>
      <c r="BQ79" s="1281"/>
      <c r="BR79" s="1281"/>
      <c r="BS79" s="1281"/>
      <c r="BT79" s="1281"/>
      <c r="BU79" s="1281"/>
      <c r="BV79" s="1281"/>
      <c r="BW79" s="1281"/>
      <c r="BX79" s="1281">
        <v>15.4</v>
      </c>
      <c r="BY79" s="1281"/>
      <c r="BZ79" s="1281"/>
      <c r="CA79" s="1281"/>
      <c r="CB79" s="1281"/>
      <c r="CC79" s="1281"/>
      <c r="CD79" s="1281"/>
      <c r="CE79" s="1281"/>
      <c r="CF79" s="1281">
        <v>15.2</v>
      </c>
      <c r="CG79" s="1281"/>
      <c r="CH79" s="1281"/>
      <c r="CI79" s="1281"/>
      <c r="CJ79" s="1281"/>
      <c r="CK79" s="1281"/>
      <c r="CL79" s="1281"/>
      <c r="CM79" s="1281"/>
      <c r="CN79" s="1281">
        <v>14.9</v>
      </c>
      <c r="CO79" s="1281"/>
      <c r="CP79" s="1281"/>
      <c r="CQ79" s="1281"/>
      <c r="CR79" s="1281"/>
      <c r="CS79" s="1281"/>
      <c r="CT79" s="1281"/>
      <c r="CU79" s="1281"/>
      <c r="CV79" s="1281">
        <v>14.4</v>
      </c>
      <c r="CW79" s="1281"/>
      <c r="CX79" s="1281"/>
      <c r="CY79" s="1281"/>
      <c r="CZ79" s="1281"/>
      <c r="DA79" s="1281"/>
      <c r="DB79" s="1281"/>
      <c r="DC79" s="1281"/>
    </row>
    <row r="80" spans="2:107" ht="13" x14ac:dyDescent="0.2">
      <c r="B80" s="1250"/>
      <c r="G80" s="1269"/>
      <c r="H80" s="1269"/>
      <c r="I80" s="1283"/>
      <c r="J80" s="1283"/>
      <c r="K80" s="1299"/>
      <c r="L80" s="1299"/>
      <c r="M80" s="1299"/>
      <c r="N80" s="1299"/>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 x14ac:dyDescent="0.2">
      <c r="B81" s="1250"/>
    </row>
    <row r="82" spans="2:109" ht="16.5" x14ac:dyDescent="0.2">
      <c r="B82" s="1250"/>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ht="13"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x14ac:dyDescent="0.2">
      <c r="DD84" s="1243"/>
      <c r="DE84" s="1243"/>
    </row>
    <row r="85" spans="2:109" ht="13" x14ac:dyDescent="0.2">
      <c r="DD85" s="1243"/>
      <c r="DE85" s="1243"/>
    </row>
    <row r="86" spans="2:109" ht="13" hidden="1" x14ac:dyDescent="0.2">
      <c r="DD86" s="1243"/>
      <c r="DE86" s="1243"/>
    </row>
    <row r="87" spans="2:109" ht="13" hidden="1" x14ac:dyDescent="0.2">
      <c r="K87" s="1301"/>
      <c r="AQ87" s="1301"/>
      <c r="BC87" s="1301"/>
      <c r="BO87" s="1301"/>
      <c r="CA87" s="1301"/>
      <c r="CM87" s="1301"/>
      <c r="CY87" s="1301"/>
      <c r="DD87" s="1243"/>
      <c r="DE87" s="1243"/>
    </row>
    <row r="88" spans="2:109" ht="13" hidden="1" x14ac:dyDescent="0.2">
      <c r="DD88" s="1243"/>
      <c r="DE88" s="1243"/>
    </row>
    <row r="89" spans="2:109" ht="13" hidden="1" x14ac:dyDescent="0.2">
      <c r="DD89" s="1243"/>
      <c r="DE89" s="1243"/>
    </row>
    <row r="90" spans="2:109" ht="13" hidden="1" x14ac:dyDescent="0.2">
      <c r="DD90" s="1243"/>
      <c r="DE90" s="1243"/>
    </row>
    <row r="91" spans="2:109" ht="13" hidden="1" x14ac:dyDescent="0.2">
      <c r="DD91" s="1243"/>
      <c r="DE91" s="1243"/>
    </row>
    <row r="92" spans="2:109" ht="13.5" hidden="1" customHeight="1" x14ac:dyDescent="0.2">
      <c r="DD92" s="1243"/>
      <c r="DE92" s="1243"/>
    </row>
    <row r="93" spans="2:109" ht="13.5" hidden="1" customHeight="1" x14ac:dyDescent="0.2">
      <c r="DD93" s="1243"/>
      <c r="DE93" s="1243"/>
    </row>
    <row r="94" spans="2:109" ht="13.5" hidden="1" customHeight="1" x14ac:dyDescent="0.2">
      <c r="DD94" s="1243"/>
      <c r="DE94" s="1243"/>
    </row>
    <row r="95" spans="2:109" ht="13.5" hidden="1" customHeight="1" x14ac:dyDescent="0.2">
      <c r="DD95" s="1243"/>
      <c r="DE95" s="1243"/>
    </row>
    <row r="96" spans="2:109" ht="13.5" hidden="1" customHeight="1" x14ac:dyDescent="0.2">
      <c r="DD96" s="1243"/>
      <c r="DE96" s="1243"/>
    </row>
    <row r="97" s="1243" customFormat="1" ht="13.5" hidden="1" customHeight="1" x14ac:dyDescent="0.2"/>
    <row r="98" s="1243" customFormat="1" ht="13.5" hidden="1" customHeight="1" x14ac:dyDescent="0.2"/>
    <row r="99" s="1243" customFormat="1" ht="13.5" hidden="1" customHeight="1" x14ac:dyDescent="0.2"/>
    <row r="100" s="1243" customFormat="1" ht="13.5" hidden="1" customHeight="1" x14ac:dyDescent="0.2"/>
    <row r="101" s="1243" customFormat="1" ht="13.5" hidden="1" customHeight="1" x14ac:dyDescent="0.2"/>
    <row r="102" s="1243" customFormat="1" ht="13.5" hidden="1" customHeight="1" x14ac:dyDescent="0.2"/>
    <row r="103" s="1243" customFormat="1" ht="13.5" hidden="1" customHeight="1" x14ac:dyDescent="0.2"/>
    <row r="104" s="1243" customFormat="1" ht="13.5" hidden="1" customHeight="1" x14ac:dyDescent="0.2"/>
    <row r="105" s="1243" customFormat="1" ht="13.5" hidden="1" customHeight="1" x14ac:dyDescent="0.2"/>
    <row r="106" s="1243" customFormat="1" ht="13.5" hidden="1" customHeight="1" x14ac:dyDescent="0.2"/>
    <row r="107" s="1243" customFormat="1" ht="13.5" hidden="1" customHeight="1" x14ac:dyDescent="0.2"/>
    <row r="108" s="1243" customFormat="1" ht="13.5" hidden="1" customHeight="1" x14ac:dyDescent="0.2"/>
    <row r="109" s="1243" customFormat="1" ht="13.5" hidden="1" customHeight="1" x14ac:dyDescent="0.2"/>
    <row r="110" s="1243" customFormat="1" ht="13.5" hidden="1" customHeight="1" x14ac:dyDescent="0.2"/>
    <row r="111" s="1243" customFormat="1" ht="13.5" hidden="1" customHeight="1" x14ac:dyDescent="0.2"/>
    <row r="112" s="1243" customFormat="1" ht="13.5" hidden="1" customHeight="1" x14ac:dyDescent="0.2"/>
    <row r="113" s="1243" customFormat="1" ht="13.5" hidden="1" customHeight="1" x14ac:dyDescent="0.2"/>
    <row r="114" s="1243" customFormat="1" ht="13.5" hidden="1" customHeight="1" x14ac:dyDescent="0.2"/>
    <row r="115" s="1243" customFormat="1" ht="13.5" hidden="1" customHeight="1" x14ac:dyDescent="0.2"/>
    <row r="116" s="1243" customFormat="1" ht="13.5" hidden="1" customHeight="1" x14ac:dyDescent="0.2"/>
    <row r="117" s="1243" customFormat="1" ht="13.5" hidden="1" customHeight="1" x14ac:dyDescent="0.2"/>
    <row r="118" s="1243" customFormat="1" ht="13.5" hidden="1" customHeight="1" x14ac:dyDescent="0.2"/>
    <row r="119" s="1243" customFormat="1" ht="13.5" hidden="1" customHeight="1" x14ac:dyDescent="0.2"/>
    <row r="120" s="1243" customFormat="1" ht="13.5" hidden="1" customHeight="1" x14ac:dyDescent="0.2"/>
    <row r="121" s="1243" customFormat="1" ht="13.5" hidden="1" customHeight="1" x14ac:dyDescent="0.2"/>
    <row r="122" s="1243" customFormat="1" ht="13.5" hidden="1" customHeight="1" x14ac:dyDescent="0.2"/>
    <row r="123" s="1243" customFormat="1" ht="13.5" hidden="1" customHeight="1" x14ac:dyDescent="0.2"/>
    <row r="124" s="1243" customFormat="1" ht="13.5" hidden="1" customHeight="1" x14ac:dyDescent="0.2"/>
    <row r="125" s="1243" customFormat="1" ht="13.5" hidden="1" customHeight="1" x14ac:dyDescent="0.2"/>
    <row r="126" s="1243" customFormat="1" ht="13.5" hidden="1" customHeight="1" x14ac:dyDescent="0.2"/>
    <row r="127" s="1243" customFormat="1" ht="13.5" hidden="1" customHeight="1" x14ac:dyDescent="0.2"/>
    <row r="128" s="1243" customFormat="1" ht="13.5" hidden="1" customHeight="1" x14ac:dyDescent="0.2"/>
    <row r="129" s="1243" customFormat="1" ht="13.5" hidden="1" customHeight="1" x14ac:dyDescent="0.2"/>
    <row r="130" s="1243" customFormat="1" ht="13.5" hidden="1" customHeight="1" x14ac:dyDescent="0.2"/>
    <row r="131" s="1243" customFormat="1" ht="13.5" hidden="1" customHeight="1" x14ac:dyDescent="0.2"/>
    <row r="132" s="1243" customFormat="1" ht="13.5" hidden="1" customHeight="1" x14ac:dyDescent="0.2"/>
    <row r="133" s="1243" customFormat="1" ht="13.5" hidden="1" customHeight="1" x14ac:dyDescent="0.2"/>
    <row r="134" s="1243" customFormat="1" ht="13.5" hidden="1" customHeight="1" x14ac:dyDescent="0.2"/>
    <row r="135" s="1243" customFormat="1" ht="13.5" hidden="1" customHeight="1" x14ac:dyDescent="0.2"/>
    <row r="136" s="1243" customFormat="1" ht="13.5" hidden="1" customHeight="1" x14ac:dyDescent="0.2"/>
    <row r="137" s="1243" customFormat="1" ht="13.5" hidden="1" customHeight="1" x14ac:dyDescent="0.2"/>
    <row r="138" s="1243" customFormat="1" ht="13.5" hidden="1" customHeight="1" x14ac:dyDescent="0.2"/>
    <row r="139" s="1243" customFormat="1" ht="13.5" hidden="1" customHeight="1" x14ac:dyDescent="0.2"/>
    <row r="140" s="1243" customFormat="1" ht="13.5" hidden="1" customHeight="1" x14ac:dyDescent="0.2"/>
    <row r="141" s="1243" customFormat="1" ht="13.5" hidden="1" customHeight="1" x14ac:dyDescent="0.2"/>
    <row r="142" s="1243" customFormat="1" ht="13.5" hidden="1" customHeight="1" x14ac:dyDescent="0.2"/>
    <row r="143" s="1243" customFormat="1" ht="13.5" hidden="1" customHeight="1" x14ac:dyDescent="0.2"/>
    <row r="144" s="1243" customFormat="1" ht="13.5" hidden="1" customHeight="1" x14ac:dyDescent="0.2"/>
    <row r="145" s="1243" customFormat="1" ht="13.5" hidden="1" customHeight="1" x14ac:dyDescent="0.2"/>
    <row r="146" s="1243" customFormat="1" ht="13.5" hidden="1" customHeight="1" x14ac:dyDescent="0.2"/>
    <row r="147" s="1243" customFormat="1" ht="13.5" hidden="1" customHeight="1" x14ac:dyDescent="0.2"/>
    <row r="148" s="1243" customFormat="1" ht="13.5" hidden="1" customHeight="1" x14ac:dyDescent="0.2"/>
    <row r="149" s="1243" customFormat="1" ht="13.5" hidden="1" customHeight="1" x14ac:dyDescent="0.2"/>
    <row r="150" s="1243" customFormat="1" ht="13.5" hidden="1" customHeight="1" x14ac:dyDescent="0.2"/>
    <row r="151" s="1243" customFormat="1" ht="13.5" hidden="1" customHeight="1" x14ac:dyDescent="0.2"/>
    <row r="152" s="1243" customFormat="1" ht="13.5" hidden="1" customHeight="1" x14ac:dyDescent="0.2"/>
    <row r="153" s="1243" customFormat="1" ht="13.5" hidden="1" customHeight="1" x14ac:dyDescent="0.2"/>
    <row r="154" s="1243" customFormat="1" ht="13.5" hidden="1" customHeight="1" x14ac:dyDescent="0.2"/>
    <row r="155" s="1243" customFormat="1" ht="13.5" hidden="1" customHeight="1" x14ac:dyDescent="0.2"/>
    <row r="156" s="1243" customFormat="1" ht="13.5" hidden="1" customHeight="1" x14ac:dyDescent="0.2"/>
    <row r="157" s="1243" customFormat="1" ht="13.5" hidden="1" customHeight="1" x14ac:dyDescent="0.2"/>
    <row r="158" s="1243" customFormat="1" ht="13.5" hidden="1" customHeight="1" x14ac:dyDescent="0.2"/>
    <row r="159" s="1243" customFormat="1" ht="13.5" hidden="1" customHeight="1" x14ac:dyDescent="0.2"/>
    <row r="160" s="1243" customFormat="1" ht="13.5" hidden="1" customHeight="1" x14ac:dyDescent="0.2"/>
  </sheetData>
  <sheetProtection algorithmName="SHA-512" hashValue="R6ngAfvoaE3QbSJTZ5QkY5ntG4N9OTo+86jfLE05TxLyH+9SyUhU8ocKOSqxOQwXTUr2+RzWYRDfSYdWQGAXyQ==" saltValue="acOJp3Vicu0j/o/zileJ7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A457E-5368-49BD-951B-F0C05FC3CF92}">
  <sheetPr>
    <pageSetUpPr fitToPage="1"/>
  </sheetPr>
  <dimension ref="A1:DR125"/>
  <sheetViews>
    <sheetView showGridLines="0" zoomScaleNormal="100" zoomScaleSheetLayoutView="55" workbookViewId="0">
      <selection activeCell="AW16" sqref="AW16"/>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502</v>
      </c>
    </row>
  </sheetData>
  <sheetProtection algorithmName="SHA-512" hashValue="diGQL66DH+21m1+5vRpHTd2Cj0R1IthJufABJb3gICov/fTf5lBeiQUg6jRfhg01w98MopR4nmu+gZRxnCIMUA==" saltValue="q2UIgVPFujRfd4Y7IrXk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B634-5F85-478A-A169-B058E51D6868}">
  <sheetPr>
    <pageSetUpPr fitToPage="1"/>
  </sheetPr>
  <dimension ref="A1:DR125"/>
  <sheetViews>
    <sheetView showGridLines="0" zoomScaleNormal="100" zoomScaleSheetLayoutView="55" workbookViewId="0">
      <selection activeCell="AW16" sqref="AW16"/>
    </sheetView>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502</v>
      </c>
    </row>
  </sheetData>
  <sheetProtection algorithmName="SHA-512" hashValue="I5e3+Mr2lRqYlD/R5L0DxTD885kX1RuLttf7jBpAqAw/WwHXPLGOyDTEOToS3zIX/9AgqWZAtR/ORCKLp2AqNA==" saltValue="wyYzIC7KU6N1jU986fePF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546</v>
      </c>
      <c r="B3" s="131"/>
      <c r="C3" s="132"/>
      <c r="D3" s="133">
        <v>76805</v>
      </c>
      <c r="E3" s="134"/>
      <c r="F3" s="135">
        <v>67951</v>
      </c>
      <c r="G3" s="136"/>
      <c r="H3" s="137"/>
    </row>
    <row r="4" spans="1:8" x14ac:dyDescent="0.2">
      <c r="A4" s="138"/>
      <c r="B4" s="139"/>
      <c r="C4" s="140"/>
      <c r="D4" s="141">
        <v>24160</v>
      </c>
      <c r="E4" s="142"/>
      <c r="F4" s="143">
        <v>17498</v>
      </c>
      <c r="G4" s="144"/>
      <c r="H4" s="145"/>
    </row>
    <row r="5" spans="1:8" x14ac:dyDescent="0.2">
      <c r="A5" s="126" t="s">
        <v>548</v>
      </c>
      <c r="B5" s="131"/>
      <c r="C5" s="132"/>
      <c r="D5" s="133">
        <v>79842</v>
      </c>
      <c r="E5" s="134"/>
      <c r="F5" s="135">
        <v>72635</v>
      </c>
      <c r="G5" s="136"/>
      <c r="H5" s="137"/>
    </row>
    <row r="6" spans="1:8" x14ac:dyDescent="0.2">
      <c r="A6" s="138"/>
      <c r="B6" s="139"/>
      <c r="C6" s="140"/>
      <c r="D6" s="141">
        <v>19670</v>
      </c>
      <c r="E6" s="142"/>
      <c r="F6" s="143">
        <v>18276</v>
      </c>
      <c r="G6" s="144"/>
      <c r="H6" s="145"/>
    </row>
    <row r="7" spans="1:8" x14ac:dyDescent="0.2">
      <c r="A7" s="126" t="s">
        <v>549</v>
      </c>
      <c r="B7" s="131"/>
      <c r="C7" s="132"/>
      <c r="D7" s="133">
        <v>81017</v>
      </c>
      <c r="E7" s="134"/>
      <c r="F7" s="135">
        <v>77936</v>
      </c>
      <c r="G7" s="136"/>
      <c r="H7" s="137"/>
    </row>
    <row r="8" spans="1:8" x14ac:dyDescent="0.2">
      <c r="A8" s="138"/>
      <c r="B8" s="139"/>
      <c r="C8" s="140"/>
      <c r="D8" s="141">
        <v>20421</v>
      </c>
      <c r="E8" s="142"/>
      <c r="F8" s="143">
        <v>19401</v>
      </c>
      <c r="G8" s="144"/>
      <c r="H8" s="145"/>
    </row>
    <row r="9" spans="1:8" x14ac:dyDescent="0.2">
      <c r="A9" s="126" t="s">
        <v>550</v>
      </c>
      <c r="B9" s="131"/>
      <c r="C9" s="132"/>
      <c r="D9" s="133">
        <v>88284</v>
      </c>
      <c r="E9" s="134"/>
      <c r="F9" s="135">
        <v>82531</v>
      </c>
      <c r="G9" s="136"/>
      <c r="H9" s="137"/>
    </row>
    <row r="10" spans="1:8" x14ac:dyDescent="0.2">
      <c r="A10" s="138"/>
      <c r="B10" s="139"/>
      <c r="C10" s="140"/>
      <c r="D10" s="141">
        <v>21011</v>
      </c>
      <c r="E10" s="142"/>
      <c r="F10" s="143">
        <v>19102</v>
      </c>
      <c r="G10" s="144"/>
      <c r="H10" s="145"/>
    </row>
    <row r="11" spans="1:8" x14ac:dyDescent="0.2">
      <c r="A11" s="126" t="s">
        <v>551</v>
      </c>
      <c r="B11" s="131"/>
      <c r="C11" s="132"/>
      <c r="D11" s="133">
        <v>103697</v>
      </c>
      <c r="E11" s="134"/>
      <c r="F11" s="135">
        <v>91743</v>
      </c>
      <c r="G11" s="136"/>
      <c r="H11" s="137"/>
    </row>
    <row r="12" spans="1:8" x14ac:dyDescent="0.2">
      <c r="A12" s="138"/>
      <c r="B12" s="139"/>
      <c r="C12" s="146"/>
      <c r="D12" s="141">
        <v>24068</v>
      </c>
      <c r="E12" s="142"/>
      <c r="F12" s="143">
        <v>21872</v>
      </c>
      <c r="G12" s="144"/>
      <c r="H12" s="145"/>
    </row>
    <row r="13" spans="1:8" x14ac:dyDescent="0.2">
      <c r="A13" s="126"/>
      <c r="B13" s="131"/>
      <c r="C13" s="147"/>
      <c r="D13" s="148">
        <v>85929</v>
      </c>
      <c r="E13" s="149"/>
      <c r="F13" s="150">
        <v>78559</v>
      </c>
      <c r="G13" s="151"/>
      <c r="H13" s="137"/>
    </row>
    <row r="14" spans="1:8" x14ac:dyDescent="0.2">
      <c r="A14" s="138"/>
      <c r="B14" s="139"/>
      <c r="C14" s="140"/>
      <c r="D14" s="141">
        <v>21866</v>
      </c>
      <c r="E14" s="142"/>
      <c r="F14" s="143">
        <v>19230</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1.1200000000000001</v>
      </c>
      <c r="C19" s="152">
        <f>ROUND(VALUE(SUBSTITUTE(実質収支比率等に係る経年分析!G$48,"▲","-")),2)</f>
        <v>0.97</v>
      </c>
      <c r="D19" s="152">
        <f>ROUND(VALUE(SUBSTITUTE(実質収支比率等に係る経年分析!H$48,"▲","-")),2)</f>
        <v>1.01</v>
      </c>
      <c r="E19" s="152">
        <f>ROUND(VALUE(SUBSTITUTE(実質収支比率等に係る経年分析!I$48,"▲","-")),2)</f>
        <v>1.1399999999999999</v>
      </c>
      <c r="F19" s="152">
        <f>ROUND(VALUE(SUBSTITUTE(実質収支比率等に係る経年分析!J$48,"▲","-")),2)</f>
        <v>0.9</v>
      </c>
    </row>
    <row r="20" spans="1:11" x14ac:dyDescent="0.2">
      <c r="A20" s="152" t="s">
        <v>53</v>
      </c>
      <c r="B20" s="152">
        <f>ROUND(VALUE(SUBSTITUTE(実質収支比率等に係る経年分析!F$47,"▲","-")),2)</f>
        <v>1.03</v>
      </c>
      <c r="C20" s="152">
        <f>ROUND(VALUE(SUBSTITUTE(実質収支比率等に係る経年分析!G$47,"▲","-")),2)</f>
        <v>1.07</v>
      </c>
      <c r="D20" s="152">
        <f>ROUND(VALUE(SUBSTITUTE(実質収支比率等に係る経年分析!H$47,"▲","-")),2)</f>
        <v>1.23</v>
      </c>
      <c r="E20" s="152">
        <f>ROUND(VALUE(SUBSTITUTE(実質収支比率等に係る経年分析!I$47,"▲","-")),2)</f>
        <v>1.1399999999999999</v>
      </c>
      <c r="F20" s="152">
        <f>ROUND(VALUE(SUBSTITUTE(実質収支比率等に係る経年分析!J$47,"▲","-")),2)</f>
        <v>6.92</v>
      </c>
    </row>
    <row r="21" spans="1:11" x14ac:dyDescent="0.2">
      <c r="A21" s="152" t="s">
        <v>54</v>
      </c>
      <c r="B21" s="152">
        <f>IF(ISNUMBER(VALUE(SUBSTITUTE(実質収支比率等に係る経年分析!F$49,"▲","-"))),ROUND(VALUE(SUBSTITUTE(実質収支比率等に係る経年分析!F$49,"▲","-")),2),NA())</f>
        <v>0.16</v>
      </c>
      <c r="C21" s="152">
        <f>IF(ISNUMBER(VALUE(SUBSTITUTE(実質収支比率等に係る経年分析!G$49,"▲","-"))),ROUND(VALUE(SUBSTITUTE(実質収支比率等に係る経年分析!G$49,"▲","-")),2),NA())</f>
        <v>-0.16</v>
      </c>
      <c r="D21" s="152">
        <f>IF(ISNUMBER(VALUE(SUBSTITUTE(実質収支比率等に係る経年分析!H$49,"▲","-"))),ROUND(VALUE(SUBSTITUTE(実質収支比率等に係る経年分析!H$49,"▲","-")),2),NA())</f>
        <v>0.06</v>
      </c>
      <c r="E21" s="152">
        <f>IF(ISNUMBER(VALUE(SUBSTITUTE(実質収支比率等に係る経年分析!I$49,"▲","-"))),ROUND(VALUE(SUBSTITUTE(実質収支比率等に係る経年分析!I$49,"▲","-")),2),NA())</f>
        <v>0.01</v>
      </c>
      <c r="F21" s="152">
        <f>IF(ISNUMBER(VALUE(SUBSTITUTE(実質収支比率等に係る経年分析!J$49,"▲","-"))),ROUND(VALUE(SUBSTITUTE(実質収支比率等に係る経年分析!J$49,"▲","-")),2),NA())</f>
        <v>5.53</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0.28999999999999998</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0.16</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0.56999999999999995</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0.42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地域づくり資金貸付事業特別会計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0.21</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0.43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0.31</v>
      </c>
    </row>
    <row r="30" spans="1:11" x14ac:dyDescent="0.2">
      <c r="A30" s="153" t="str">
        <f>IF(連結実質赤字比率に係る赤字・黒字の構成分析!C$40="",NA(),連結実質赤字比率に係る赤字・黒字の構成分析!C$40)</f>
        <v>新潟東港臨海用地造成事業会計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0.26</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0.27</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0.3</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0.31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0.31</v>
      </c>
    </row>
    <row r="31" spans="1:11" x14ac:dyDescent="0.2">
      <c r="A31" s="153" t="str">
        <f>IF(連結実質赤字比率に係る赤字・黒字の構成分析!C$39="",NA(),連結実質赤字比率に係る赤字・黒字の構成分析!C$39)</f>
        <v>基幹病院事業会計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0.32</v>
      </c>
    </row>
    <row r="32" spans="1:11" x14ac:dyDescent="0.2">
      <c r="A32" s="153" t="str">
        <f>IF(連結実質赤字比率に係る赤字・黒字の構成分析!C$38="",NA(),連結実質赤字比率に係る赤字・黒字の構成分析!C$38)</f>
        <v>一般会計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0.65</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0.64</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0.65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0.56999999999999995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0.46</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0.52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0.63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0.72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0.73</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1.54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2.2999999999999998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2.85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3.07</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3.26</v>
      </c>
    </row>
    <row r="35" spans="1:16" x14ac:dyDescent="0.2">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0.36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0.7</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0.04</v>
      </c>
      <c r="H35" s="153">
        <f>IF(ROUND(VALUE(SUBSTITUTE(連結実質赤字比率に係る赤字・黒字の構成分析!I$35,"▲", "-")), 2) &lt; 0, ABS(ROUND(VALUE(SUBSTITUTE(連結実質赤字比率に係る赤字・黒字の構成分析!I$35,"▲", "-")), 2)), NA())</f>
        <v>0.3</v>
      </c>
      <c r="I35" s="153" t="e">
        <f>IF(ROUND(VALUE(SUBSTITUTE(連結実質赤字比率に係る赤字・黒字の構成分析!I$35,"▲", "-")), 2) &gt;= 0, ABS(ROUND(VALUE(SUBSTITUTE(連結実質赤字比率に係る赤字・黒字の構成分析!I$35,"▲", "-")), 2)), NA())</f>
        <v>#N/A</v>
      </c>
      <c r="J35" s="153">
        <f>IF(ROUND(VALUE(SUBSTITUTE(連結実質赤字比率に係る赤字・黒字の構成分析!J$35,"▲", "-")), 2) &lt; 0, ABS(ROUND(VALUE(SUBSTITUTE(連結実質赤字比率に係る赤字・黒字の構成分析!J$35,"▲", "-")), 2)), NA())</f>
        <v>0.23</v>
      </c>
      <c r="K35" s="153" t="e">
        <f>IF(ROUND(VALUE(SUBSTITUTE(連結実質赤字比率に係る赤字・黒字の構成分析!J$35,"▲", "-")), 2) &gt;= 0, ABS(ROUND(VALUE(SUBSTITUTE(連結実質赤字比率に係る赤字・黒字の構成分析!J$35,"▲", "-")), 2)), NA())</f>
        <v>#N/A</v>
      </c>
    </row>
    <row r="36" spans="1:16" x14ac:dyDescent="0.2">
      <c r="A36" s="153" t="str">
        <f>IF(連結実質赤字比率に係る赤字・黒字の構成分析!C$34="",NA(),連結実質赤字比率に係る赤字・黒字の構成分析!C$34)</f>
        <v>工業用地造成事業会計</v>
      </c>
      <c r="B36" s="153">
        <f>IF(ROUND(VALUE(SUBSTITUTE(連結実質赤字比率に係る赤字・黒字の構成分析!F$34,"▲", "-")), 2) &lt; 0, ABS(ROUND(VALUE(SUBSTITUTE(連結実質赤字比率に係る赤字・黒字の構成分析!F$34,"▲", "-")), 2)), NA())</f>
        <v>0.41</v>
      </c>
      <c r="C36" s="153" t="e">
        <f>IF(ROUND(VALUE(SUBSTITUTE(連結実質赤字比率に係る赤字・黒字の構成分析!F$34,"▲", "-")), 2) &gt;= 0, ABS(ROUND(VALUE(SUBSTITUTE(連結実質赤字比率に係る赤字・黒字の構成分析!F$34,"▲", "-")), 2)), NA())</f>
        <v>#N/A</v>
      </c>
      <c r="D36" s="153">
        <f>IF(ROUND(VALUE(SUBSTITUTE(連結実質赤字比率に係る赤字・黒字の構成分析!G$34,"▲", "-")), 2) &lt; 0, ABS(ROUND(VALUE(SUBSTITUTE(連結実質赤字比率に係る赤字・黒字の構成分析!G$34,"▲", "-")), 2)), NA())</f>
        <v>0.4</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0.36</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0.35</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0.32</v>
      </c>
      <c r="K36" s="153" t="e">
        <f>IF(ROUND(VALUE(SUBSTITUTE(連結実質赤字比率に係る赤字・黒字の構成分析!J$34,"▲", "-")), 2) &gt;= 0, ABS(ROUND(VALUE(SUBSTITUTE(連結実質赤字比率に係る赤字・黒字の構成分析!J$34,"▲", "-")), 2)), NA())</f>
        <v>#N/A</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138084</v>
      </c>
      <c r="E42" s="154"/>
      <c r="F42" s="154"/>
      <c r="G42" s="154">
        <f>'実質公債費比率（分子）の構造'!L$52</f>
        <v>131830</v>
      </c>
      <c r="H42" s="154"/>
      <c r="I42" s="154"/>
      <c r="J42" s="154">
        <f>'実質公債費比率（分子）の構造'!M$52</f>
        <v>134824</v>
      </c>
      <c r="K42" s="154"/>
      <c r="L42" s="154"/>
      <c r="M42" s="154">
        <f>'実質公債費比率（分子）の構造'!N$52</f>
        <v>124348</v>
      </c>
      <c r="N42" s="154"/>
      <c r="O42" s="154"/>
      <c r="P42" s="154">
        <f>'実質公債費比率（分子）の構造'!O$52</f>
        <v>121368</v>
      </c>
    </row>
    <row r="43" spans="1:16" x14ac:dyDescent="0.2">
      <c r="A43" s="154" t="s">
        <v>62</v>
      </c>
      <c r="B43" s="154">
        <f>'実質公債費比率（分子）の構造'!K$51</f>
        <v>1</v>
      </c>
      <c r="C43" s="154"/>
      <c r="D43" s="154"/>
      <c r="E43" s="154">
        <f>'実質公債費比率（分子）の構造'!L$51</f>
        <v>1</v>
      </c>
      <c r="F43" s="154"/>
      <c r="G43" s="154"/>
      <c r="H43" s="154">
        <f>'実質公債費比率（分子）の構造'!M$51</f>
        <v>1</v>
      </c>
      <c r="I43" s="154"/>
      <c r="J43" s="154"/>
      <c r="K43" s="154">
        <f>'実質公債費比率（分子）の構造'!N$51</f>
        <v>1</v>
      </c>
      <c r="L43" s="154"/>
      <c r="M43" s="154"/>
      <c r="N43" s="154">
        <f>'実質公債費比率（分子）の構造'!O$51</f>
        <v>3</v>
      </c>
      <c r="O43" s="154"/>
      <c r="P43" s="154"/>
    </row>
    <row r="44" spans="1:16" x14ac:dyDescent="0.2">
      <c r="A44" s="154" t="s">
        <v>63</v>
      </c>
      <c r="B44" s="154">
        <f>'実質公債費比率（分子）の構造'!K$50</f>
        <v>3476</v>
      </c>
      <c r="C44" s="154"/>
      <c r="D44" s="154"/>
      <c r="E44" s="154">
        <f>'実質公債費比率（分子）の構造'!L$50</f>
        <v>3380</v>
      </c>
      <c r="F44" s="154"/>
      <c r="G44" s="154"/>
      <c r="H44" s="154">
        <f>'実質公債費比率（分子）の構造'!M$50</f>
        <v>2450</v>
      </c>
      <c r="I44" s="154"/>
      <c r="J44" s="154"/>
      <c r="K44" s="154">
        <f>'実質公債費比率（分子）の構造'!N$50</f>
        <v>2191</v>
      </c>
      <c r="L44" s="154"/>
      <c r="M44" s="154"/>
      <c r="N44" s="154">
        <f>'実質公債費比率（分子）の構造'!O$50</f>
        <v>1367</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6889</v>
      </c>
      <c r="C46" s="154"/>
      <c r="D46" s="154"/>
      <c r="E46" s="154">
        <f>'実質公債費比率（分子）の構造'!L$48</f>
        <v>7382</v>
      </c>
      <c r="F46" s="154"/>
      <c r="G46" s="154"/>
      <c r="H46" s="154">
        <f>'実質公債費比率（分子）の構造'!M$48</f>
        <v>6924</v>
      </c>
      <c r="I46" s="154"/>
      <c r="J46" s="154"/>
      <c r="K46" s="154">
        <f>'実質公債費比率（分子）の構造'!N$48</f>
        <v>6918</v>
      </c>
      <c r="L46" s="154"/>
      <c r="M46" s="154"/>
      <c r="N46" s="154">
        <f>'実質公債費比率（分子）の構造'!O$48</f>
        <v>6350</v>
      </c>
      <c r="O46" s="154"/>
      <c r="P46" s="154"/>
    </row>
    <row r="47" spans="1:16" x14ac:dyDescent="0.2">
      <c r="A47" s="154" t="s">
        <v>66</v>
      </c>
      <c r="B47" s="154">
        <f>'実質公債費比率（分子）の構造'!K$47</f>
        <v>54256</v>
      </c>
      <c r="C47" s="154"/>
      <c r="D47" s="154"/>
      <c r="E47" s="154">
        <f>'実質公債費比率（分子）の構造'!L$47</f>
        <v>56912</v>
      </c>
      <c r="F47" s="154"/>
      <c r="G47" s="154"/>
      <c r="H47" s="154">
        <f>'実質公債費比率（分子）の構造'!M$47</f>
        <v>60380</v>
      </c>
      <c r="I47" s="154"/>
      <c r="J47" s="154"/>
      <c r="K47" s="154">
        <f>'実質公債費比率（分子）の構造'!N$47</f>
        <v>62731</v>
      </c>
      <c r="L47" s="154"/>
      <c r="M47" s="154"/>
      <c r="N47" s="154">
        <f>'実質公債費比率（分子）の構造'!O$47</f>
        <v>63546</v>
      </c>
      <c r="O47" s="154"/>
      <c r="P47" s="154"/>
    </row>
    <row r="48" spans="1:16" x14ac:dyDescent="0.2">
      <c r="A48" s="154" t="s">
        <v>67</v>
      </c>
      <c r="B48" s="154">
        <f>'実質公債費比率（分子）の構造'!K$46</f>
        <v>6706</v>
      </c>
      <c r="C48" s="154"/>
      <c r="D48" s="154"/>
      <c r="E48" s="154">
        <f>'実質公債費比率（分子）の構造'!L$46</f>
        <v>6824</v>
      </c>
      <c r="F48" s="154"/>
      <c r="G48" s="154"/>
      <c r="H48" s="154">
        <f>'実質公債費比率（分子）の構造'!M$46</f>
        <v>7345</v>
      </c>
      <c r="I48" s="154"/>
      <c r="J48" s="154"/>
      <c r="K48" s="154">
        <f>'実質公債費比率（分子）の構造'!N$46</f>
        <v>9481</v>
      </c>
      <c r="L48" s="154"/>
      <c r="M48" s="154"/>
      <c r="N48" s="154">
        <f>'実質公債費比率（分子）の構造'!O$46</f>
        <v>11222</v>
      </c>
      <c r="O48" s="154"/>
      <c r="P48" s="154"/>
    </row>
    <row r="49" spans="1:16" x14ac:dyDescent="0.2">
      <c r="A49" s="154" t="s">
        <v>68</v>
      </c>
      <c r="B49" s="154">
        <f>'実質公債費比率（分子）の構造'!K$45</f>
        <v>134202</v>
      </c>
      <c r="C49" s="154"/>
      <c r="D49" s="154"/>
      <c r="E49" s="154">
        <f>'実質公債費比率（分子）の構造'!L$45</f>
        <v>126170</v>
      </c>
      <c r="F49" s="154"/>
      <c r="G49" s="154"/>
      <c r="H49" s="154">
        <f>'実質公債費比率（分子）の構造'!M$45</f>
        <v>128527</v>
      </c>
      <c r="I49" s="154"/>
      <c r="J49" s="154"/>
      <c r="K49" s="154">
        <f>'実質公債費比率（分子）の構造'!N$45</f>
        <v>117898</v>
      </c>
      <c r="L49" s="154"/>
      <c r="M49" s="154"/>
      <c r="N49" s="154">
        <f>'実質公債費比率（分子）の構造'!O$45</f>
        <v>112551</v>
      </c>
      <c r="O49" s="154"/>
      <c r="P49" s="154"/>
    </row>
    <row r="50" spans="1:16" x14ac:dyDescent="0.2">
      <c r="A50" s="154" t="s">
        <v>69</v>
      </c>
      <c r="B50" s="154" t="e">
        <f>NA()</f>
        <v>#N/A</v>
      </c>
      <c r="C50" s="154">
        <f>IF(ISNUMBER('実質公債費比率（分子）の構造'!K$53),'実質公債費比率（分子）の構造'!K$53,NA())</f>
        <v>67446</v>
      </c>
      <c r="D50" s="154" t="e">
        <f>NA()</f>
        <v>#N/A</v>
      </c>
      <c r="E50" s="154" t="e">
        <f>NA()</f>
        <v>#N/A</v>
      </c>
      <c r="F50" s="154">
        <f>IF(ISNUMBER('実質公債費比率（分子）の構造'!L$53),'実質公債費比率（分子）の構造'!L$53,NA())</f>
        <v>68839</v>
      </c>
      <c r="G50" s="154" t="e">
        <f>NA()</f>
        <v>#N/A</v>
      </c>
      <c r="H50" s="154" t="e">
        <f>NA()</f>
        <v>#N/A</v>
      </c>
      <c r="I50" s="154">
        <f>IF(ISNUMBER('実質公債費比率（分子）の構造'!M$53),'実質公債費比率（分子）の構造'!M$53,NA())</f>
        <v>70803</v>
      </c>
      <c r="J50" s="154" t="e">
        <f>NA()</f>
        <v>#N/A</v>
      </c>
      <c r="K50" s="154" t="e">
        <f>NA()</f>
        <v>#N/A</v>
      </c>
      <c r="L50" s="154">
        <f>IF(ISNUMBER('実質公債費比率（分子）の構造'!N$53),'実質公債費比率（分子）の構造'!N$53,NA())</f>
        <v>74872</v>
      </c>
      <c r="M50" s="154" t="e">
        <f>NA()</f>
        <v>#N/A</v>
      </c>
      <c r="N50" s="154" t="e">
        <f>NA()</f>
        <v>#N/A</v>
      </c>
      <c r="O50" s="154">
        <f>IF(ISNUMBER('実質公債費比率（分子）の構造'!O$53),'実質公債費比率（分子）の構造'!O$53,NA())</f>
        <v>73671</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1319496</v>
      </c>
      <c r="E56" s="153"/>
      <c r="F56" s="153"/>
      <c r="G56" s="153">
        <f>'将来負担比率（分子）の構造'!J$52</f>
        <v>1293440</v>
      </c>
      <c r="H56" s="153"/>
      <c r="I56" s="153"/>
      <c r="J56" s="153">
        <f>'将来負担比率（分子）の構造'!K$52</f>
        <v>1270996</v>
      </c>
      <c r="K56" s="153"/>
      <c r="L56" s="153"/>
      <c r="M56" s="153">
        <f>'将来負担比率（分子）の構造'!L$52</f>
        <v>1248425</v>
      </c>
      <c r="N56" s="153"/>
      <c r="O56" s="153"/>
      <c r="P56" s="153">
        <f>'将来負担比率（分子）の構造'!M$52</f>
        <v>1229764</v>
      </c>
    </row>
    <row r="57" spans="1:16" x14ac:dyDescent="0.2">
      <c r="A57" s="153" t="s">
        <v>40</v>
      </c>
      <c r="B57" s="153"/>
      <c r="C57" s="153"/>
      <c r="D57" s="153">
        <f>'将来負担比率（分子）の構造'!I$51</f>
        <v>43804</v>
      </c>
      <c r="E57" s="153"/>
      <c r="F57" s="153"/>
      <c r="G57" s="153">
        <f>'将来負担比率（分子）の構造'!J$51</f>
        <v>42216</v>
      </c>
      <c r="H57" s="153"/>
      <c r="I57" s="153"/>
      <c r="J57" s="153">
        <f>'将来負担比率（分子）の構造'!K$51</f>
        <v>32677</v>
      </c>
      <c r="K57" s="153"/>
      <c r="L57" s="153"/>
      <c r="M57" s="153">
        <f>'将来負担比率（分子）の構造'!L$51</f>
        <v>32070</v>
      </c>
      <c r="N57" s="153"/>
      <c r="O57" s="153"/>
      <c r="P57" s="153">
        <f>'将来負担比率（分子）の構造'!M$51</f>
        <v>32724</v>
      </c>
    </row>
    <row r="58" spans="1:16" x14ac:dyDescent="0.2">
      <c r="A58" s="153" t="s">
        <v>39</v>
      </c>
      <c r="B58" s="153"/>
      <c r="C58" s="153"/>
      <c r="D58" s="153">
        <f>'将来負担比率（分子）の構造'!I$50</f>
        <v>288902</v>
      </c>
      <c r="E58" s="153"/>
      <c r="F58" s="153"/>
      <c r="G58" s="153">
        <f>'将来負担比率（分子）の構造'!J$50</f>
        <v>284919</v>
      </c>
      <c r="H58" s="153"/>
      <c r="I58" s="153"/>
      <c r="J58" s="153">
        <f>'将来負担比率（分子）の構造'!K$50</f>
        <v>274828</v>
      </c>
      <c r="K58" s="153"/>
      <c r="L58" s="153"/>
      <c r="M58" s="153">
        <f>'将来負担比率（分子）の構造'!L$50</f>
        <v>268218</v>
      </c>
      <c r="N58" s="153"/>
      <c r="O58" s="153"/>
      <c r="P58" s="153">
        <f>'将来負担比率（分子）の構造'!M$50</f>
        <v>246046</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9682</v>
      </c>
      <c r="C61" s="153"/>
      <c r="D61" s="153"/>
      <c r="E61" s="153">
        <f>'将来負担比率（分子）の構造'!J$46</f>
        <v>9824</v>
      </c>
      <c r="F61" s="153"/>
      <c r="G61" s="153"/>
      <c r="H61" s="153">
        <f>'将来負担比率（分子）の構造'!K$46</f>
        <v>10179</v>
      </c>
      <c r="I61" s="153"/>
      <c r="J61" s="153"/>
      <c r="K61" s="153">
        <f>'将来負担比率（分子）の構造'!L$46</f>
        <v>9923</v>
      </c>
      <c r="L61" s="153"/>
      <c r="M61" s="153"/>
      <c r="N61" s="153">
        <f>'将来負担比率（分子）の構造'!M$46</f>
        <v>9334</v>
      </c>
      <c r="O61" s="153"/>
      <c r="P61" s="153"/>
    </row>
    <row r="62" spans="1:16" x14ac:dyDescent="0.2">
      <c r="A62" s="153" t="s">
        <v>33</v>
      </c>
      <c r="B62" s="153">
        <f>'将来負担比率（分子）の構造'!I$45</f>
        <v>263201</v>
      </c>
      <c r="C62" s="153"/>
      <c r="D62" s="153"/>
      <c r="E62" s="153">
        <f>'将来負担比率（分子）の構造'!J$45</f>
        <v>265852</v>
      </c>
      <c r="F62" s="153"/>
      <c r="G62" s="153"/>
      <c r="H62" s="153">
        <f>'将来負担比率（分子）の構造'!K$45</f>
        <v>216635</v>
      </c>
      <c r="I62" s="153"/>
      <c r="J62" s="153"/>
      <c r="K62" s="153">
        <f>'将来負担比率（分子）の構造'!L$45</f>
        <v>211622</v>
      </c>
      <c r="L62" s="153"/>
      <c r="M62" s="153"/>
      <c r="N62" s="153">
        <f>'将来負担比率（分子）の構造'!M$45</f>
        <v>206624</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81764</v>
      </c>
      <c r="C64" s="153"/>
      <c r="D64" s="153"/>
      <c r="E64" s="153">
        <f>'将来負担比率（分子）の構造'!J$43</f>
        <v>79928</v>
      </c>
      <c r="F64" s="153"/>
      <c r="G64" s="153"/>
      <c r="H64" s="153">
        <f>'将来負担比率（分子）の構造'!K$43</f>
        <v>75699</v>
      </c>
      <c r="I64" s="153"/>
      <c r="J64" s="153"/>
      <c r="K64" s="153">
        <f>'将来負担比率（分子）の構造'!L$43</f>
        <v>72952</v>
      </c>
      <c r="L64" s="153"/>
      <c r="M64" s="153"/>
      <c r="N64" s="153">
        <f>'将来負担比率（分子）の構造'!M$43</f>
        <v>73943</v>
      </c>
      <c r="O64" s="153"/>
      <c r="P64" s="153"/>
    </row>
    <row r="65" spans="1:16" x14ac:dyDescent="0.2">
      <c r="A65" s="153" t="s">
        <v>30</v>
      </c>
      <c r="B65" s="153">
        <f>'将来負担比率（分子）の構造'!I$42</f>
        <v>16460</v>
      </c>
      <c r="C65" s="153"/>
      <c r="D65" s="153"/>
      <c r="E65" s="153">
        <f>'将来負担比率（分子）の構造'!J$42</f>
        <v>19820</v>
      </c>
      <c r="F65" s="153"/>
      <c r="G65" s="153"/>
      <c r="H65" s="153">
        <f>'将来負担比率（分子）の構造'!K$42</f>
        <v>17569</v>
      </c>
      <c r="I65" s="153"/>
      <c r="J65" s="153"/>
      <c r="K65" s="153">
        <f>'将来負担比率（分子）の構造'!L$42</f>
        <v>15903</v>
      </c>
      <c r="L65" s="153"/>
      <c r="M65" s="153"/>
      <c r="N65" s="153">
        <f>'将来負担比率（分子）の構造'!M$42</f>
        <v>15188</v>
      </c>
      <c r="O65" s="153"/>
      <c r="P65" s="153"/>
    </row>
    <row r="66" spans="1:16" x14ac:dyDescent="0.2">
      <c r="A66" s="153" t="s">
        <v>29</v>
      </c>
      <c r="B66" s="153">
        <f>'将来負担比率（分子）の構造'!I$41</f>
        <v>2642464</v>
      </c>
      <c r="C66" s="153"/>
      <c r="D66" s="153"/>
      <c r="E66" s="153">
        <f>'将来負担比率（分子）の構造'!J$41</f>
        <v>2646947</v>
      </c>
      <c r="F66" s="153"/>
      <c r="G66" s="153"/>
      <c r="H66" s="153">
        <f>'将来負担比率（分子）の構造'!K$41</f>
        <v>2644211</v>
      </c>
      <c r="I66" s="153"/>
      <c r="J66" s="153"/>
      <c r="K66" s="153">
        <f>'将来負担比率（分子）の構造'!L$41</f>
        <v>2644861</v>
      </c>
      <c r="L66" s="153"/>
      <c r="M66" s="153"/>
      <c r="N66" s="153">
        <f>'将来負担比率（分子）の構造'!M$41</f>
        <v>2634964</v>
      </c>
      <c r="O66" s="153"/>
      <c r="P66" s="153"/>
    </row>
    <row r="67" spans="1:16" x14ac:dyDescent="0.2">
      <c r="A67" s="153" t="s">
        <v>73</v>
      </c>
      <c r="B67" s="153" t="e">
        <f>NA()</f>
        <v>#N/A</v>
      </c>
      <c r="C67" s="153">
        <f>IF(ISNUMBER('将来負担比率（分子）の構造'!I$53), IF('将来負担比率（分子）の構造'!I$53 &lt; 0, 0, '将来負担比率（分子）の構造'!I$53), NA())</f>
        <v>1361369</v>
      </c>
      <c r="D67" s="153" t="e">
        <f>NA()</f>
        <v>#N/A</v>
      </c>
      <c r="E67" s="153" t="e">
        <f>NA()</f>
        <v>#N/A</v>
      </c>
      <c r="F67" s="153">
        <f>IF(ISNUMBER('将来負担比率（分子）の構造'!J$53), IF('将来負担比率（分子）の構造'!J$53 &lt; 0, 0, '将来負担比率（分子）の構造'!J$53), NA())</f>
        <v>1401794</v>
      </c>
      <c r="G67" s="153" t="e">
        <f>NA()</f>
        <v>#N/A</v>
      </c>
      <c r="H67" s="153" t="e">
        <f>NA()</f>
        <v>#N/A</v>
      </c>
      <c r="I67" s="153">
        <f>IF(ISNUMBER('将来負担比率（分子）の構造'!K$53), IF('将来負担比率（分子）の構造'!K$53 &lt; 0, 0, '将来負担比率（分子）の構造'!K$53), NA())</f>
        <v>1385793</v>
      </c>
      <c r="J67" s="153" t="e">
        <f>NA()</f>
        <v>#N/A</v>
      </c>
      <c r="K67" s="153" t="e">
        <f>NA()</f>
        <v>#N/A</v>
      </c>
      <c r="L67" s="153">
        <f>IF(ISNUMBER('将来負担比率（分子）の構造'!L$53), IF('将来負担比率（分子）の構造'!L$53 &lt; 0, 0, '将来負担比率（分子）の構造'!L$53), NA())</f>
        <v>1406548</v>
      </c>
      <c r="M67" s="153" t="e">
        <f>NA()</f>
        <v>#N/A</v>
      </c>
      <c r="N67" s="153" t="e">
        <f>NA()</f>
        <v>#N/A</v>
      </c>
      <c r="O67" s="153">
        <f>IF(ISNUMBER('将来負担比率（分子）の構造'!M$53), IF('将来負担比率（分子）の構造'!M$53 &lt; 0, 0, '将来負担比率（分子）の構造'!M$53), NA())</f>
        <v>1431519</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6880</v>
      </c>
      <c r="C72" s="157">
        <f>基金残高に係る経年分析!G55</f>
        <v>6311</v>
      </c>
      <c r="D72" s="157">
        <f>基金残高に係る経年分析!H55</f>
        <v>38074</v>
      </c>
    </row>
    <row r="73" spans="1:16" x14ac:dyDescent="0.2">
      <c r="A73" s="156" t="s">
        <v>76</v>
      </c>
      <c r="B73" s="157">
        <f>基金残高に係る経年分析!F56</f>
        <v>43581</v>
      </c>
      <c r="C73" s="157">
        <f>基金残高に係る経年分析!G56</f>
        <v>31812</v>
      </c>
      <c r="D73" s="157">
        <f>基金残高に係る経年分析!H56</f>
        <v>14875</v>
      </c>
    </row>
    <row r="74" spans="1:16" x14ac:dyDescent="0.2">
      <c r="A74" s="156" t="s">
        <v>77</v>
      </c>
      <c r="B74" s="157">
        <f>基金残高に係る経年分析!F57</f>
        <v>50272</v>
      </c>
      <c r="C74" s="157">
        <f>基金残高に係る経年分析!G57</f>
        <v>52754</v>
      </c>
      <c r="D74" s="157">
        <f>基金残高に係る経年分析!H57</f>
        <v>30972</v>
      </c>
    </row>
  </sheetData>
  <sheetProtection algorithmName="SHA-512" hashValue="0sKNxdiXBr/R8thAYRuYvgC9mT1lgpcqWlb0+BYNHcSNZMY4IsEqlrEsbyMSE0uEQADkIAsomT1e9iUr0hIYTA==" saltValue="iU/G0l4jGoYUTVHuGB/08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P16" sqref="AP16:BC16"/>
    </sheetView>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1" t="s">
        <v>185</v>
      </c>
      <c r="DD1" s="592"/>
      <c r="DE1" s="592"/>
      <c r="DF1" s="592"/>
      <c r="DG1" s="592"/>
      <c r="DH1" s="592"/>
      <c r="DI1" s="593"/>
      <c r="DK1" s="591" t="s">
        <v>186</v>
      </c>
      <c r="DL1" s="592"/>
      <c r="DM1" s="592"/>
      <c r="DN1" s="592"/>
      <c r="DO1" s="592"/>
      <c r="DP1" s="592"/>
      <c r="DQ1" s="592"/>
      <c r="DR1" s="592"/>
      <c r="DS1" s="592"/>
      <c r="DT1" s="592"/>
      <c r="DU1" s="592"/>
      <c r="DV1" s="592"/>
      <c r="DW1" s="592"/>
      <c r="DX1" s="593"/>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4" t="s">
        <v>188</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189</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6"/>
      <c r="BY3" s="594" t="s">
        <v>190</v>
      </c>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6"/>
    </row>
    <row r="4" spans="2:138" ht="11.25" customHeight="1" x14ac:dyDescent="0.2">
      <c r="B4" s="594" t="s">
        <v>1</v>
      </c>
      <c r="C4" s="595"/>
      <c r="D4" s="595"/>
      <c r="E4" s="595"/>
      <c r="F4" s="595"/>
      <c r="G4" s="595"/>
      <c r="H4" s="595"/>
      <c r="I4" s="595"/>
      <c r="J4" s="595"/>
      <c r="K4" s="595"/>
      <c r="L4" s="595"/>
      <c r="M4" s="595"/>
      <c r="N4" s="595"/>
      <c r="O4" s="595"/>
      <c r="P4" s="595"/>
      <c r="Q4" s="596"/>
      <c r="R4" s="594" t="s">
        <v>191</v>
      </c>
      <c r="S4" s="595"/>
      <c r="T4" s="595"/>
      <c r="U4" s="595"/>
      <c r="V4" s="595"/>
      <c r="W4" s="595"/>
      <c r="X4" s="595"/>
      <c r="Y4" s="596"/>
      <c r="Z4" s="594" t="s">
        <v>192</v>
      </c>
      <c r="AA4" s="595"/>
      <c r="AB4" s="595"/>
      <c r="AC4" s="596"/>
      <c r="AD4" s="594" t="s">
        <v>193</v>
      </c>
      <c r="AE4" s="595"/>
      <c r="AF4" s="595"/>
      <c r="AG4" s="595"/>
      <c r="AH4" s="595"/>
      <c r="AI4" s="595"/>
      <c r="AJ4" s="595"/>
      <c r="AK4" s="596"/>
      <c r="AL4" s="594" t="s">
        <v>192</v>
      </c>
      <c r="AM4" s="595"/>
      <c r="AN4" s="595"/>
      <c r="AO4" s="596"/>
      <c r="AP4" s="597" t="s">
        <v>194</v>
      </c>
      <c r="AQ4" s="597"/>
      <c r="AR4" s="597"/>
      <c r="AS4" s="597"/>
      <c r="AT4" s="597"/>
      <c r="AU4" s="597"/>
      <c r="AV4" s="597"/>
      <c r="AW4" s="597"/>
      <c r="AX4" s="597"/>
      <c r="AY4" s="597"/>
      <c r="AZ4" s="597"/>
      <c r="BA4" s="597"/>
      <c r="BB4" s="597"/>
      <c r="BC4" s="597"/>
      <c r="BD4" s="597" t="s">
        <v>195</v>
      </c>
      <c r="BE4" s="597"/>
      <c r="BF4" s="597"/>
      <c r="BG4" s="597"/>
      <c r="BH4" s="597"/>
      <c r="BI4" s="597"/>
      <c r="BJ4" s="597"/>
      <c r="BK4" s="597"/>
      <c r="BL4" s="597" t="s">
        <v>192</v>
      </c>
      <c r="BM4" s="597"/>
      <c r="BN4" s="597"/>
      <c r="BO4" s="597"/>
      <c r="BP4" s="597" t="s">
        <v>196</v>
      </c>
      <c r="BQ4" s="597"/>
      <c r="BR4" s="597"/>
      <c r="BS4" s="597"/>
      <c r="BT4" s="597"/>
      <c r="BU4" s="597"/>
      <c r="BV4" s="597"/>
      <c r="BW4" s="597"/>
      <c r="BY4" s="594" t="s">
        <v>197</v>
      </c>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5"/>
      <c r="CY4" s="595"/>
      <c r="CZ4" s="595"/>
      <c r="DA4" s="595"/>
      <c r="DB4" s="595"/>
      <c r="DC4" s="595"/>
      <c r="DD4" s="595"/>
      <c r="DE4" s="595"/>
      <c r="DF4" s="595"/>
      <c r="DG4" s="595"/>
      <c r="DH4" s="595"/>
      <c r="DI4" s="595"/>
      <c r="DJ4" s="595"/>
      <c r="DK4" s="595"/>
      <c r="DL4" s="595"/>
      <c r="DM4" s="595"/>
      <c r="DN4" s="595"/>
      <c r="DO4" s="595"/>
      <c r="DP4" s="595"/>
      <c r="DQ4" s="595"/>
      <c r="DR4" s="595"/>
      <c r="DS4" s="595"/>
      <c r="DT4" s="595"/>
      <c r="DU4" s="595"/>
      <c r="DV4" s="595"/>
      <c r="DW4" s="595"/>
      <c r="DX4" s="596"/>
    </row>
    <row r="5" spans="2:138" s="213" customFormat="1" ht="11.25" customHeight="1" x14ac:dyDescent="0.2">
      <c r="B5" s="598" t="s">
        <v>198</v>
      </c>
      <c r="C5" s="599"/>
      <c r="D5" s="599"/>
      <c r="E5" s="599"/>
      <c r="F5" s="599"/>
      <c r="G5" s="599"/>
      <c r="H5" s="599"/>
      <c r="I5" s="599"/>
      <c r="J5" s="599"/>
      <c r="K5" s="599"/>
      <c r="L5" s="599"/>
      <c r="M5" s="599"/>
      <c r="N5" s="599"/>
      <c r="O5" s="599"/>
      <c r="P5" s="599"/>
      <c r="Q5" s="600"/>
      <c r="R5" s="601">
        <v>281749316</v>
      </c>
      <c r="S5" s="602"/>
      <c r="T5" s="602"/>
      <c r="U5" s="602"/>
      <c r="V5" s="602"/>
      <c r="W5" s="602"/>
      <c r="X5" s="602"/>
      <c r="Y5" s="603"/>
      <c r="Z5" s="604">
        <v>27</v>
      </c>
      <c r="AA5" s="604"/>
      <c r="AB5" s="604"/>
      <c r="AC5" s="604"/>
      <c r="AD5" s="605">
        <v>225722408</v>
      </c>
      <c r="AE5" s="605"/>
      <c r="AF5" s="605"/>
      <c r="AG5" s="605"/>
      <c r="AH5" s="605"/>
      <c r="AI5" s="605"/>
      <c r="AJ5" s="605"/>
      <c r="AK5" s="605"/>
      <c r="AL5" s="606">
        <v>44.3</v>
      </c>
      <c r="AM5" s="607"/>
      <c r="AN5" s="607"/>
      <c r="AO5" s="608"/>
      <c r="AP5" s="598" t="s">
        <v>199</v>
      </c>
      <c r="AQ5" s="599"/>
      <c r="AR5" s="599"/>
      <c r="AS5" s="599"/>
      <c r="AT5" s="599"/>
      <c r="AU5" s="599"/>
      <c r="AV5" s="599"/>
      <c r="AW5" s="599"/>
      <c r="AX5" s="599"/>
      <c r="AY5" s="599"/>
      <c r="AZ5" s="599"/>
      <c r="BA5" s="599"/>
      <c r="BB5" s="599"/>
      <c r="BC5" s="600"/>
      <c r="BD5" s="612">
        <v>281566580</v>
      </c>
      <c r="BE5" s="613"/>
      <c r="BF5" s="613"/>
      <c r="BG5" s="613"/>
      <c r="BH5" s="613"/>
      <c r="BI5" s="613"/>
      <c r="BJ5" s="613"/>
      <c r="BK5" s="614"/>
      <c r="BL5" s="615">
        <v>99.9</v>
      </c>
      <c r="BM5" s="615"/>
      <c r="BN5" s="615"/>
      <c r="BO5" s="615"/>
      <c r="BP5" s="616">
        <v>1208145</v>
      </c>
      <c r="BQ5" s="616"/>
      <c r="BR5" s="616"/>
      <c r="BS5" s="616"/>
      <c r="BT5" s="616"/>
      <c r="BU5" s="616"/>
      <c r="BV5" s="616"/>
      <c r="BW5" s="620"/>
      <c r="BY5" s="594" t="s">
        <v>194</v>
      </c>
      <c r="BZ5" s="595"/>
      <c r="CA5" s="595"/>
      <c r="CB5" s="595"/>
      <c r="CC5" s="595"/>
      <c r="CD5" s="595"/>
      <c r="CE5" s="595"/>
      <c r="CF5" s="595"/>
      <c r="CG5" s="595"/>
      <c r="CH5" s="595"/>
      <c r="CI5" s="595"/>
      <c r="CJ5" s="595"/>
      <c r="CK5" s="595"/>
      <c r="CL5" s="596"/>
      <c r="CM5" s="594" t="s">
        <v>200</v>
      </c>
      <c r="CN5" s="595"/>
      <c r="CO5" s="595"/>
      <c r="CP5" s="595"/>
      <c r="CQ5" s="595"/>
      <c r="CR5" s="595"/>
      <c r="CS5" s="595"/>
      <c r="CT5" s="596"/>
      <c r="CU5" s="594" t="s">
        <v>192</v>
      </c>
      <c r="CV5" s="595"/>
      <c r="CW5" s="595"/>
      <c r="CX5" s="596"/>
      <c r="CY5" s="594" t="s">
        <v>201</v>
      </c>
      <c r="CZ5" s="595"/>
      <c r="DA5" s="595"/>
      <c r="DB5" s="595"/>
      <c r="DC5" s="595"/>
      <c r="DD5" s="595"/>
      <c r="DE5" s="595"/>
      <c r="DF5" s="595"/>
      <c r="DG5" s="595"/>
      <c r="DH5" s="595"/>
      <c r="DI5" s="595"/>
      <c r="DJ5" s="595"/>
      <c r="DK5" s="596"/>
      <c r="DL5" s="594" t="s">
        <v>202</v>
      </c>
      <c r="DM5" s="595"/>
      <c r="DN5" s="595"/>
      <c r="DO5" s="595"/>
      <c r="DP5" s="595"/>
      <c r="DQ5" s="595"/>
      <c r="DR5" s="595"/>
      <c r="DS5" s="595"/>
      <c r="DT5" s="595"/>
      <c r="DU5" s="595"/>
      <c r="DV5" s="595"/>
      <c r="DW5" s="595"/>
      <c r="DX5" s="596"/>
    </row>
    <row r="6" spans="2:138" ht="11.25" customHeight="1" x14ac:dyDescent="0.2">
      <c r="B6" s="609" t="s">
        <v>203</v>
      </c>
      <c r="C6" s="610"/>
      <c r="D6" s="610"/>
      <c r="E6" s="610"/>
      <c r="F6" s="610"/>
      <c r="G6" s="610"/>
      <c r="H6" s="610"/>
      <c r="I6" s="610"/>
      <c r="J6" s="610"/>
      <c r="K6" s="610"/>
      <c r="L6" s="610"/>
      <c r="M6" s="610"/>
      <c r="N6" s="610"/>
      <c r="O6" s="610"/>
      <c r="P6" s="610"/>
      <c r="Q6" s="611"/>
      <c r="R6" s="612">
        <v>41391554</v>
      </c>
      <c r="S6" s="613"/>
      <c r="T6" s="613"/>
      <c r="U6" s="613"/>
      <c r="V6" s="613"/>
      <c r="W6" s="613"/>
      <c r="X6" s="613"/>
      <c r="Y6" s="614"/>
      <c r="Z6" s="615">
        <v>4</v>
      </c>
      <c r="AA6" s="615"/>
      <c r="AB6" s="615"/>
      <c r="AC6" s="615"/>
      <c r="AD6" s="616">
        <v>41391554</v>
      </c>
      <c r="AE6" s="616"/>
      <c r="AF6" s="616"/>
      <c r="AG6" s="616"/>
      <c r="AH6" s="616"/>
      <c r="AI6" s="616"/>
      <c r="AJ6" s="616"/>
      <c r="AK6" s="616"/>
      <c r="AL6" s="617">
        <v>8.1</v>
      </c>
      <c r="AM6" s="618"/>
      <c r="AN6" s="618"/>
      <c r="AO6" s="619"/>
      <c r="AP6" s="609" t="s">
        <v>204</v>
      </c>
      <c r="AQ6" s="610"/>
      <c r="AR6" s="610"/>
      <c r="AS6" s="610"/>
      <c r="AT6" s="610"/>
      <c r="AU6" s="610"/>
      <c r="AV6" s="610"/>
      <c r="AW6" s="610"/>
      <c r="AX6" s="610"/>
      <c r="AY6" s="610"/>
      <c r="AZ6" s="610"/>
      <c r="BA6" s="610"/>
      <c r="BB6" s="610"/>
      <c r="BC6" s="611"/>
      <c r="BD6" s="612">
        <v>278106538</v>
      </c>
      <c r="BE6" s="613"/>
      <c r="BF6" s="613"/>
      <c r="BG6" s="613"/>
      <c r="BH6" s="613"/>
      <c r="BI6" s="613"/>
      <c r="BJ6" s="613"/>
      <c r="BK6" s="614"/>
      <c r="BL6" s="615">
        <v>98.7</v>
      </c>
      <c r="BM6" s="615"/>
      <c r="BN6" s="615"/>
      <c r="BO6" s="615"/>
      <c r="BP6" s="616">
        <v>1208145</v>
      </c>
      <c r="BQ6" s="616"/>
      <c r="BR6" s="616"/>
      <c r="BS6" s="616"/>
      <c r="BT6" s="616"/>
      <c r="BU6" s="616"/>
      <c r="BV6" s="616"/>
      <c r="BW6" s="620"/>
      <c r="BY6" s="598" t="s">
        <v>205</v>
      </c>
      <c r="BZ6" s="599"/>
      <c r="CA6" s="599"/>
      <c r="CB6" s="599"/>
      <c r="CC6" s="599"/>
      <c r="CD6" s="599"/>
      <c r="CE6" s="599"/>
      <c r="CF6" s="599"/>
      <c r="CG6" s="599"/>
      <c r="CH6" s="599"/>
      <c r="CI6" s="599"/>
      <c r="CJ6" s="599"/>
      <c r="CK6" s="599"/>
      <c r="CL6" s="600"/>
      <c r="CM6" s="612">
        <v>1354319</v>
      </c>
      <c r="CN6" s="613"/>
      <c r="CO6" s="613"/>
      <c r="CP6" s="613"/>
      <c r="CQ6" s="613"/>
      <c r="CR6" s="613"/>
      <c r="CS6" s="613"/>
      <c r="CT6" s="614"/>
      <c r="CU6" s="615">
        <v>0.1</v>
      </c>
      <c r="CV6" s="615"/>
      <c r="CW6" s="615"/>
      <c r="CX6" s="615"/>
      <c r="CY6" s="621" t="s">
        <v>206</v>
      </c>
      <c r="CZ6" s="613"/>
      <c r="DA6" s="613"/>
      <c r="DB6" s="613"/>
      <c r="DC6" s="613"/>
      <c r="DD6" s="613"/>
      <c r="DE6" s="613"/>
      <c r="DF6" s="613"/>
      <c r="DG6" s="613"/>
      <c r="DH6" s="613"/>
      <c r="DI6" s="613"/>
      <c r="DJ6" s="613"/>
      <c r="DK6" s="614"/>
      <c r="DL6" s="621">
        <v>1354318</v>
      </c>
      <c r="DM6" s="613"/>
      <c r="DN6" s="613"/>
      <c r="DO6" s="613"/>
      <c r="DP6" s="613"/>
      <c r="DQ6" s="613"/>
      <c r="DR6" s="613"/>
      <c r="DS6" s="613"/>
      <c r="DT6" s="613"/>
      <c r="DU6" s="613"/>
      <c r="DV6" s="613"/>
      <c r="DW6" s="613"/>
      <c r="DX6" s="622"/>
    </row>
    <row r="7" spans="2:138" ht="11.25" customHeight="1" x14ac:dyDescent="0.2">
      <c r="B7" s="609" t="s">
        <v>207</v>
      </c>
      <c r="C7" s="610"/>
      <c r="D7" s="610"/>
      <c r="E7" s="610"/>
      <c r="F7" s="610"/>
      <c r="G7" s="610"/>
      <c r="H7" s="610"/>
      <c r="I7" s="610"/>
      <c r="J7" s="610"/>
      <c r="K7" s="610"/>
      <c r="L7" s="610"/>
      <c r="M7" s="610"/>
      <c r="N7" s="610"/>
      <c r="O7" s="610"/>
      <c r="P7" s="610"/>
      <c r="Q7" s="611"/>
      <c r="R7" s="612">
        <v>3814568</v>
      </c>
      <c r="S7" s="613"/>
      <c r="T7" s="613"/>
      <c r="U7" s="613"/>
      <c r="V7" s="613"/>
      <c r="W7" s="613"/>
      <c r="X7" s="613"/>
      <c r="Y7" s="614"/>
      <c r="Z7" s="615">
        <v>0.4</v>
      </c>
      <c r="AA7" s="615"/>
      <c r="AB7" s="615"/>
      <c r="AC7" s="615"/>
      <c r="AD7" s="616">
        <v>3814568</v>
      </c>
      <c r="AE7" s="616"/>
      <c r="AF7" s="616"/>
      <c r="AG7" s="616"/>
      <c r="AH7" s="616"/>
      <c r="AI7" s="616"/>
      <c r="AJ7" s="616"/>
      <c r="AK7" s="616"/>
      <c r="AL7" s="617">
        <v>0.7</v>
      </c>
      <c r="AM7" s="618"/>
      <c r="AN7" s="618"/>
      <c r="AO7" s="619"/>
      <c r="AP7" s="609" t="s">
        <v>208</v>
      </c>
      <c r="AQ7" s="610"/>
      <c r="AR7" s="610"/>
      <c r="AS7" s="610"/>
      <c r="AT7" s="610"/>
      <c r="AU7" s="610"/>
      <c r="AV7" s="610"/>
      <c r="AW7" s="610"/>
      <c r="AX7" s="610"/>
      <c r="AY7" s="610"/>
      <c r="AZ7" s="610"/>
      <c r="BA7" s="610"/>
      <c r="BB7" s="610"/>
      <c r="BC7" s="611"/>
      <c r="BD7" s="612">
        <v>68423413</v>
      </c>
      <c r="BE7" s="613"/>
      <c r="BF7" s="613"/>
      <c r="BG7" s="613"/>
      <c r="BH7" s="613"/>
      <c r="BI7" s="613"/>
      <c r="BJ7" s="613"/>
      <c r="BK7" s="614"/>
      <c r="BL7" s="615">
        <v>24.3</v>
      </c>
      <c r="BM7" s="615"/>
      <c r="BN7" s="615"/>
      <c r="BO7" s="615"/>
      <c r="BP7" s="616">
        <v>1208145</v>
      </c>
      <c r="BQ7" s="616"/>
      <c r="BR7" s="616"/>
      <c r="BS7" s="616"/>
      <c r="BT7" s="616"/>
      <c r="BU7" s="616"/>
      <c r="BV7" s="616"/>
      <c r="BW7" s="620"/>
      <c r="BY7" s="609" t="s">
        <v>209</v>
      </c>
      <c r="BZ7" s="610"/>
      <c r="CA7" s="610"/>
      <c r="CB7" s="610"/>
      <c r="CC7" s="610"/>
      <c r="CD7" s="610"/>
      <c r="CE7" s="610"/>
      <c r="CF7" s="610"/>
      <c r="CG7" s="610"/>
      <c r="CH7" s="610"/>
      <c r="CI7" s="610"/>
      <c r="CJ7" s="610"/>
      <c r="CK7" s="610"/>
      <c r="CL7" s="611"/>
      <c r="CM7" s="612">
        <v>74494203</v>
      </c>
      <c r="CN7" s="613"/>
      <c r="CO7" s="613"/>
      <c r="CP7" s="613"/>
      <c r="CQ7" s="613"/>
      <c r="CR7" s="613"/>
      <c r="CS7" s="613"/>
      <c r="CT7" s="614"/>
      <c r="CU7" s="615">
        <v>7.2</v>
      </c>
      <c r="CV7" s="615"/>
      <c r="CW7" s="615"/>
      <c r="CX7" s="615"/>
      <c r="CY7" s="621">
        <v>1462193</v>
      </c>
      <c r="CZ7" s="613"/>
      <c r="DA7" s="613"/>
      <c r="DB7" s="613"/>
      <c r="DC7" s="613"/>
      <c r="DD7" s="613"/>
      <c r="DE7" s="613"/>
      <c r="DF7" s="613"/>
      <c r="DG7" s="613"/>
      <c r="DH7" s="613"/>
      <c r="DI7" s="613"/>
      <c r="DJ7" s="613"/>
      <c r="DK7" s="614"/>
      <c r="DL7" s="621">
        <v>67134423</v>
      </c>
      <c r="DM7" s="613"/>
      <c r="DN7" s="613"/>
      <c r="DO7" s="613"/>
      <c r="DP7" s="613"/>
      <c r="DQ7" s="613"/>
      <c r="DR7" s="613"/>
      <c r="DS7" s="613"/>
      <c r="DT7" s="613"/>
      <c r="DU7" s="613"/>
      <c r="DV7" s="613"/>
      <c r="DW7" s="613"/>
      <c r="DX7" s="622"/>
    </row>
    <row r="8" spans="2:138" ht="11.25" customHeight="1" x14ac:dyDescent="0.2">
      <c r="B8" s="609" t="s">
        <v>210</v>
      </c>
      <c r="C8" s="610"/>
      <c r="D8" s="610"/>
      <c r="E8" s="610"/>
      <c r="F8" s="610"/>
      <c r="G8" s="610"/>
      <c r="H8" s="610"/>
      <c r="I8" s="610"/>
      <c r="J8" s="610"/>
      <c r="K8" s="610"/>
      <c r="L8" s="610"/>
      <c r="M8" s="610"/>
      <c r="N8" s="610"/>
      <c r="O8" s="610"/>
      <c r="P8" s="610"/>
      <c r="Q8" s="611"/>
      <c r="R8" s="612">
        <v>2</v>
      </c>
      <c r="S8" s="613"/>
      <c r="T8" s="613"/>
      <c r="U8" s="613"/>
      <c r="V8" s="613"/>
      <c r="W8" s="613"/>
      <c r="X8" s="613"/>
      <c r="Y8" s="614"/>
      <c r="Z8" s="615">
        <v>0</v>
      </c>
      <c r="AA8" s="615"/>
      <c r="AB8" s="615"/>
      <c r="AC8" s="615"/>
      <c r="AD8" s="616">
        <v>2</v>
      </c>
      <c r="AE8" s="616"/>
      <c r="AF8" s="616"/>
      <c r="AG8" s="616"/>
      <c r="AH8" s="616"/>
      <c r="AI8" s="616"/>
      <c r="AJ8" s="616"/>
      <c r="AK8" s="616"/>
      <c r="AL8" s="617">
        <v>0</v>
      </c>
      <c r="AM8" s="618"/>
      <c r="AN8" s="618"/>
      <c r="AO8" s="619"/>
      <c r="AP8" s="609" t="s">
        <v>211</v>
      </c>
      <c r="AQ8" s="610"/>
      <c r="AR8" s="610"/>
      <c r="AS8" s="610"/>
      <c r="AT8" s="610"/>
      <c r="AU8" s="610"/>
      <c r="AV8" s="610"/>
      <c r="AW8" s="610"/>
      <c r="AX8" s="610"/>
      <c r="AY8" s="610"/>
      <c r="AZ8" s="610"/>
      <c r="BA8" s="610"/>
      <c r="BB8" s="610"/>
      <c r="BC8" s="611"/>
      <c r="BD8" s="612">
        <v>1719777</v>
      </c>
      <c r="BE8" s="613"/>
      <c r="BF8" s="613"/>
      <c r="BG8" s="613"/>
      <c r="BH8" s="613"/>
      <c r="BI8" s="613"/>
      <c r="BJ8" s="613"/>
      <c r="BK8" s="614"/>
      <c r="BL8" s="615">
        <v>0.6</v>
      </c>
      <c r="BM8" s="615"/>
      <c r="BN8" s="615"/>
      <c r="BO8" s="615"/>
      <c r="BP8" s="616" t="s">
        <v>206</v>
      </c>
      <c r="BQ8" s="616"/>
      <c r="BR8" s="616"/>
      <c r="BS8" s="616"/>
      <c r="BT8" s="616"/>
      <c r="BU8" s="616"/>
      <c r="BV8" s="616"/>
      <c r="BW8" s="620"/>
      <c r="BY8" s="609" t="s">
        <v>212</v>
      </c>
      <c r="BZ8" s="610"/>
      <c r="CA8" s="610"/>
      <c r="CB8" s="610"/>
      <c r="CC8" s="610"/>
      <c r="CD8" s="610"/>
      <c r="CE8" s="610"/>
      <c r="CF8" s="610"/>
      <c r="CG8" s="610"/>
      <c r="CH8" s="610"/>
      <c r="CI8" s="610"/>
      <c r="CJ8" s="610"/>
      <c r="CK8" s="610"/>
      <c r="CL8" s="611"/>
      <c r="CM8" s="612">
        <v>131344548</v>
      </c>
      <c r="CN8" s="613"/>
      <c r="CO8" s="613"/>
      <c r="CP8" s="613"/>
      <c r="CQ8" s="613"/>
      <c r="CR8" s="613"/>
      <c r="CS8" s="613"/>
      <c r="CT8" s="614"/>
      <c r="CU8" s="617">
        <v>12.7</v>
      </c>
      <c r="CV8" s="618"/>
      <c r="CW8" s="618"/>
      <c r="CX8" s="623"/>
      <c r="CY8" s="621">
        <v>4069826</v>
      </c>
      <c r="CZ8" s="613"/>
      <c r="DA8" s="613"/>
      <c r="DB8" s="613"/>
      <c r="DC8" s="613"/>
      <c r="DD8" s="613"/>
      <c r="DE8" s="613"/>
      <c r="DF8" s="613"/>
      <c r="DG8" s="613"/>
      <c r="DH8" s="613"/>
      <c r="DI8" s="613"/>
      <c r="DJ8" s="613"/>
      <c r="DK8" s="614"/>
      <c r="DL8" s="621">
        <v>118203394</v>
      </c>
      <c r="DM8" s="613"/>
      <c r="DN8" s="613"/>
      <c r="DO8" s="613"/>
      <c r="DP8" s="613"/>
      <c r="DQ8" s="613"/>
      <c r="DR8" s="613"/>
      <c r="DS8" s="613"/>
      <c r="DT8" s="613"/>
      <c r="DU8" s="613"/>
      <c r="DV8" s="613"/>
      <c r="DW8" s="613"/>
      <c r="DX8" s="622"/>
    </row>
    <row r="9" spans="2:138" ht="11.25" customHeight="1" x14ac:dyDescent="0.2">
      <c r="B9" s="609" t="s">
        <v>213</v>
      </c>
      <c r="C9" s="610"/>
      <c r="D9" s="610"/>
      <c r="E9" s="610"/>
      <c r="F9" s="610"/>
      <c r="G9" s="610"/>
      <c r="H9" s="610"/>
      <c r="I9" s="610"/>
      <c r="J9" s="610"/>
      <c r="K9" s="610"/>
      <c r="L9" s="610"/>
      <c r="M9" s="610"/>
      <c r="N9" s="610"/>
      <c r="O9" s="610"/>
      <c r="P9" s="610"/>
      <c r="Q9" s="611"/>
      <c r="R9" s="612" t="s">
        <v>129</v>
      </c>
      <c r="S9" s="613"/>
      <c r="T9" s="613"/>
      <c r="U9" s="613"/>
      <c r="V9" s="613"/>
      <c r="W9" s="613"/>
      <c r="X9" s="613"/>
      <c r="Y9" s="614"/>
      <c r="Z9" s="615" t="s">
        <v>129</v>
      </c>
      <c r="AA9" s="615"/>
      <c r="AB9" s="615"/>
      <c r="AC9" s="615"/>
      <c r="AD9" s="616" t="s">
        <v>206</v>
      </c>
      <c r="AE9" s="616"/>
      <c r="AF9" s="616"/>
      <c r="AG9" s="616"/>
      <c r="AH9" s="616"/>
      <c r="AI9" s="616"/>
      <c r="AJ9" s="616"/>
      <c r="AK9" s="616"/>
      <c r="AL9" s="617" t="s">
        <v>120</v>
      </c>
      <c r="AM9" s="618"/>
      <c r="AN9" s="618"/>
      <c r="AO9" s="619"/>
      <c r="AP9" s="609" t="s">
        <v>214</v>
      </c>
      <c r="AQ9" s="610"/>
      <c r="AR9" s="610"/>
      <c r="AS9" s="610"/>
      <c r="AT9" s="610"/>
      <c r="AU9" s="610"/>
      <c r="AV9" s="610"/>
      <c r="AW9" s="610"/>
      <c r="AX9" s="610"/>
      <c r="AY9" s="610"/>
      <c r="AZ9" s="610"/>
      <c r="BA9" s="610"/>
      <c r="BB9" s="610"/>
      <c r="BC9" s="611"/>
      <c r="BD9" s="612">
        <v>54401890</v>
      </c>
      <c r="BE9" s="613"/>
      <c r="BF9" s="613"/>
      <c r="BG9" s="613"/>
      <c r="BH9" s="613"/>
      <c r="BI9" s="613"/>
      <c r="BJ9" s="613"/>
      <c r="BK9" s="614"/>
      <c r="BL9" s="615">
        <v>19.3</v>
      </c>
      <c r="BM9" s="615"/>
      <c r="BN9" s="615"/>
      <c r="BO9" s="615"/>
      <c r="BP9" s="616" t="s">
        <v>120</v>
      </c>
      <c r="BQ9" s="616"/>
      <c r="BR9" s="616"/>
      <c r="BS9" s="616"/>
      <c r="BT9" s="616"/>
      <c r="BU9" s="616"/>
      <c r="BV9" s="616"/>
      <c r="BW9" s="620"/>
      <c r="BY9" s="609" t="s">
        <v>215</v>
      </c>
      <c r="BZ9" s="610"/>
      <c r="CA9" s="610"/>
      <c r="CB9" s="610"/>
      <c r="CC9" s="610"/>
      <c r="CD9" s="610"/>
      <c r="CE9" s="610"/>
      <c r="CF9" s="610"/>
      <c r="CG9" s="610"/>
      <c r="CH9" s="610"/>
      <c r="CI9" s="610"/>
      <c r="CJ9" s="610"/>
      <c r="CK9" s="610"/>
      <c r="CL9" s="611"/>
      <c r="CM9" s="612">
        <v>39662712</v>
      </c>
      <c r="CN9" s="613"/>
      <c r="CO9" s="613"/>
      <c r="CP9" s="613"/>
      <c r="CQ9" s="613"/>
      <c r="CR9" s="613"/>
      <c r="CS9" s="613"/>
      <c r="CT9" s="614"/>
      <c r="CU9" s="617">
        <v>3.8</v>
      </c>
      <c r="CV9" s="618"/>
      <c r="CW9" s="618"/>
      <c r="CX9" s="623"/>
      <c r="CY9" s="621">
        <v>4669802</v>
      </c>
      <c r="CZ9" s="613"/>
      <c r="DA9" s="613"/>
      <c r="DB9" s="613"/>
      <c r="DC9" s="613"/>
      <c r="DD9" s="613"/>
      <c r="DE9" s="613"/>
      <c r="DF9" s="613"/>
      <c r="DG9" s="613"/>
      <c r="DH9" s="613"/>
      <c r="DI9" s="613"/>
      <c r="DJ9" s="613"/>
      <c r="DK9" s="614"/>
      <c r="DL9" s="621">
        <v>28876764</v>
      </c>
      <c r="DM9" s="613"/>
      <c r="DN9" s="613"/>
      <c r="DO9" s="613"/>
      <c r="DP9" s="613"/>
      <c r="DQ9" s="613"/>
      <c r="DR9" s="613"/>
      <c r="DS9" s="613"/>
      <c r="DT9" s="613"/>
      <c r="DU9" s="613"/>
      <c r="DV9" s="613"/>
      <c r="DW9" s="613"/>
      <c r="DX9" s="622"/>
    </row>
    <row r="10" spans="2:138" ht="11.25" customHeight="1" x14ac:dyDescent="0.2">
      <c r="B10" s="609" t="s">
        <v>216</v>
      </c>
      <c r="C10" s="610"/>
      <c r="D10" s="610"/>
      <c r="E10" s="610"/>
      <c r="F10" s="610"/>
      <c r="G10" s="610"/>
      <c r="H10" s="610"/>
      <c r="I10" s="610"/>
      <c r="J10" s="610"/>
      <c r="K10" s="610"/>
      <c r="L10" s="610"/>
      <c r="M10" s="610"/>
      <c r="N10" s="610"/>
      <c r="O10" s="610"/>
      <c r="P10" s="610"/>
      <c r="Q10" s="611"/>
      <c r="R10" s="612">
        <v>210658</v>
      </c>
      <c r="S10" s="613"/>
      <c r="T10" s="613"/>
      <c r="U10" s="613"/>
      <c r="V10" s="613"/>
      <c r="W10" s="613"/>
      <c r="X10" s="613"/>
      <c r="Y10" s="614"/>
      <c r="Z10" s="615">
        <v>0</v>
      </c>
      <c r="AA10" s="615"/>
      <c r="AB10" s="615"/>
      <c r="AC10" s="615"/>
      <c r="AD10" s="616">
        <v>210658</v>
      </c>
      <c r="AE10" s="616"/>
      <c r="AF10" s="616"/>
      <c r="AG10" s="616"/>
      <c r="AH10" s="616"/>
      <c r="AI10" s="616"/>
      <c r="AJ10" s="616"/>
      <c r="AK10" s="616"/>
      <c r="AL10" s="617">
        <v>0</v>
      </c>
      <c r="AM10" s="618"/>
      <c r="AN10" s="618"/>
      <c r="AO10" s="619"/>
      <c r="AP10" s="609" t="s">
        <v>217</v>
      </c>
      <c r="AQ10" s="610"/>
      <c r="AR10" s="610"/>
      <c r="AS10" s="610"/>
      <c r="AT10" s="610"/>
      <c r="AU10" s="610"/>
      <c r="AV10" s="610"/>
      <c r="AW10" s="610"/>
      <c r="AX10" s="610"/>
      <c r="AY10" s="610"/>
      <c r="AZ10" s="610"/>
      <c r="BA10" s="610"/>
      <c r="BB10" s="610"/>
      <c r="BC10" s="611"/>
      <c r="BD10" s="612">
        <v>2572965</v>
      </c>
      <c r="BE10" s="613"/>
      <c r="BF10" s="613"/>
      <c r="BG10" s="613"/>
      <c r="BH10" s="613"/>
      <c r="BI10" s="613"/>
      <c r="BJ10" s="613"/>
      <c r="BK10" s="614"/>
      <c r="BL10" s="615">
        <v>0.9</v>
      </c>
      <c r="BM10" s="615"/>
      <c r="BN10" s="615"/>
      <c r="BO10" s="615"/>
      <c r="BP10" s="616" t="s">
        <v>206</v>
      </c>
      <c r="BQ10" s="616"/>
      <c r="BR10" s="616"/>
      <c r="BS10" s="616"/>
      <c r="BT10" s="616"/>
      <c r="BU10" s="616"/>
      <c r="BV10" s="616"/>
      <c r="BW10" s="620"/>
      <c r="BY10" s="609" t="s">
        <v>218</v>
      </c>
      <c r="BZ10" s="610"/>
      <c r="CA10" s="610"/>
      <c r="CB10" s="610"/>
      <c r="CC10" s="610"/>
      <c r="CD10" s="610"/>
      <c r="CE10" s="610"/>
      <c r="CF10" s="610"/>
      <c r="CG10" s="610"/>
      <c r="CH10" s="610"/>
      <c r="CI10" s="610"/>
      <c r="CJ10" s="610"/>
      <c r="CK10" s="610"/>
      <c r="CL10" s="611"/>
      <c r="CM10" s="612">
        <v>2164640</v>
      </c>
      <c r="CN10" s="613"/>
      <c r="CO10" s="613"/>
      <c r="CP10" s="613"/>
      <c r="CQ10" s="613"/>
      <c r="CR10" s="613"/>
      <c r="CS10" s="613"/>
      <c r="CT10" s="614"/>
      <c r="CU10" s="617">
        <v>0.2</v>
      </c>
      <c r="CV10" s="618"/>
      <c r="CW10" s="618"/>
      <c r="CX10" s="623"/>
      <c r="CY10" s="621" t="s">
        <v>120</v>
      </c>
      <c r="CZ10" s="613"/>
      <c r="DA10" s="613"/>
      <c r="DB10" s="613"/>
      <c r="DC10" s="613"/>
      <c r="DD10" s="613"/>
      <c r="DE10" s="613"/>
      <c r="DF10" s="613"/>
      <c r="DG10" s="613"/>
      <c r="DH10" s="613"/>
      <c r="DI10" s="613"/>
      <c r="DJ10" s="613"/>
      <c r="DK10" s="614"/>
      <c r="DL10" s="621">
        <v>1037167</v>
      </c>
      <c r="DM10" s="613"/>
      <c r="DN10" s="613"/>
      <c r="DO10" s="613"/>
      <c r="DP10" s="613"/>
      <c r="DQ10" s="613"/>
      <c r="DR10" s="613"/>
      <c r="DS10" s="613"/>
      <c r="DT10" s="613"/>
      <c r="DU10" s="613"/>
      <c r="DV10" s="613"/>
      <c r="DW10" s="613"/>
      <c r="DX10" s="622"/>
    </row>
    <row r="11" spans="2:138" ht="11.25" customHeight="1" x14ac:dyDescent="0.2">
      <c r="B11" s="609" t="s">
        <v>219</v>
      </c>
      <c r="C11" s="610"/>
      <c r="D11" s="610"/>
      <c r="E11" s="610"/>
      <c r="F11" s="610"/>
      <c r="G11" s="610"/>
      <c r="H11" s="610"/>
      <c r="I11" s="610"/>
      <c r="J11" s="610"/>
      <c r="K11" s="610"/>
      <c r="L11" s="610"/>
      <c r="M11" s="610"/>
      <c r="N11" s="610"/>
      <c r="O11" s="610"/>
      <c r="P11" s="610"/>
      <c r="Q11" s="611"/>
      <c r="R11" s="612">
        <v>173518</v>
      </c>
      <c r="S11" s="613"/>
      <c r="T11" s="613"/>
      <c r="U11" s="613"/>
      <c r="V11" s="613"/>
      <c r="W11" s="613"/>
      <c r="X11" s="613"/>
      <c r="Y11" s="614"/>
      <c r="Z11" s="615">
        <v>0</v>
      </c>
      <c r="AA11" s="615"/>
      <c r="AB11" s="615"/>
      <c r="AC11" s="615"/>
      <c r="AD11" s="616">
        <v>173518</v>
      </c>
      <c r="AE11" s="616"/>
      <c r="AF11" s="616"/>
      <c r="AG11" s="616"/>
      <c r="AH11" s="616"/>
      <c r="AI11" s="616"/>
      <c r="AJ11" s="616"/>
      <c r="AK11" s="616"/>
      <c r="AL11" s="617">
        <v>0</v>
      </c>
      <c r="AM11" s="618"/>
      <c r="AN11" s="618"/>
      <c r="AO11" s="619"/>
      <c r="AP11" s="609" t="s">
        <v>220</v>
      </c>
      <c r="AQ11" s="610"/>
      <c r="AR11" s="610"/>
      <c r="AS11" s="610"/>
      <c r="AT11" s="610"/>
      <c r="AU11" s="610"/>
      <c r="AV11" s="610"/>
      <c r="AW11" s="610"/>
      <c r="AX11" s="610"/>
      <c r="AY11" s="610"/>
      <c r="AZ11" s="610"/>
      <c r="BA11" s="610"/>
      <c r="BB11" s="610"/>
      <c r="BC11" s="611"/>
      <c r="BD11" s="612">
        <v>6612121</v>
      </c>
      <c r="BE11" s="613"/>
      <c r="BF11" s="613"/>
      <c r="BG11" s="613"/>
      <c r="BH11" s="613"/>
      <c r="BI11" s="613"/>
      <c r="BJ11" s="613"/>
      <c r="BK11" s="614"/>
      <c r="BL11" s="615">
        <v>2.2999999999999998</v>
      </c>
      <c r="BM11" s="615"/>
      <c r="BN11" s="615"/>
      <c r="BO11" s="615"/>
      <c r="BP11" s="616">
        <v>1208145</v>
      </c>
      <c r="BQ11" s="616"/>
      <c r="BR11" s="616"/>
      <c r="BS11" s="616"/>
      <c r="BT11" s="616"/>
      <c r="BU11" s="616"/>
      <c r="BV11" s="616"/>
      <c r="BW11" s="620"/>
      <c r="BY11" s="609" t="s">
        <v>221</v>
      </c>
      <c r="BZ11" s="610"/>
      <c r="CA11" s="610"/>
      <c r="CB11" s="610"/>
      <c r="CC11" s="610"/>
      <c r="CD11" s="610"/>
      <c r="CE11" s="610"/>
      <c r="CF11" s="610"/>
      <c r="CG11" s="610"/>
      <c r="CH11" s="610"/>
      <c r="CI11" s="610"/>
      <c r="CJ11" s="610"/>
      <c r="CK11" s="610"/>
      <c r="CL11" s="611"/>
      <c r="CM11" s="612">
        <v>94442072</v>
      </c>
      <c r="CN11" s="613"/>
      <c r="CO11" s="613"/>
      <c r="CP11" s="613"/>
      <c r="CQ11" s="613"/>
      <c r="CR11" s="613"/>
      <c r="CS11" s="613"/>
      <c r="CT11" s="614"/>
      <c r="CU11" s="617">
        <v>9.1</v>
      </c>
      <c r="CV11" s="618"/>
      <c r="CW11" s="618"/>
      <c r="CX11" s="623"/>
      <c r="CY11" s="621">
        <v>65108956</v>
      </c>
      <c r="CZ11" s="613"/>
      <c r="DA11" s="613"/>
      <c r="DB11" s="613"/>
      <c r="DC11" s="613"/>
      <c r="DD11" s="613"/>
      <c r="DE11" s="613"/>
      <c r="DF11" s="613"/>
      <c r="DG11" s="613"/>
      <c r="DH11" s="613"/>
      <c r="DI11" s="613"/>
      <c r="DJ11" s="613"/>
      <c r="DK11" s="614"/>
      <c r="DL11" s="621">
        <v>23431702</v>
      </c>
      <c r="DM11" s="613"/>
      <c r="DN11" s="613"/>
      <c r="DO11" s="613"/>
      <c r="DP11" s="613"/>
      <c r="DQ11" s="613"/>
      <c r="DR11" s="613"/>
      <c r="DS11" s="613"/>
      <c r="DT11" s="613"/>
      <c r="DU11" s="613"/>
      <c r="DV11" s="613"/>
      <c r="DW11" s="613"/>
      <c r="DX11" s="622"/>
    </row>
    <row r="12" spans="2:138" ht="11.25" customHeight="1" x14ac:dyDescent="0.2">
      <c r="B12" s="609" t="s">
        <v>222</v>
      </c>
      <c r="C12" s="610"/>
      <c r="D12" s="610"/>
      <c r="E12" s="610"/>
      <c r="F12" s="610"/>
      <c r="G12" s="610"/>
      <c r="H12" s="610"/>
      <c r="I12" s="610"/>
      <c r="J12" s="610"/>
      <c r="K12" s="610"/>
      <c r="L12" s="610"/>
      <c r="M12" s="610"/>
      <c r="N12" s="610"/>
      <c r="O12" s="610"/>
      <c r="P12" s="610"/>
      <c r="Q12" s="611"/>
      <c r="R12" s="612">
        <v>3010</v>
      </c>
      <c r="S12" s="613"/>
      <c r="T12" s="613"/>
      <c r="U12" s="613"/>
      <c r="V12" s="613"/>
      <c r="W12" s="613"/>
      <c r="X12" s="613"/>
      <c r="Y12" s="614"/>
      <c r="Z12" s="615">
        <v>0</v>
      </c>
      <c r="AA12" s="615"/>
      <c r="AB12" s="615"/>
      <c r="AC12" s="615"/>
      <c r="AD12" s="616">
        <v>3010</v>
      </c>
      <c r="AE12" s="616"/>
      <c r="AF12" s="616"/>
      <c r="AG12" s="616"/>
      <c r="AH12" s="616"/>
      <c r="AI12" s="616"/>
      <c r="AJ12" s="616"/>
      <c r="AK12" s="616"/>
      <c r="AL12" s="617">
        <v>0</v>
      </c>
      <c r="AM12" s="618"/>
      <c r="AN12" s="618"/>
      <c r="AO12" s="619"/>
      <c r="AP12" s="609" t="s">
        <v>223</v>
      </c>
      <c r="AQ12" s="610"/>
      <c r="AR12" s="610"/>
      <c r="AS12" s="610"/>
      <c r="AT12" s="610"/>
      <c r="AU12" s="610"/>
      <c r="AV12" s="610"/>
      <c r="AW12" s="610"/>
      <c r="AX12" s="610"/>
      <c r="AY12" s="610"/>
      <c r="AZ12" s="610"/>
      <c r="BA12" s="610"/>
      <c r="BB12" s="610"/>
      <c r="BC12" s="611"/>
      <c r="BD12" s="612">
        <v>343507</v>
      </c>
      <c r="BE12" s="613"/>
      <c r="BF12" s="613"/>
      <c r="BG12" s="613"/>
      <c r="BH12" s="613"/>
      <c r="BI12" s="613"/>
      <c r="BJ12" s="613"/>
      <c r="BK12" s="614"/>
      <c r="BL12" s="615">
        <v>0.1</v>
      </c>
      <c r="BM12" s="615"/>
      <c r="BN12" s="615"/>
      <c r="BO12" s="615"/>
      <c r="BP12" s="616" t="s">
        <v>206</v>
      </c>
      <c r="BQ12" s="616"/>
      <c r="BR12" s="616"/>
      <c r="BS12" s="616"/>
      <c r="BT12" s="616"/>
      <c r="BU12" s="616"/>
      <c r="BV12" s="616"/>
      <c r="BW12" s="620"/>
      <c r="BY12" s="609" t="s">
        <v>224</v>
      </c>
      <c r="BZ12" s="610"/>
      <c r="CA12" s="610"/>
      <c r="CB12" s="610"/>
      <c r="CC12" s="610"/>
      <c r="CD12" s="610"/>
      <c r="CE12" s="610"/>
      <c r="CF12" s="610"/>
      <c r="CG12" s="610"/>
      <c r="CH12" s="610"/>
      <c r="CI12" s="610"/>
      <c r="CJ12" s="610"/>
      <c r="CK12" s="610"/>
      <c r="CL12" s="611"/>
      <c r="CM12" s="612">
        <v>52547098</v>
      </c>
      <c r="CN12" s="613"/>
      <c r="CO12" s="613"/>
      <c r="CP12" s="613"/>
      <c r="CQ12" s="613"/>
      <c r="CR12" s="613"/>
      <c r="CS12" s="613"/>
      <c r="CT12" s="614"/>
      <c r="CU12" s="617">
        <v>5.0999999999999996</v>
      </c>
      <c r="CV12" s="618"/>
      <c r="CW12" s="618"/>
      <c r="CX12" s="623"/>
      <c r="CY12" s="621">
        <v>660953</v>
      </c>
      <c r="CZ12" s="613"/>
      <c r="DA12" s="613"/>
      <c r="DB12" s="613"/>
      <c r="DC12" s="613"/>
      <c r="DD12" s="613"/>
      <c r="DE12" s="613"/>
      <c r="DF12" s="613"/>
      <c r="DG12" s="613"/>
      <c r="DH12" s="613"/>
      <c r="DI12" s="613"/>
      <c r="DJ12" s="613"/>
      <c r="DK12" s="614"/>
      <c r="DL12" s="621">
        <v>15640479</v>
      </c>
      <c r="DM12" s="613"/>
      <c r="DN12" s="613"/>
      <c r="DO12" s="613"/>
      <c r="DP12" s="613"/>
      <c r="DQ12" s="613"/>
      <c r="DR12" s="613"/>
      <c r="DS12" s="613"/>
      <c r="DT12" s="613"/>
      <c r="DU12" s="613"/>
      <c r="DV12" s="613"/>
      <c r="DW12" s="613"/>
      <c r="DX12" s="622"/>
    </row>
    <row r="13" spans="2:138" ht="11.25" customHeight="1" x14ac:dyDescent="0.2">
      <c r="B13" s="609" t="s">
        <v>225</v>
      </c>
      <c r="C13" s="610"/>
      <c r="D13" s="610"/>
      <c r="E13" s="610"/>
      <c r="F13" s="610"/>
      <c r="G13" s="610"/>
      <c r="H13" s="610"/>
      <c r="I13" s="610"/>
      <c r="J13" s="610"/>
      <c r="K13" s="610"/>
      <c r="L13" s="610"/>
      <c r="M13" s="610"/>
      <c r="N13" s="610"/>
      <c r="O13" s="610"/>
      <c r="P13" s="610"/>
      <c r="Q13" s="611"/>
      <c r="R13" s="612">
        <v>37118904</v>
      </c>
      <c r="S13" s="613"/>
      <c r="T13" s="613"/>
      <c r="U13" s="613"/>
      <c r="V13" s="613"/>
      <c r="W13" s="613"/>
      <c r="X13" s="613"/>
      <c r="Y13" s="614"/>
      <c r="Z13" s="615">
        <v>3.6</v>
      </c>
      <c r="AA13" s="615"/>
      <c r="AB13" s="615"/>
      <c r="AC13" s="615"/>
      <c r="AD13" s="616">
        <v>37118904</v>
      </c>
      <c r="AE13" s="616"/>
      <c r="AF13" s="616"/>
      <c r="AG13" s="616"/>
      <c r="AH13" s="616"/>
      <c r="AI13" s="616"/>
      <c r="AJ13" s="616"/>
      <c r="AK13" s="616"/>
      <c r="AL13" s="617">
        <v>7.3</v>
      </c>
      <c r="AM13" s="618"/>
      <c r="AN13" s="618"/>
      <c r="AO13" s="619"/>
      <c r="AP13" s="609" t="s">
        <v>226</v>
      </c>
      <c r="AQ13" s="610"/>
      <c r="AR13" s="610"/>
      <c r="AS13" s="610"/>
      <c r="AT13" s="610"/>
      <c r="AU13" s="610"/>
      <c r="AV13" s="610"/>
      <c r="AW13" s="610"/>
      <c r="AX13" s="610"/>
      <c r="AY13" s="610"/>
      <c r="AZ13" s="610"/>
      <c r="BA13" s="610"/>
      <c r="BB13" s="610"/>
      <c r="BC13" s="611"/>
      <c r="BD13" s="612">
        <v>1798156</v>
      </c>
      <c r="BE13" s="613"/>
      <c r="BF13" s="613"/>
      <c r="BG13" s="613"/>
      <c r="BH13" s="613"/>
      <c r="BI13" s="613"/>
      <c r="BJ13" s="613"/>
      <c r="BK13" s="614"/>
      <c r="BL13" s="615">
        <v>0.6</v>
      </c>
      <c r="BM13" s="615"/>
      <c r="BN13" s="615"/>
      <c r="BO13" s="615"/>
      <c r="BP13" s="616" t="s">
        <v>120</v>
      </c>
      <c r="BQ13" s="616"/>
      <c r="BR13" s="616"/>
      <c r="BS13" s="616"/>
      <c r="BT13" s="616"/>
      <c r="BU13" s="616"/>
      <c r="BV13" s="616"/>
      <c r="BW13" s="620"/>
      <c r="BY13" s="609" t="s">
        <v>227</v>
      </c>
      <c r="BZ13" s="610"/>
      <c r="CA13" s="610"/>
      <c r="CB13" s="610"/>
      <c r="CC13" s="610"/>
      <c r="CD13" s="610"/>
      <c r="CE13" s="610"/>
      <c r="CF13" s="610"/>
      <c r="CG13" s="610"/>
      <c r="CH13" s="610"/>
      <c r="CI13" s="610"/>
      <c r="CJ13" s="610"/>
      <c r="CK13" s="610"/>
      <c r="CL13" s="611"/>
      <c r="CM13" s="612">
        <v>175444919</v>
      </c>
      <c r="CN13" s="613"/>
      <c r="CO13" s="613"/>
      <c r="CP13" s="613"/>
      <c r="CQ13" s="613"/>
      <c r="CR13" s="613"/>
      <c r="CS13" s="613"/>
      <c r="CT13" s="614"/>
      <c r="CU13" s="617">
        <v>17</v>
      </c>
      <c r="CV13" s="618"/>
      <c r="CW13" s="618"/>
      <c r="CX13" s="623"/>
      <c r="CY13" s="621">
        <v>144495238</v>
      </c>
      <c r="CZ13" s="613"/>
      <c r="DA13" s="613"/>
      <c r="DB13" s="613"/>
      <c r="DC13" s="613"/>
      <c r="DD13" s="613"/>
      <c r="DE13" s="613"/>
      <c r="DF13" s="613"/>
      <c r="DG13" s="613"/>
      <c r="DH13" s="613"/>
      <c r="DI13" s="613"/>
      <c r="DJ13" s="613"/>
      <c r="DK13" s="614"/>
      <c r="DL13" s="621">
        <v>27528951</v>
      </c>
      <c r="DM13" s="613"/>
      <c r="DN13" s="613"/>
      <c r="DO13" s="613"/>
      <c r="DP13" s="613"/>
      <c r="DQ13" s="613"/>
      <c r="DR13" s="613"/>
      <c r="DS13" s="613"/>
      <c r="DT13" s="613"/>
      <c r="DU13" s="613"/>
      <c r="DV13" s="613"/>
      <c r="DW13" s="613"/>
      <c r="DX13" s="622"/>
    </row>
    <row r="14" spans="2:138" ht="11.25" customHeight="1" x14ac:dyDescent="0.2">
      <c r="B14" s="609" t="s">
        <v>228</v>
      </c>
      <c r="C14" s="610"/>
      <c r="D14" s="610"/>
      <c r="E14" s="610"/>
      <c r="F14" s="610"/>
      <c r="G14" s="610"/>
      <c r="H14" s="610"/>
      <c r="I14" s="610"/>
      <c r="J14" s="610"/>
      <c r="K14" s="610"/>
      <c r="L14" s="610"/>
      <c r="M14" s="610"/>
      <c r="N14" s="610"/>
      <c r="O14" s="610"/>
      <c r="P14" s="610"/>
      <c r="Q14" s="611"/>
      <c r="R14" s="612">
        <v>70894</v>
      </c>
      <c r="S14" s="613"/>
      <c r="T14" s="613"/>
      <c r="U14" s="613"/>
      <c r="V14" s="613"/>
      <c r="W14" s="613"/>
      <c r="X14" s="613"/>
      <c r="Y14" s="614"/>
      <c r="Z14" s="615">
        <v>0</v>
      </c>
      <c r="AA14" s="615"/>
      <c r="AB14" s="615"/>
      <c r="AC14" s="615"/>
      <c r="AD14" s="616">
        <v>70894</v>
      </c>
      <c r="AE14" s="616"/>
      <c r="AF14" s="616"/>
      <c r="AG14" s="616"/>
      <c r="AH14" s="616"/>
      <c r="AI14" s="616"/>
      <c r="AJ14" s="616"/>
      <c r="AK14" s="616"/>
      <c r="AL14" s="617">
        <v>0</v>
      </c>
      <c r="AM14" s="618"/>
      <c r="AN14" s="618"/>
      <c r="AO14" s="619"/>
      <c r="AP14" s="609" t="s">
        <v>229</v>
      </c>
      <c r="AQ14" s="610"/>
      <c r="AR14" s="610"/>
      <c r="AS14" s="610"/>
      <c r="AT14" s="610"/>
      <c r="AU14" s="610"/>
      <c r="AV14" s="610"/>
      <c r="AW14" s="610"/>
      <c r="AX14" s="610"/>
      <c r="AY14" s="610"/>
      <c r="AZ14" s="610"/>
      <c r="BA14" s="610"/>
      <c r="BB14" s="610"/>
      <c r="BC14" s="611"/>
      <c r="BD14" s="612">
        <v>974997</v>
      </c>
      <c r="BE14" s="613"/>
      <c r="BF14" s="613"/>
      <c r="BG14" s="613"/>
      <c r="BH14" s="613"/>
      <c r="BI14" s="613"/>
      <c r="BJ14" s="613"/>
      <c r="BK14" s="614"/>
      <c r="BL14" s="615">
        <v>0.3</v>
      </c>
      <c r="BM14" s="615"/>
      <c r="BN14" s="615"/>
      <c r="BO14" s="615"/>
      <c r="BP14" s="616" t="s">
        <v>120</v>
      </c>
      <c r="BQ14" s="616"/>
      <c r="BR14" s="616"/>
      <c r="BS14" s="616"/>
      <c r="BT14" s="616"/>
      <c r="BU14" s="616"/>
      <c r="BV14" s="616"/>
      <c r="BW14" s="620"/>
      <c r="BY14" s="609" t="s">
        <v>230</v>
      </c>
      <c r="BZ14" s="610"/>
      <c r="CA14" s="610"/>
      <c r="CB14" s="610"/>
      <c r="CC14" s="610"/>
      <c r="CD14" s="610"/>
      <c r="CE14" s="610"/>
      <c r="CF14" s="610"/>
      <c r="CG14" s="610"/>
      <c r="CH14" s="610"/>
      <c r="CI14" s="610"/>
      <c r="CJ14" s="610"/>
      <c r="CK14" s="610"/>
      <c r="CL14" s="611"/>
      <c r="CM14" s="612">
        <v>51855421</v>
      </c>
      <c r="CN14" s="613"/>
      <c r="CO14" s="613"/>
      <c r="CP14" s="613"/>
      <c r="CQ14" s="613"/>
      <c r="CR14" s="613"/>
      <c r="CS14" s="613"/>
      <c r="CT14" s="614"/>
      <c r="CU14" s="617">
        <v>5</v>
      </c>
      <c r="CV14" s="618"/>
      <c r="CW14" s="618"/>
      <c r="CX14" s="623"/>
      <c r="CY14" s="621">
        <v>3648323</v>
      </c>
      <c r="CZ14" s="613"/>
      <c r="DA14" s="613"/>
      <c r="DB14" s="613"/>
      <c r="DC14" s="613"/>
      <c r="DD14" s="613"/>
      <c r="DE14" s="613"/>
      <c r="DF14" s="613"/>
      <c r="DG14" s="613"/>
      <c r="DH14" s="613"/>
      <c r="DI14" s="613"/>
      <c r="DJ14" s="613"/>
      <c r="DK14" s="614"/>
      <c r="DL14" s="621">
        <v>45092470</v>
      </c>
      <c r="DM14" s="613"/>
      <c r="DN14" s="613"/>
      <c r="DO14" s="613"/>
      <c r="DP14" s="613"/>
      <c r="DQ14" s="613"/>
      <c r="DR14" s="613"/>
      <c r="DS14" s="613"/>
      <c r="DT14" s="613"/>
      <c r="DU14" s="613"/>
      <c r="DV14" s="613"/>
      <c r="DW14" s="613"/>
      <c r="DX14" s="622"/>
    </row>
    <row r="15" spans="2:138" ht="11.25" customHeight="1" x14ac:dyDescent="0.2">
      <c r="B15" s="609" t="s">
        <v>231</v>
      </c>
      <c r="C15" s="610"/>
      <c r="D15" s="610"/>
      <c r="E15" s="610"/>
      <c r="F15" s="610"/>
      <c r="G15" s="610"/>
      <c r="H15" s="610"/>
      <c r="I15" s="610"/>
      <c r="J15" s="610"/>
      <c r="K15" s="610"/>
      <c r="L15" s="610"/>
      <c r="M15" s="610"/>
      <c r="N15" s="610"/>
      <c r="O15" s="610"/>
      <c r="P15" s="610"/>
      <c r="Q15" s="611"/>
      <c r="R15" s="612" t="s">
        <v>206</v>
      </c>
      <c r="S15" s="613"/>
      <c r="T15" s="613"/>
      <c r="U15" s="613"/>
      <c r="V15" s="613"/>
      <c r="W15" s="613"/>
      <c r="X15" s="613"/>
      <c r="Y15" s="614"/>
      <c r="Z15" s="615" t="s">
        <v>120</v>
      </c>
      <c r="AA15" s="615"/>
      <c r="AB15" s="615"/>
      <c r="AC15" s="615"/>
      <c r="AD15" s="616" t="s">
        <v>120</v>
      </c>
      <c r="AE15" s="616"/>
      <c r="AF15" s="616"/>
      <c r="AG15" s="616"/>
      <c r="AH15" s="616"/>
      <c r="AI15" s="616"/>
      <c r="AJ15" s="616"/>
      <c r="AK15" s="616"/>
      <c r="AL15" s="617" t="s">
        <v>206</v>
      </c>
      <c r="AM15" s="618"/>
      <c r="AN15" s="618"/>
      <c r="AO15" s="619"/>
      <c r="AP15" s="609" t="s">
        <v>232</v>
      </c>
      <c r="AQ15" s="610"/>
      <c r="AR15" s="610"/>
      <c r="AS15" s="610"/>
      <c r="AT15" s="610"/>
      <c r="AU15" s="610"/>
      <c r="AV15" s="610"/>
      <c r="AW15" s="610"/>
      <c r="AX15" s="610"/>
      <c r="AY15" s="610"/>
      <c r="AZ15" s="610"/>
      <c r="BA15" s="610"/>
      <c r="BB15" s="610"/>
      <c r="BC15" s="611"/>
      <c r="BD15" s="612">
        <v>59969285</v>
      </c>
      <c r="BE15" s="613"/>
      <c r="BF15" s="613"/>
      <c r="BG15" s="613"/>
      <c r="BH15" s="613"/>
      <c r="BI15" s="613"/>
      <c r="BJ15" s="613"/>
      <c r="BK15" s="614"/>
      <c r="BL15" s="615">
        <v>21.3</v>
      </c>
      <c r="BM15" s="615"/>
      <c r="BN15" s="615"/>
      <c r="BO15" s="615"/>
      <c r="BP15" s="616" t="s">
        <v>120</v>
      </c>
      <c r="BQ15" s="616"/>
      <c r="BR15" s="616"/>
      <c r="BS15" s="616"/>
      <c r="BT15" s="616"/>
      <c r="BU15" s="616"/>
      <c r="BV15" s="616"/>
      <c r="BW15" s="620"/>
      <c r="BY15" s="609" t="s">
        <v>233</v>
      </c>
      <c r="BZ15" s="610"/>
      <c r="CA15" s="610"/>
      <c r="CB15" s="610"/>
      <c r="CC15" s="610"/>
      <c r="CD15" s="610"/>
      <c r="CE15" s="610"/>
      <c r="CF15" s="610"/>
      <c r="CG15" s="610"/>
      <c r="CH15" s="610"/>
      <c r="CI15" s="610"/>
      <c r="CJ15" s="610"/>
      <c r="CK15" s="610"/>
      <c r="CL15" s="611"/>
      <c r="CM15" s="612" t="s">
        <v>120</v>
      </c>
      <c r="CN15" s="613"/>
      <c r="CO15" s="613"/>
      <c r="CP15" s="613"/>
      <c r="CQ15" s="613"/>
      <c r="CR15" s="613"/>
      <c r="CS15" s="613"/>
      <c r="CT15" s="614"/>
      <c r="CU15" s="617" t="s">
        <v>206</v>
      </c>
      <c r="CV15" s="618"/>
      <c r="CW15" s="618"/>
      <c r="CX15" s="623"/>
      <c r="CY15" s="621" t="s">
        <v>206</v>
      </c>
      <c r="CZ15" s="613"/>
      <c r="DA15" s="613"/>
      <c r="DB15" s="613"/>
      <c r="DC15" s="613"/>
      <c r="DD15" s="613"/>
      <c r="DE15" s="613"/>
      <c r="DF15" s="613"/>
      <c r="DG15" s="613"/>
      <c r="DH15" s="613"/>
      <c r="DI15" s="613"/>
      <c r="DJ15" s="613"/>
      <c r="DK15" s="614"/>
      <c r="DL15" s="621" t="s">
        <v>206</v>
      </c>
      <c r="DM15" s="613"/>
      <c r="DN15" s="613"/>
      <c r="DO15" s="613"/>
      <c r="DP15" s="613"/>
      <c r="DQ15" s="613"/>
      <c r="DR15" s="613"/>
      <c r="DS15" s="613"/>
      <c r="DT15" s="613"/>
      <c r="DU15" s="613"/>
      <c r="DV15" s="613"/>
      <c r="DW15" s="613"/>
      <c r="DX15" s="622"/>
    </row>
    <row r="16" spans="2:138" ht="11.25" customHeight="1" x14ac:dyDescent="0.2">
      <c r="B16" s="609" t="s">
        <v>234</v>
      </c>
      <c r="C16" s="610"/>
      <c r="D16" s="610"/>
      <c r="E16" s="610"/>
      <c r="F16" s="610"/>
      <c r="G16" s="610"/>
      <c r="H16" s="610"/>
      <c r="I16" s="610"/>
      <c r="J16" s="610"/>
      <c r="K16" s="610"/>
      <c r="L16" s="610"/>
      <c r="M16" s="610"/>
      <c r="N16" s="610"/>
      <c r="O16" s="610"/>
      <c r="P16" s="610"/>
      <c r="Q16" s="611"/>
      <c r="R16" s="612">
        <v>2301387</v>
      </c>
      <c r="S16" s="613"/>
      <c r="T16" s="613"/>
      <c r="U16" s="613"/>
      <c r="V16" s="613"/>
      <c r="W16" s="613"/>
      <c r="X16" s="613"/>
      <c r="Y16" s="614"/>
      <c r="Z16" s="615">
        <v>0.2</v>
      </c>
      <c r="AA16" s="615"/>
      <c r="AB16" s="615"/>
      <c r="AC16" s="615"/>
      <c r="AD16" s="616">
        <v>2301387</v>
      </c>
      <c r="AE16" s="616"/>
      <c r="AF16" s="616"/>
      <c r="AG16" s="616"/>
      <c r="AH16" s="616"/>
      <c r="AI16" s="616"/>
      <c r="AJ16" s="616"/>
      <c r="AK16" s="616"/>
      <c r="AL16" s="617">
        <v>0.5</v>
      </c>
      <c r="AM16" s="618"/>
      <c r="AN16" s="618"/>
      <c r="AO16" s="619"/>
      <c r="AP16" s="609" t="s">
        <v>235</v>
      </c>
      <c r="AQ16" s="610"/>
      <c r="AR16" s="610"/>
      <c r="AS16" s="610"/>
      <c r="AT16" s="610"/>
      <c r="AU16" s="610"/>
      <c r="AV16" s="610"/>
      <c r="AW16" s="610"/>
      <c r="AX16" s="610"/>
      <c r="AY16" s="610"/>
      <c r="AZ16" s="610"/>
      <c r="BA16" s="610"/>
      <c r="BB16" s="610"/>
      <c r="BC16" s="611"/>
      <c r="BD16" s="612">
        <v>2256011</v>
      </c>
      <c r="BE16" s="613"/>
      <c r="BF16" s="613"/>
      <c r="BG16" s="613"/>
      <c r="BH16" s="613"/>
      <c r="BI16" s="613"/>
      <c r="BJ16" s="613"/>
      <c r="BK16" s="614"/>
      <c r="BL16" s="615">
        <v>0.8</v>
      </c>
      <c r="BM16" s="615"/>
      <c r="BN16" s="615"/>
      <c r="BO16" s="615"/>
      <c r="BP16" s="616" t="s">
        <v>206</v>
      </c>
      <c r="BQ16" s="616"/>
      <c r="BR16" s="616"/>
      <c r="BS16" s="616"/>
      <c r="BT16" s="616"/>
      <c r="BU16" s="616"/>
      <c r="BV16" s="616"/>
      <c r="BW16" s="620"/>
      <c r="BY16" s="609" t="s">
        <v>236</v>
      </c>
      <c r="BZ16" s="610"/>
      <c r="CA16" s="610"/>
      <c r="CB16" s="610"/>
      <c r="CC16" s="610"/>
      <c r="CD16" s="610"/>
      <c r="CE16" s="610"/>
      <c r="CF16" s="610"/>
      <c r="CG16" s="610"/>
      <c r="CH16" s="610"/>
      <c r="CI16" s="610"/>
      <c r="CJ16" s="610"/>
      <c r="CK16" s="610"/>
      <c r="CL16" s="611"/>
      <c r="CM16" s="612">
        <v>179882229</v>
      </c>
      <c r="CN16" s="613"/>
      <c r="CO16" s="613"/>
      <c r="CP16" s="613"/>
      <c r="CQ16" s="613"/>
      <c r="CR16" s="613"/>
      <c r="CS16" s="613"/>
      <c r="CT16" s="614"/>
      <c r="CU16" s="617">
        <v>17.399999999999999</v>
      </c>
      <c r="CV16" s="618"/>
      <c r="CW16" s="618"/>
      <c r="CX16" s="623"/>
      <c r="CY16" s="621">
        <v>7756400</v>
      </c>
      <c r="CZ16" s="613"/>
      <c r="DA16" s="613"/>
      <c r="DB16" s="613"/>
      <c r="DC16" s="613"/>
      <c r="DD16" s="613"/>
      <c r="DE16" s="613"/>
      <c r="DF16" s="613"/>
      <c r="DG16" s="613"/>
      <c r="DH16" s="613"/>
      <c r="DI16" s="613"/>
      <c r="DJ16" s="613"/>
      <c r="DK16" s="614"/>
      <c r="DL16" s="621">
        <v>135049540</v>
      </c>
      <c r="DM16" s="613"/>
      <c r="DN16" s="613"/>
      <c r="DO16" s="613"/>
      <c r="DP16" s="613"/>
      <c r="DQ16" s="613"/>
      <c r="DR16" s="613"/>
      <c r="DS16" s="613"/>
      <c r="DT16" s="613"/>
      <c r="DU16" s="613"/>
      <c r="DV16" s="613"/>
      <c r="DW16" s="613"/>
      <c r="DX16" s="622"/>
    </row>
    <row r="17" spans="2:128" ht="11.25" customHeight="1" x14ac:dyDescent="0.2">
      <c r="B17" s="609" t="s">
        <v>237</v>
      </c>
      <c r="C17" s="610"/>
      <c r="D17" s="610"/>
      <c r="E17" s="610"/>
      <c r="F17" s="610"/>
      <c r="G17" s="610"/>
      <c r="H17" s="610"/>
      <c r="I17" s="610"/>
      <c r="J17" s="610"/>
      <c r="K17" s="610"/>
      <c r="L17" s="610"/>
      <c r="M17" s="610"/>
      <c r="N17" s="610"/>
      <c r="O17" s="610"/>
      <c r="P17" s="610"/>
      <c r="Q17" s="611"/>
      <c r="R17" s="612">
        <v>926491</v>
      </c>
      <c r="S17" s="613"/>
      <c r="T17" s="613"/>
      <c r="U17" s="613"/>
      <c r="V17" s="613"/>
      <c r="W17" s="613"/>
      <c r="X17" s="613"/>
      <c r="Y17" s="614"/>
      <c r="Z17" s="615">
        <v>0.1</v>
      </c>
      <c r="AA17" s="615"/>
      <c r="AB17" s="615"/>
      <c r="AC17" s="615"/>
      <c r="AD17" s="616">
        <v>926491</v>
      </c>
      <c r="AE17" s="616"/>
      <c r="AF17" s="616"/>
      <c r="AG17" s="616"/>
      <c r="AH17" s="616"/>
      <c r="AI17" s="616"/>
      <c r="AJ17" s="616"/>
      <c r="AK17" s="616"/>
      <c r="AL17" s="617">
        <v>0.2</v>
      </c>
      <c r="AM17" s="618"/>
      <c r="AN17" s="618"/>
      <c r="AO17" s="619"/>
      <c r="AP17" s="609" t="s">
        <v>238</v>
      </c>
      <c r="AQ17" s="610"/>
      <c r="AR17" s="610"/>
      <c r="AS17" s="610"/>
      <c r="AT17" s="610"/>
      <c r="AU17" s="610"/>
      <c r="AV17" s="610"/>
      <c r="AW17" s="610"/>
      <c r="AX17" s="610"/>
      <c r="AY17" s="610"/>
      <c r="AZ17" s="610"/>
      <c r="BA17" s="610"/>
      <c r="BB17" s="610"/>
      <c r="BC17" s="611"/>
      <c r="BD17" s="612">
        <v>57713274</v>
      </c>
      <c r="BE17" s="613"/>
      <c r="BF17" s="613"/>
      <c r="BG17" s="613"/>
      <c r="BH17" s="613"/>
      <c r="BI17" s="613"/>
      <c r="BJ17" s="613"/>
      <c r="BK17" s="614"/>
      <c r="BL17" s="615">
        <v>20.5</v>
      </c>
      <c r="BM17" s="615"/>
      <c r="BN17" s="615"/>
      <c r="BO17" s="615"/>
      <c r="BP17" s="616" t="s">
        <v>206</v>
      </c>
      <c r="BQ17" s="616"/>
      <c r="BR17" s="616"/>
      <c r="BS17" s="616"/>
      <c r="BT17" s="616"/>
      <c r="BU17" s="616"/>
      <c r="BV17" s="616"/>
      <c r="BW17" s="620"/>
      <c r="BY17" s="609" t="s">
        <v>239</v>
      </c>
      <c r="BZ17" s="610"/>
      <c r="CA17" s="610"/>
      <c r="CB17" s="610"/>
      <c r="CC17" s="610"/>
      <c r="CD17" s="610"/>
      <c r="CE17" s="610"/>
      <c r="CF17" s="610"/>
      <c r="CG17" s="610"/>
      <c r="CH17" s="610"/>
      <c r="CI17" s="610"/>
      <c r="CJ17" s="610"/>
      <c r="CK17" s="610"/>
      <c r="CL17" s="611"/>
      <c r="CM17" s="612">
        <v>8666697</v>
      </c>
      <c r="CN17" s="613"/>
      <c r="CO17" s="613"/>
      <c r="CP17" s="613"/>
      <c r="CQ17" s="613"/>
      <c r="CR17" s="613"/>
      <c r="CS17" s="613"/>
      <c r="CT17" s="614"/>
      <c r="CU17" s="617">
        <v>0.8</v>
      </c>
      <c r="CV17" s="618"/>
      <c r="CW17" s="618"/>
      <c r="CX17" s="623"/>
      <c r="CY17" s="621" t="s">
        <v>129</v>
      </c>
      <c r="CZ17" s="613"/>
      <c r="DA17" s="613"/>
      <c r="DB17" s="613"/>
      <c r="DC17" s="613"/>
      <c r="DD17" s="613"/>
      <c r="DE17" s="613"/>
      <c r="DF17" s="613"/>
      <c r="DG17" s="613"/>
      <c r="DH17" s="613"/>
      <c r="DI17" s="613"/>
      <c r="DJ17" s="613"/>
      <c r="DK17" s="614"/>
      <c r="DL17" s="621">
        <v>44159</v>
      </c>
      <c r="DM17" s="613"/>
      <c r="DN17" s="613"/>
      <c r="DO17" s="613"/>
      <c r="DP17" s="613"/>
      <c r="DQ17" s="613"/>
      <c r="DR17" s="613"/>
      <c r="DS17" s="613"/>
      <c r="DT17" s="613"/>
      <c r="DU17" s="613"/>
      <c r="DV17" s="613"/>
      <c r="DW17" s="613"/>
      <c r="DX17" s="622"/>
    </row>
    <row r="18" spans="2:128" ht="11.25" customHeight="1" x14ac:dyDescent="0.2">
      <c r="B18" s="609" t="s">
        <v>240</v>
      </c>
      <c r="C18" s="610"/>
      <c r="D18" s="610"/>
      <c r="E18" s="610"/>
      <c r="F18" s="610"/>
      <c r="G18" s="610"/>
      <c r="H18" s="610"/>
      <c r="I18" s="610"/>
      <c r="J18" s="610"/>
      <c r="K18" s="610"/>
      <c r="L18" s="610"/>
      <c r="M18" s="610"/>
      <c r="N18" s="610"/>
      <c r="O18" s="610"/>
      <c r="P18" s="610"/>
      <c r="Q18" s="611"/>
      <c r="R18" s="612">
        <v>184358</v>
      </c>
      <c r="S18" s="613"/>
      <c r="T18" s="613"/>
      <c r="U18" s="613"/>
      <c r="V18" s="613"/>
      <c r="W18" s="613"/>
      <c r="X18" s="613"/>
      <c r="Y18" s="614"/>
      <c r="Z18" s="615">
        <v>0</v>
      </c>
      <c r="AA18" s="615"/>
      <c r="AB18" s="615"/>
      <c r="AC18" s="615"/>
      <c r="AD18" s="616">
        <v>184358</v>
      </c>
      <c r="AE18" s="616"/>
      <c r="AF18" s="616"/>
      <c r="AG18" s="616"/>
      <c r="AH18" s="616"/>
      <c r="AI18" s="616"/>
      <c r="AJ18" s="616"/>
      <c r="AK18" s="616"/>
      <c r="AL18" s="617">
        <v>0</v>
      </c>
      <c r="AM18" s="618"/>
      <c r="AN18" s="618"/>
      <c r="AO18" s="619"/>
      <c r="AP18" s="609" t="s">
        <v>241</v>
      </c>
      <c r="AQ18" s="610"/>
      <c r="AR18" s="610"/>
      <c r="AS18" s="610"/>
      <c r="AT18" s="610"/>
      <c r="AU18" s="610"/>
      <c r="AV18" s="610"/>
      <c r="AW18" s="610"/>
      <c r="AX18" s="610"/>
      <c r="AY18" s="610"/>
      <c r="AZ18" s="610"/>
      <c r="BA18" s="610"/>
      <c r="BB18" s="610"/>
      <c r="BC18" s="611"/>
      <c r="BD18" s="612">
        <v>84753844</v>
      </c>
      <c r="BE18" s="613"/>
      <c r="BF18" s="613"/>
      <c r="BG18" s="613"/>
      <c r="BH18" s="613"/>
      <c r="BI18" s="613"/>
      <c r="BJ18" s="613"/>
      <c r="BK18" s="614"/>
      <c r="BL18" s="615">
        <v>30.1</v>
      </c>
      <c r="BM18" s="615"/>
      <c r="BN18" s="615"/>
      <c r="BO18" s="615"/>
      <c r="BP18" s="616" t="s">
        <v>206</v>
      </c>
      <c r="BQ18" s="616"/>
      <c r="BR18" s="616"/>
      <c r="BS18" s="616"/>
      <c r="BT18" s="616"/>
      <c r="BU18" s="616"/>
      <c r="BV18" s="616"/>
      <c r="BW18" s="620"/>
      <c r="BY18" s="609" t="s">
        <v>242</v>
      </c>
      <c r="BZ18" s="610"/>
      <c r="CA18" s="610"/>
      <c r="CB18" s="610"/>
      <c r="CC18" s="610"/>
      <c r="CD18" s="610"/>
      <c r="CE18" s="610"/>
      <c r="CF18" s="610"/>
      <c r="CG18" s="610"/>
      <c r="CH18" s="610"/>
      <c r="CI18" s="610"/>
      <c r="CJ18" s="610"/>
      <c r="CK18" s="610"/>
      <c r="CL18" s="611"/>
      <c r="CM18" s="612">
        <v>169595520</v>
      </c>
      <c r="CN18" s="613"/>
      <c r="CO18" s="613"/>
      <c r="CP18" s="613"/>
      <c r="CQ18" s="613"/>
      <c r="CR18" s="613"/>
      <c r="CS18" s="613"/>
      <c r="CT18" s="614"/>
      <c r="CU18" s="617">
        <v>16.399999999999999</v>
      </c>
      <c r="CV18" s="618"/>
      <c r="CW18" s="618"/>
      <c r="CX18" s="623"/>
      <c r="CY18" s="621" t="s">
        <v>120</v>
      </c>
      <c r="CZ18" s="613"/>
      <c r="DA18" s="613"/>
      <c r="DB18" s="613"/>
      <c r="DC18" s="613"/>
      <c r="DD18" s="613"/>
      <c r="DE18" s="613"/>
      <c r="DF18" s="613"/>
      <c r="DG18" s="613"/>
      <c r="DH18" s="613"/>
      <c r="DI18" s="613"/>
      <c r="DJ18" s="613"/>
      <c r="DK18" s="614"/>
      <c r="DL18" s="621">
        <v>168546251</v>
      </c>
      <c r="DM18" s="613"/>
      <c r="DN18" s="613"/>
      <c r="DO18" s="613"/>
      <c r="DP18" s="613"/>
      <c r="DQ18" s="613"/>
      <c r="DR18" s="613"/>
      <c r="DS18" s="613"/>
      <c r="DT18" s="613"/>
      <c r="DU18" s="613"/>
      <c r="DV18" s="613"/>
      <c r="DW18" s="613"/>
      <c r="DX18" s="622"/>
    </row>
    <row r="19" spans="2:128" ht="11.25" customHeight="1" x14ac:dyDescent="0.2">
      <c r="B19" s="609" t="s">
        <v>243</v>
      </c>
      <c r="C19" s="610"/>
      <c r="D19" s="610"/>
      <c r="E19" s="610"/>
      <c r="F19" s="610"/>
      <c r="G19" s="610"/>
      <c r="H19" s="610"/>
      <c r="I19" s="610"/>
      <c r="J19" s="610"/>
      <c r="K19" s="610"/>
      <c r="L19" s="610"/>
      <c r="M19" s="610"/>
      <c r="N19" s="610"/>
      <c r="O19" s="610"/>
      <c r="P19" s="610"/>
      <c r="Q19" s="611"/>
      <c r="R19" s="612">
        <v>1190538</v>
      </c>
      <c r="S19" s="613"/>
      <c r="T19" s="613"/>
      <c r="U19" s="613"/>
      <c r="V19" s="613"/>
      <c r="W19" s="613"/>
      <c r="X19" s="613"/>
      <c r="Y19" s="614"/>
      <c r="Z19" s="615">
        <v>0.1</v>
      </c>
      <c r="AA19" s="615"/>
      <c r="AB19" s="615"/>
      <c r="AC19" s="615"/>
      <c r="AD19" s="616">
        <v>1190538</v>
      </c>
      <c r="AE19" s="616"/>
      <c r="AF19" s="616"/>
      <c r="AG19" s="616"/>
      <c r="AH19" s="616"/>
      <c r="AI19" s="616"/>
      <c r="AJ19" s="616"/>
      <c r="AK19" s="616"/>
      <c r="AL19" s="617">
        <v>0.2</v>
      </c>
      <c r="AM19" s="618"/>
      <c r="AN19" s="618"/>
      <c r="AO19" s="619"/>
      <c r="AP19" s="609" t="s">
        <v>244</v>
      </c>
      <c r="AQ19" s="610"/>
      <c r="AR19" s="610"/>
      <c r="AS19" s="610"/>
      <c r="AT19" s="610"/>
      <c r="AU19" s="610"/>
      <c r="AV19" s="610"/>
      <c r="AW19" s="610"/>
      <c r="AX19" s="610"/>
      <c r="AY19" s="610"/>
      <c r="AZ19" s="610"/>
      <c r="BA19" s="610"/>
      <c r="BB19" s="610"/>
      <c r="BC19" s="611"/>
      <c r="BD19" s="612">
        <v>4749997</v>
      </c>
      <c r="BE19" s="613"/>
      <c r="BF19" s="613"/>
      <c r="BG19" s="613"/>
      <c r="BH19" s="613"/>
      <c r="BI19" s="613"/>
      <c r="BJ19" s="613"/>
      <c r="BK19" s="614"/>
      <c r="BL19" s="615">
        <v>1.7</v>
      </c>
      <c r="BM19" s="615"/>
      <c r="BN19" s="615"/>
      <c r="BO19" s="615"/>
      <c r="BP19" s="616" t="s">
        <v>206</v>
      </c>
      <c r="BQ19" s="616"/>
      <c r="BR19" s="616"/>
      <c r="BS19" s="616"/>
      <c r="BT19" s="616"/>
      <c r="BU19" s="616"/>
      <c r="BV19" s="616"/>
      <c r="BW19" s="620"/>
      <c r="BY19" s="609" t="s">
        <v>245</v>
      </c>
      <c r="BZ19" s="610"/>
      <c r="CA19" s="610"/>
      <c r="CB19" s="610"/>
      <c r="CC19" s="610"/>
      <c r="CD19" s="610"/>
      <c r="CE19" s="610"/>
      <c r="CF19" s="610"/>
      <c r="CG19" s="610"/>
      <c r="CH19" s="610"/>
      <c r="CI19" s="610"/>
      <c r="CJ19" s="610"/>
      <c r="CK19" s="610"/>
      <c r="CL19" s="611"/>
      <c r="CM19" s="612" t="s">
        <v>206</v>
      </c>
      <c r="CN19" s="613"/>
      <c r="CO19" s="613"/>
      <c r="CP19" s="613"/>
      <c r="CQ19" s="613"/>
      <c r="CR19" s="613"/>
      <c r="CS19" s="613"/>
      <c r="CT19" s="614"/>
      <c r="CU19" s="617" t="s">
        <v>206</v>
      </c>
      <c r="CV19" s="618"/>
      <c r="CW19" s="618"/>
      <c r="CX19" s="623"/>
      <c r="CY19" s="621" t="s">
        <v>206</v>
      </c>
      <c r="CZ19" s="613"/>
      <c r="DA19" s="613"/>
      <c r="DB19" s="613"/>
      <c r="DC19" s="613"/>
      <c r="DD19" s="613"/>
      <c r="DE19" s="613"/>
      <c r="DF19" s="613"/>
      <c r="DG19" s="613"/>
      <c r="DH19" s="613"/>
      <c r="DI19" s="613"/>
      <c r="DJ19" s="613"/>
      <c r="DK19" s="614"/>
      <c r="DL19" s="621" t="s">
        <v>206</v>
      </c>
      <c r="DM19" s="613"/>
      <c r="DN19" s="613"/>
      <c r="DO19" s="613"/>
      <c r="DP19" s="613"/>
      <c r="DQ19" s="613"/>
      <c r="DR19" s="613"/>
      <c r="DS19" s="613"/>
      <c r="DT19" s="613"/>
      <c r="DU19" s="613"/>
      <c r="DV19" s="613"/>
      <c r="DW19" s="613"/>
      <c r="DX19" s="622"/>
    </row>
    <row r="20" spans="2:128" ht="11.25" customHeight="1" x14ac:dyDescent="0.2">
      <c r="B20" s="609" t="s">
        <v>246</v>
      </c>
      <c r="C20" s="610"/>
      <c r="D20" s="610"/>
      <c r="E20" s="610"/>
      <c r="F20" s="610"/>
      <c r="G20" s="610"/>
      <c r="H20" s="610"/>
      <c r="I20" s="610"/>
      <c r="J20" s="610"/>
      <c r="K20" s="610"/>
      <c r="L20" s="610"/>
      <c r="M20" s="610"/>
      <c r="N20" s="610"/>
      <c r="O20" s="610"/>
      <c r="P20" s="610"/>
      <c r="Q20" s="611"/>
      <c r="R20" s="612">
        <v>240021906</v>
      </c>
      <c r="S20" s="613"/>
      <c r="T20" s="613"/>
      <c r="U20" s="613"/>
      <c r="V20" s="613"/>
      <c r="W20" s="613"/>
      <c r="X20" s="613"/>
      <c r="Y20" s="614"/>
      <c r="Z20" s="615">
        <v>23</v>
      </c>
      <c r="AA20" s="615"/>
      <c r="AB20" s="615"/>
      <c r="AC20" s="615"/>
      <c r="AD20" s="616">
        <v>236497719</v>
      </c>
      <c r="AE20" s="616"/>
      <c r="AF20" s="616"/>
      <c r="AG20" s="616"/>
      <c r="AH20" s="616"/>
      <c r="AI20" s="616"/>
      <c r="AJ20" s="616"/>
      <c r="AK20" s="616"/>
      <c r="AL20" s="617">
        <v>46.4</v>
      </c>
      <c r="AM20" s="618"/>
      <c r="AN20" s="618"/>
      <c r="AO20" s="619"/>
      <c r="AP20" s="624" t="s">
        <v>247</v>
      </c>
      <c r="AQ20" s="625"/>
      <c r="AR20" s="625"/>
      <c r="AS20" s="625"/>
      <c r="AT20" s="625"/>
      <c r="AU20" s="625"/>
      <c r="AV20" s="625"/>
      <c r="AW20" s="625"/>
      <c r="AX20" s="625"/>
      <c r="AY20" s="625"/>
      <c r="AZ20" s="625"/>
      <c r="BA20" s="625"/>
      <c r="BB20" s="625"/>
      <c r="BC20" s="626"/>
      <c r="BD20" s="612">
        <v>2343220</v>
      </c>
      <c r="BE20" s="613"/>
      <c r="BF20" s="613"/>
      <c r="BG20" s="613"/>
      <c r="BH20" s="613"/>
      <c r="BI20" s="613"/>
      <c r="BJ20" s="613"/>
      <c r="BK20" s="614"/>
      <c r="BL20" s="615">
        <v>0.8</v>
      </c>
      <c r="BM20" s="615"/>
      <c r="BN20" s="615"/>
      <c r="BO20" s="615"/>
      <c r="BP20" s="616" t="s">
        <v>120</v>
      </c>
      <c r="BQ20" s="616"/>
      <c r="BR20" s="616"/>
      <c r="BS20" s="616"/>
      <c r="BT20" s="616"/>
      <c r="BU20" s="616"/>
      <c r="BV20" s="616"/>
      <c r="BW20" s="620"/>
      <c r="BY20" s="624" t="s">
        <v>248</v>
      </c>
      <c r="BZ20" s="625"/>
      <c r="CA20" s="625"/>
      <c r="CB20" s="625"/>
      <c r="CC20" s="625"/>
      <c r="CD20" s="625"/>
      <c r="CE20" s="625"/>
      <c r="CF20" s="625"/>
      <c r="CG20" s="625"/>
      <c r="CH20" s="625"/>
      <c r="CI20" s="625"/>
      <c r="CJ20" s="625"/>
      <c r="CK20" s="625"/>
      <c r="CL20" s="626"/>
      <c r="CM20" s="612" t="s">
        <v>120</v>
      </c>
      <c r="CN20" s="613"/>
      <c r="CO20" s="613"/>
      <c r="CP20" s="613"/>
      <c r="CQ20" s="613"/>
      <c r="CR20" s="613"/>
      <c r="CS20" s="613"/>
      <c r="CT20" s="614"/>
      <c r="CU20" s="617" t="s">
        <v>120</v>
      </c>
      <c r="CV20" s="618"/>
      <c r="CW20" s="618"/>
      <c r="CX20" s="623"/>
      <c r="CY20" s="621" t="s">
        <v>206</v>
      </c>
      <c r="CZ20" s="613"/>
      <c r="DA20" s="613"/>
      <c r="DB20" s="613"/>
      <c r="DC20" s="613"/>
      <c r="DD20" s="613"/>
      <c r="DE20" s="613"/>
      <c r="DF20" s="613"/>
      <c r="DG20" s="613"/>
      <c r="DH20" s="613"/>
      <c r="DI20" s="613"/>
      <c r="DJ20" s="613"/>
      <c r="DK20" s="614"/>
      <c r="DL20" s="621" t="s">
        <v>206</v>
      </c>
      <c r="DM20" s="613"/>
      <c r="DN20" s="613"/>
      <c r="DO20" s="613"/>
      <c r="DP20" s="613"/>
      <c r="DQ20" s="613"/>
      <c r="DR20" s="613"/>
      <c r="DS20" s="613"/>
      <c r="DT20" s="613"/>
      <c r="DU20" s="613"/>
      <c r="DV20" s="613"/>
      <c r="DW20" s="613"/>
      <c r="DX20" s="622"/>
    </row>
    <row r="21" spans="2:128" ht="11.25" customHeight="1" x14ac:dyDescent="0.2">
      <c r="B21" s="609" t="s">
        <v>249</v>
      </c>
      <c r="C21" s="610"/>
      <c r="D21" s="610"/>
      <c r="E21" s="610"/>
      <c r="F21" s="610"/>
      <c r="G21" s="610"/>
      <c r="H21" s="610"/>
      <c r="I21" s="610"/>
      <c r="J21" s="610"/>
      <c r="K21" s="610"/>
      <c r="L21" s="610"/>
      <c r="M21" s="610"/>
      <c r="N21" s="610"/>
      <c r="O21" s="610"/>
      <c r="P21" s="610"/>
      <c r="Q21" s="611"/>
      <c r="R21" s="612">
        <v>236497719</v>
      </c>
      <c r="S21" s="613"/>
      <c r="T21" s="613"/>
      <c r="U21" s="613"/>
      <c r="V21" s="613"/>
      <c r="W21" s="613"/>
      <c r="X21" s="613"/>
      <c r="Y21" s="614"/>
      <c r="Z21" s="617">
        <v>22.6</v>
      </c>
      <c r="AA21" s="618"/>
      <c r="AB21" s="618"/>
      <c r="AC21" s="623"/>
      <c r="AD21" s="621">
        <v>236497719</v>
      </c>
      <c r="AE21" s="613"/>
      <c r="AF21" s="613"/>
      <c r="AG21" s="613"/>
      <c r="AH21" s="613"/>
      <c r="AI21" s="613"/>
      <c r="AJ21" s="613"/>
      <c r="AK21" s="614"/>
      <c r="AL21" s="617">
        <v>46.4</v>
      </c>
      <c r="AM21" s="618"/>
      <c r="AN21" s="618"/>
      <c r="AO21" s="619"/>
      <c r="AP21" s="624" t="s">
        <v>250</v>
      </c>
      <c r="AQ21" s="625"/>
      <c r="AR21" s="625"/>
      <c r="AS21" s="625"/>
      <c r="AT21" s="625"/>
      <c r="AU21" s="625"/>
      <c r="AV21" s="625"/>
      <c r="AW21" s="625"/>
      <c r="AX21" s="625"/>
      <c r="AY21" s="625"/>
      <c r="AZ21" s="625"/>
      <c r="BA21" s="625"/>
      <c r="BB21" s="625"/>
      <c r="BC21" s="626"/>
      <c r="BD21" s="612">
        <v>536946</v>
      </c>
      <c r="BE21" s="613"/>
      <c r="BF21" s="613"/>
      <c r="BG21" s="613"/>
      <c r="BH21" s="613"/>
      <c r="BI21" s="613"/>
      <c r="BJ21" s="613"/>
      <c r="BK21" s="614"/>
      <c r="BL21" s="615">
        <v>0.2</v>
      </c>
      <c r="BM21" s="615"/>
      <c r="BN21" s="615"/>
      <c r="BO21" s="615"/>
      <c r="BP21" s="616" t="s">
        <v>120</v>
      </c>
      <c r="BQ21" s="616"/>
      <c r="BR21" s="616"/>
      <c r="BS21" s="616"/>
      <c r="BT21" s="616"/>
      <c r="BU21" s="616"/>
      <c r="BV21" s="616"/>
      <c r="BW21" s="620"/>
      <c r="BY21" s="624" t="s">
        <v>251</v>
      </c>
      <c r="BZ21" s="625"/>
      <c r="CA21" s="625"/>
      <c r="CB21" s="625"/>
      <c r="CC21" s="625"/>
      <c r="CD21" s="625"/>
      <c r="CE21" s="625"/>
      <c r="CF21" s="625"/>
      <c r="CG21" s="625"/>
      <c r="CH21" s="625"/>
      <c r="CI21" s="625"/>
      <c r="CJ21" s="625"/>
      <c r="CK21" s="625"/>
      <c r="CL21" s="626"/>
      <c r="CM21" s="612">
        <v>208362</v>
      </c>
      <c r="CN21" s="613"/>
      <c r="CO21" s="613"/>
      <c r="CP21" s="613"/>
      <c r="CQ21" s="613"/>
      <c r="CR21" s="613"/>
      <c r="CS21" s="613"/>
      <c r="CT21" s="614"/>
      <c r="CU21" s="617">
        <v>0</v>
      </c>
      <c r="CV21" s="618"/>
      <c r="CW21" s="618"/>
      <c r="CX21" s="623"/>
      <c r="CY21" s="621" t="s">
        <v>206</v>
      </c>
      <c r="CZ21" s="613"/>
      <c r="DA21" s="613"/>
      <c r="DB21" s="613"/>
      <c r="DC21" s="613"/>
      <c r="DD21" s="613"/>
      <c r="DE21" s="613"/>
      <c r="DF21" s="613"/>
      <c r="DG21" s="613"/>
      <c r="DH21" s="613"/>
      <c r="DI21" s="613"/>
      <c r="DJ21" s="613"/>
      <c r="DK21" s="614"/>
      <c r="DL21" s="621">
        <v>208362</v>
      </c>
      <c r="DM21" s="613"/>
      <c r="DN21" s="613"/>
      <c r="DO21" s="613"/>
      <c r="DP21" s="613"/>
      <c r="DQ21" s="613"/>
      <c r="DR21" s="613"/>
      <c r="DS21" s="613"/>
      <c r="DT21" s="613"/>
      <c r="DU21" s="613"/>
      <c r="DV21" s="613"/>
      <c r="DW21" s="613"/>
      <c r="DX21" s="622"/>
    </row>
    <row r="22" spans="2:128" ht="11.25" customHeight="1" x14ac:dyDescent="0.2">
      <c r="B22" s="609" t="s">
        <v>252</v>
      </c>
      <c r="C22" s="610"/>
      <c r="D22" s="610"/>
      <c r="E22" s="610"/>
      <c r="F22" s="610"/>
      <c r="G22" s="610"/>
      <c r="H22" s="610"/>
      <c r="I22" s="610"/>
      <c r="J22" s="610"/>
      <c r="K22" s="610"/>
      <c r="L22" s="610"/>
      <c r="M22" s="610"/>
      <c r="N22" s="610"/>
      <c r="O22" s="610"/>
      <c r="P22" s="610"/>
      <c r="Q22" s="611"/>
      <c r="R22" s="612">
        <v>3461065</v>
      </c>
      <c r="S22" s="613"/>
      <c r="T22" s="613"/>
      <c r="U22" s="613"/>
      <c r="V22" s="613"/>
      <c r="W22" s="613"/>
      <c r="X22" s="613"/>
      <c r="Y22" s="614"/>
      <c r="Z22" s="617">
        <v>0.3</v>
      </c>
      <c r="AA22" s="618"/>
      <c r="AB22" s="618"/>
      <c r="AC22" s="623"/>
      <c r="AD22" s="621" t="s">
        <v>120</v>
      </c>
      <c r="AE22" s="613"/>
      <c r="AF22" s="613"/>
      <c r="AG22" s="613"/>
      <c r="AH22" s="613"/>
      <c r="AI22" s="613"/>
      <c r="AJ22" s="613"/>
      <c r="AK22" s="614"/>
      <c r="AL22" s="617" t="s">
        <v>120</v>
      </c>
      <c r="AM22" s="618"/>
      <c r="AN22" s="618"/>
      <c r="AO22" s="619"/>
      <c r="AP22" s="624" t="s">
        <v>253</v>
      </c>
      <c r="AQ22" s="625"/>
      <c r="AR22" s="625"/>
      <c r="AS22" s="625"/>
      <c r="AT22" s="625"/>
      <c r="AU22" s="625"/>
      <c r="AV22" s="625"/>
      <c r="AW22" s="625"/>
      <c r="AX22" s="625"/>
      <c r="AY22" s="625"/>
      <c r="AZ22" s="625"/>
      <c r="BA22" s="625"/>
      <c r="BB22" s="625"/>
      <c r="BC22" s="626"/>
      <c r="BD22" s="612">
        <v>1972004</v>
      </c>
      <c r="BE22" s="613"/>
      <c r="BF22" s="613"/>
      <c r="BG22" s="613"/>
      <c r="BH22" s="613"/>
      <c r="BI22" s="613"/>
      <c r="BJ22" s="613"/>
      <c r="BK22" s="614"/>
      <c r="BL22" s="615">
        <v>0.7</v>
      </c>
      <c r="BM22" s="615"/>
      <c r="BN22" s="615"/>
      <c r="BO22" s="615"/>
      <c r="BP22" s="616" t="s">
        <v>120</v>
      </c>
      <c r="BQ22" s="616"/>
      <c r="BR22" s="616"/>
      <c r="BS22" s="616"/>
      <c r="BT22" s="616"/>
      <c r="BU22" s="616"/>
      <c r="BV22" s="616"/>
      <c r="BW22" s="620"/>
      <c r="BY22" s="624" t="s">
        <v>254</v>
      </c>
      <c r="BZ22" s="625"/>
      <c r="CA22" s="625"/>
      <c r="CB22" s="625"/>
      <c r="CC22" s="625"/>
      <c r="CD22" s="625"/>
      <c r="CE22" s="625"/>
      <c r="CF22" s="625"/>
      <c r="CG22" s="625"/>
      <c r="CH22" s="625"/>
      <c r="CI22" s="625"/>
      <c r="CJ22" s="625"/>
      <c r="CK22" s="625"/>
      <c r="CL22" s="626"/>
      <c r="CM22" s="612">
        <v>1067417</v>
      </c>
      <c r="CN22" s="613"/>
      <c r="CO22" s="613"/>
      <c r="CP22" s="613"/>
      <c r="CQ22" s="613"/>
      <c r="CR22" s="613"/>
      <c r="CS22" s="613"/>
      <c r="CT22" s="614"/>
      <c r="CU22" s="617">
        <v>0.1</v>
      </c>
      <c r="CV22" s="618"/>
      <c r="CW22" s="618"/>
      <c r="CX22" s="623"/>
      <c r="CY22" s="621" t="s">
        <v>206</v>
      </c>
      <c r="CZ22" s="613"/>
      <c r="DA22" s="613"/>
      <c r="DB22" s="613"/>
      <c r="DC22" s="613"/>
      <c r="DD22" s="613"/>
      <c r="DE22" s="613"/>
      <c r="DF22" s="613"/>
      <c r="DG22" s="613"/>
      <c r="DH22" s="613"/>
      <c r="DI22" s="613"/>
      <c r="DJ22" s="613"/>
      <c r="DK22" s="614"/>
      <c r="DL22" s="621">
        <v>1067417</v>
      </c>
      <c r="DM22" s="613"/>
      <c r="DN22" s="613"/>
      <c r="DO22" s="613"/>
      <c r="DP22" s="613"/>
      <c r="DQ22" s="613"/>
      <c r="DR22" s="613"/>
      <c r="DS22" s="613"/>
      <c r="DT22" s="613"/>
      <c r="DU22" s="613"/>
      <c r="DV22" s="613"/>
      <c r="DW22" s="613"/>
      <c r="DX22" s="622"/>
    </row>
    <row r="23" spans="2:128" ht="11.25" customHeight="1" x14ac:dyDescent="0.2">
      <c r="B23" s="609" t="s">
        <v>255</v>
      </c>
      <c r="C23" s="610"/>
      <c r="D23" s="610"/>
      <c r="E23" s="610"/>
      <c r="F23" s="610"/>
      <c r="G23" s="610"/>
      <c r="H23" s="610"/>
      <c r="I23" s="610"/>
      <c r="J23" s="610"/>
      <c r="K23" s="610"/>
      <c r="L23" s="610"/>
      <c r="M23" s="610"/>
      <c r="N23" s="610"/>
      <c r="O23" s="610"/>
      <c r="P23" s="610"/>
      <c r="Q23" s="611"/>
      <c r="R23" s="612">
        <v>63122</v>
      </c>
      <c r="S23" s="613"/>
      <c r="T23" s="613"/>
      <c r="U23" s="613"/>
      <c r="V23" s="613"/>
      <c r="W23" s="613"/>
      <c r="X23" s="613"/>
      <c r="Y23" s="614"/>
      <c r="Z23" s="617">
        <v>0</v>
      </c>
      <c r="AA23" s="618"/>
      <c r="AB23" s="618"/>
      <c r="AC23" s="623"/>
      <c r="AD23" s="621" t="s">
        <v>206</v>
      </c>
      <c r="AE23" s="613"/>
      <c r="AF23" s="613"/>
      <c r="AG23" s="613"/>
      <c r="AH23" s="613"/>
      <c r="AI23" s="613"/>
      <c r="AJ23" s="613"/>
      <c r="AK23" s="614"/>
      <c r="AL23" s="617" t="s">
        <v>206</v>
      </c>
      <c r="AM23" s="618"/>
      <c r="AN23" s="618"/>
      <c r="AO23" s="619"/>
      <c r="AP23" s="624" t="s">
        <v>256</v>
      </c>
      <c r="AQ23" s="625"/>
      <c r="AR23" s="625"/>
      <c r="AS23" s="625"/>
      <c r="AT23" s="625"/>
      <c r="AU23" s="625"/>
      <c r="AV23" s="625"/>
      <c r="AW23" s="625"/>
      <c r="AX23" s="625"/>
      <c r="AY23" s="625"/>
      <c r="AZ23" s="625"/>
      <c r="BA23" s="625"/>
      <c r="BB23" s="625"/>
      <c r="BC23" s="626"/>
      <c r="BD23" s="612">
        <v>23011853</v>
      </c>
      <c r="BE23" s="613"/>
      <c r="BF23" s="613"/>
      <c r="BG23" s="613"/>
      <c r="BH23" s="613"/>
      <c r="BI23" s="613"/>
      <c r="BJ23" s="613"/>
      <c r="BK23" s="614"/>
      <c r="BL23" s="615">
        <v>8.1999999999999993</v>
      </c>
      <c r="BM23" s="615"/>
      <c r="BN23" s="615"/>
      <c r="BO23" s="615"/>
      <c r="BP23" s="616" t="s">
        <v>120</v>
      </c>
      <c r="BQ23" s="616"/>
      <c r="BR23" s="616"/>
      <c r="BS23" s="616"/>
      <c r="BT23" s="616"/>
      <c r="BU23" s="616"/>
      <c r="BV23" s="616"/>
      <c r="BW23" s="620"/>
      <c r="BY23" s="624" t="s">
        <v>257</v>
      </c>
      <c r="BZ23" s="625"/>
      <c r="CA23" s="625"/>
      <c r="CB23" s="625"/>
      <c r="CC23" s="625"/>
      <c r="CD23" s="625"/>
      <c r="CE23" s="625"/>
      <c r="CF23" s="625"/>
      <c r="CG23" s="625"/>
      <c r="CH23" s="625"/>
      <c r="CI23" s="625"/>
      <c r="CJ23" s="625"/>
      <c r="CK23" s="625"/>
      <c r="CL23" s="626"/>
      <c r="CM23" s="612">
        <v>577961</v>
      </c>
      <c r="CN23" s="613"/>
      <c r="CO23" s="613"/>
      <c r="CP23" s="613"/>
      <c r="CQ23" s="613"/>
      <c r="CR23" s="613"/>
      <c r="CS23" s="613"/>
      <c r="CT23" s="614"/>
      <c r="CU23" s="617">
        <v>0.1</v>
      </c>
      <c r="CV23" s="618"/>
      <c r="CW23" s="618"/>
      <c r="CX23" s="623"/>
      <c r="CY23" s="621" t="s">
        <v>120</v>
      </c>
      <c r="CZ23" s="613"/>
      <c r="DA23" s="613"/>
      <c r="DB23" s="613"/>
      <c r="DC23" s="613"/>
      <c r="DD23" s="613"/>
      <c r="DE23" s="613"/>
      <c r="DF23" s="613"/>
      <c r="DG23" s="613"/>
      <c r="DH23" s="613"/>
      <c r="DI23" s="613"/>
      <c r="DJ23" s="613"/>
      <c r="DK23" s="614"/>
      <c r="DL23" s="621">
        <v>577961</v>
      </c>
      <c r="DM23" s="613"/>
      <c r="DN23" s="613"/>
      <c r="DO23" s="613"/>
      <c r="DP23" s="613"/>
      <c r="DQ23" s="613"/>
      <c r="DR23" s="613"/>
      <c r="DS23" s="613"/>
      <c r="DT23" s="613"/>
      <c r="DU23" s="613"/>
      <c r="DV23" s="613"/>
      <c r="DW23" s="613"/>
      <c r="DX23" s="622"/>
    </row>
    <row r="24" spans="2:128" ht="11.25" customHeight="1" x14ac:dyDescent="0.2">
      <c r="B24" s="609" t="s">
        <v>258</v>
      </c>
      <c r="C24" s="610"/>
      <c r="D24" s="610"/>
      <c r="E24" s="610"/>
      <c r="F24" s="610"/>
      <c r="G24" s="610"/>
      <c r="H24" s="610"/>
      <c r="I24" s="610"/>
      <c r="J24" s="610"/>
      <c r="K24" s="610"/>
      <c r="L24" s="610"/>
      <c r="M24" s="610"/>
      <c r="N24" s="610"/>
      <c r="O24" s="610"/>
      <c r="P24" s="610"/>
      <c r="Q24" s="611"/>
      <c r="R24" s="612">
        <v>565464163</v>
      </c>
      <c r="S24" s="613"/>
      <c r="T24" s="613"/>
      <c r="U24" s="613"/>
      <c r="V24" s="613"/>
      <c r="W24" s="613"/>
      <c r="X24" s="613"/>
      <c r="Y24" s="614"/>
      <c r="Z24" s="617">
        <v>54.1</v>
      </c>
      <c r="AA24" s="618"/>
      <c r="AB24" s="618"/>
      <c r="AC24" s="623"/>
      <c r="AD24" s="621">
        <v>505913068</v>
      </c>
      <c r="AE24" s="613"/>
      <c r="AF24" s="613"/>
      <c r="AG24" s="613"/>
      <c r="AH24" s="613"/>
      <c r="AI24" s="613"/>
      <c r="AJ24" s="613"/>
      <c r="AK24" s="614"/>
      <c r="AL24" s="617">
        <v>99.2</v>
      </c>
      <c r="AM24" s="618"/>
      <c r="AN24" s="618"/>
      <c r="AO24" s="619"/>
      <c r="AP24" s="624" t="s">
        <v>259</v>
      </c>
      <c r="AQ24" s="625"/>
      <c r="AR24" s="625"/>
      <c r="AS24" s="625"/>
      <c r="AT24" s="625"/>
      <c r="AU24" s="625"/>
      <c r="AV24" s="625"/>
      <c r="AW24" s="625"/>
      <c r="AX24" s="625"/>
      <c r="AY24" s="625"/>
      <c r="AZ24" s="625"/>
      <c r="BA24" s="625"/>
      <c r="BB24" s="625"/>
      <c r="BC24" s="626"/>
      <c r="BD24" s="612">
        <v>32304214</v>
      </c>
      <c r="BE24" s="613"/>
      <c r="BF24" s="613"/>
      <c r="BG24" s="613"/>
      <c r="BH24" s="613"/>
      <c r="BI24" s="613"/>
      <c r="BJ24" s="613"/>
      <c r="BK24" s="614"/>
      <c r="BL24" s="615">
        <v>11.5</v>
      </c>
      <c r="BM24" s="615"/>
      <c r="BN24" s="615"/>
      <c r="BO24" s="615"/>
      <c r="BP24" s="616" t="s">
        <v>206</v>
      </c>
      <c r="BQ24" s="616"/>
      <c r="BR24" s="616"/>
      <c r="BS24" s="616"/>
      <c r="BT24" s="616"/>
      <c r="BU24" s="616"/>
      <c r="BV24" s="616"/>
      <c r="BW24" s="620"/>
      <c r="BY24" s="624" t="s">
        <v>260</v>
      </c>
      <c r="BZ24" s="625"/>
      <c r="CA24" s="625"/>
      <c r="CB24" s="625"/>
      <c r="CC24" s="625"/>
      <c r="CD24" s="625"/>
      <c r="CE24" s="625"/>
      <c r="CF24" s="625"/>
      <c r="CG24" s="625"/>
      <c r="CH24" s="625"/>
      <c r="CI24" s="625"/>
      <c r="CJ24" s="625"/>
      <c r="CK24" s="625"/>
      <c r="CL24" s="626"/>
      <c r="CM24" s="612">
        <v>128229</v>
      </c>
      <c r="CN24" s="613"/>
      <c r="CO24" s="613"/>
      <c r="CP24" s="613"/>
      <c r="CQ24" s="613"/>
      <c r="CR24" s="613"/>
      <c r="CS24" s="613"/>
      <c r="CT24" s="614"/>
      <c r="CU24" s="617">
        <v>0</v>
      </c>
      <c r="CV24" s="618"/>
      <c r="CW24" s="618"/>
      <c r="CX24" s="623"/>
      <c r="CY24" s="621" t="s">
        <v>206</v>
      </c>
      <c r="CZ24" s="613"/>
      <c r="DA24" s="613"/>
      <c r="DB24" s="613"/>
      <c r="DC24" s="613"/>
      <c r="DD24" s="613"/>
      <c r="DE24" s="613"/>
      <c r="DF24" s="613"/>
      <c r="DG24" s="613"/>
      <c r="DH24" s="613"/>
      <c r="DI24" s="613"/>
      <c r="DJ24" s="613"/>
      <c r="DK24" s="614"/>
      <c r="DL24" s="621">
        <v>128229</v>
      </c>
      <c r="DM24" s="613"/>
      <c r="DN24" s="613"/>
      <c r="DO24" s="613"/>
      <c r="DP24" s="613"/>
      <c r="DQ24" s="613"/>
      <c r="DR24" s="613"/>
      <c r="DS24" s="613"/>
      <c r="DT24" s="613"/>
      <c r="DU24" s="613"/>
      <c r="DV24" s="613"/>
      <c r="DW24" s="613"/>
      <c r="DX24" s="622"/>
    </row>
    <row r="25" spans="2:128" ht="11.25" customHeight="1" x14ac:dyDescent="0.2">
      <c r="B25" s="609" t="s">
        <v>261</v>
      </c>
      <c r="C25" s="610"/>
      <c r="D25" s="610"/>
      <c r="E25" s="610"/>
      <c r="F25" s="610"/>
      <c r="G25" s="610"/>
      <c r="H25" s="610"/>
      <c r="I25" s="610"/>
      <c r="J25" s="610"/>
      <c r="K25" s="610"/>
      <c r="L25" s="610"/>
      <c r="M25" s="610"/>
      <c r="N25" s="610"/>
      <c r="O25" s="610"/>
      <c r="P25" s="610"/>
      <c r="Q25" s="611"/>
      <c r="R25" s="612">
        <v>391237</v>
      </c>
      <c r="S25" s="613"/>
      <c r="T25" s="613"/>
      <c r="U25" s="613"/>
      <c r="V25" s="613"/>
      <c r="W25" s="613"/>
      <c r="X25" s="613"/>
      <c r="Y25" s="614"/>
      <c r="Z25" s="617">
        <v>0</v>
      </c>
      <c r="AA25" s="618"/>
      <c r="AB25" s="618"/>
      <c r="AC25" s="623"/>
      <c r="AD25" s="621">
        <v>391237</v>
      </c>
      <c r="AE25" s="613"/>
      <c r="AF25" s="613"/>
      <c r="AG25" s="613"/>
      <c r="AH25" s="613"/>
      <c r="AI25" s="613"/>
      <c r="AJ25" s="613"/>
      <c r="AK25" s="614"/>
      <c r="AL25" s="617">
        <v>0.1</v>
      </c>
      <c r="AM25" s="618"/>
      <c r="AN25" s="618"/>
      <c r="AO25" s="619"/>
      <c r="AP25" s="624" t="s">
        <v>262</v>
      </c>
      <c r="AQ25" s="625"/>
      <c r="AR25" s="625"/>
      <c r="AS25" s="625"/>
      <c r="AT25" s="625"/>
      <c r="AU25" s="625"/>
      <c r="AV25" s="625"/>
      <c r="AW25" s="625"/>
      <c r="AX25" s="625"/>
      <c r="AY25" s="625"/>
      <c r="AZ25" s="625"/>
      <c r="BA25" s="625"/>
      <c r="BB25" s="625"/>
      <c r="BC25" s="626"/>
      <c r="BD25" s="612">
        <v>41762</v>
      </c>
      <c r="BE25" s="613"/>
      <c r="BF25" s="613"/>
      <c r="BG25" s="613"/>
      <c r="BH25" s="613"/>
      <c r="BI25" s="613"/>
      <c r="BJ25" s="613"/>
      <c r="BK25" s="614"/>
      <c r="BL25" s="615">
        <v>0</v>
      </c>
      <c r="BM25" s="615"/>
      <c r="BN25" s="615"/>
      <c r="BO25" s="615"/>
      <c r="BP25" s="616" t="s">
        <v>206</v>
      </c>
      <c r="BQ25" s="616"/>
      <c r="BR25" s="616"/>
      <c r="BS25" s="616"/>
      <c r="BT25" s="616"/>
      <c r="BU25" s="616"/>
      <c r="BV25" s="616"/>
      <c r="BW25" s="620"/>
      <c r="BY25" s="624" t="s">
        <v>263</v>
      </c>
      <c r="BZ25" s="625"/>
      <c r="CA25" s="625"/>
      <c r="CB25" s="625"/>
      <c r="CC25" s="625"/>
      <c r="CD25" s="625"/>
      <c r="CE25" s="625"/>
      <c r="CF25" s="625"/>
      <c r="CG25" s="625"/>
      <c r="CH25" s="625"/>
      <c r="CI25" s="625"/>
      <c r="CJ25" s="625"/>
      <c r="CK25" s="625"/>
      <c r="CL25" s="626"/>
      <c r="CM25" s="612">
        <v>41786688</v>
      </c>
      <c r="CN25" s="613"/>
      <c r="CO25" s="613"/>
      <c r="CP25" s="613"/>
      <c r="CQ25" s="613"/>
      <c r="CR25" s="613"/>
      <c r="CS25" s="613"/>
      <c r="CT25" s="614"/>
      <c r="CU25" s="617">
        <v>4</v>
      </c>
      <c r="CV25" s="618"/>
      <c r="CW25" s="618"/>
      <c r="CX25" s="623"/>
      <c r="CY25" s="621" t="s">
        <v>206</v>
      </c>
      <c r="CZ25" s="613"/>
      <c r="DA25" s="613"/>
      <c r="DB25" s="613"/>
      <c r="DC25" s="613"/>
      <c r="DD25" s="613"/>
      <c r="DE25" s="613"/>
      <c r="DF25" s="613"/>
      <c r="DG25" s="613"/>
      <c r="DH25" s="613"/>
      <c r="DI25" s="613"/>
      <c r="DJ25" s="613"/>
      <c r="DK25" s="614"/>
      <c r="DL25" s="621">
        <v>41786688</v>
      </c>
      <c r="DM25" s="613"/>
      <c r="DN25" s="613"/>
      <c r="DO25" s="613"/>
      <c r="DP25" s="613"/>
      <c r="DQ25" s="613"/>
      <c r="DR25" s="613"/>
      <c r="DS25" s="613"/>
      <c r="DT25" s="613"/>
      <c r="DU25" s="613"/>
      <c r="DV25" s="613"/>
      <c r="DW25" s="613"/>
      <c r="DX25" s="622"/>
    </row>
    <row r="26" spans="2:128" ht="11.25" customHeight="1" x14ac:dyDescent="0.2">
      <c r="B26" s="609" t="s">
        <v>264</v>
      </c>
      <c r="C26" s="610"/>
      <c r="D26" s="610"/>
      <c r="E26" s="610"/>
      <c r="F26" s="610"/>
      <c r="G26" s="610"/>
      <c r="H26" s="610"/>
      <c r="I26" s="610"/>
      <c r="J26" s="610"/>
      <c r="K26" s="610"/>
      <c r="L26" s="610"/>
      <c r="M26" s="610"/>
      <c r="N26" s="610"/>
      <c r="O26" s="610"/>
      <c r="P26" s="610"/>
      <c r="Q26" s="611"/>
      <c r="R26" s="612">
        <v>7919560</v>
      </c>
      <c r="S26" s="613"/>
      <c r="T26" s="613"/>
      <c r="U26" s="613"/>
      <c r="V26" s="613"/>
      <c r="W26" s="613"/>
      <c r="X26" s="613"/>
      <c r="Y26" s="614"/>
      <c r="Z26" s="617">
        <v>0.8</v>
      </c>
      <c r="AA26" s="618"/>
      <c r="AB26" s="618"/>
      <c r="AC26" s="623"/>
      <c r="AD26" s="621" t="s">
        <v>206</v>
      </c>
      <c r="AE26" s="613"/>
      <c r="AF26" s="613"/>
      <c r="AG26" s="613"/>
      <c r="AH26" s="613"/>
      <c r="AI26" s="613"/>
      <c r="AJ26" s="613"/>
      <c r="AK26" s="614"/>
      <c r="AL26" s="617" t="s">
        <v>120</v>
      </c>
      <c r="AM26" s="618"/>
      <c r="AN26" s="618"/>
      <c r="AO26" s="619"/>
      <c r="AP26" s="624" t="s">
        <v>265</v>
      </c>
      <c r="AQ26" s="625"/>
      <c r="AR26" s="625"/>
      <c r="AS26" s="625"/>
      <c r="AT26" s="625"/>
      <c r="AU26" s="625"/>
      <c r="AV26" s="625"/>
      <c r="AW26" s="625"/>
      <c r="AX26" s="625"/>
      <c r="AY26" s="625"/>
      <c r="AZ26" s="625"/>
      <c r="BA26" s="625"/>
      <c r="BB26" s="625"/>
      <c r="BC26" s="626"/>
      <c r="BD26" s="612" t="s">
        <v>206</v>
      </c>
      <c r="BE26" s="613"/>
      <c r="BF26" s="613"/>
      <c r="BG26" s="613"/>
      <c r="BH26" s="613"/>
      <c r="BI26" s="613"/>
      <c r="BJ26" s="613"/>
      <c r="BK26" s="614"/>
      <c r="BL26" s="615" t="s">
        <v>120</v>
      </c>
      <c r="BM26" s="615"/>
      <c r="BN26" s="615"/>
      <c r="BO26" s="615"/>
      <c r="BP26" s="616" t="s">
        <v>206</v>
      </c>
      <c r="BQ26" s="616"/>
      <c r="BR26" s="616"/>
      <c r="BS26" s="616"/>
      <c r="BT26" s="616"/>
      <c r="BU26" s="616"/>
      <c r="BV26" s="616"/>
      <c r="BW26" s="620"/>
      <c r="BY26" s="624" t="s">
        <v>266</v>
      </c>
      <c r="BZ26" s="625"/>
      <c r="CA26" s="625"/>
      <c r="CB26" s="625"/>
      <c r="CC26" s="625"/>
      <c r="CD26" s="625"/>
      <c r="CE26" s="625"/>
      <c r="CF26" s="625"/>
      <c r="CG26" s="625"/>
      <c r="CH26" s="625"/>
      <c r="CI26" s="625"/>
      <c r="CJ26" s="625"/>
      <c r="CK26" s="625"/>
      <c r="CL26" s="626"/>
      <c r="CM26" s="612">
        <v>371798</v>
      </c>
      <c r="CN26" s="613"/>
      <c r="CO26" s="613"/>
      <c r="CP26" s="613"/>
      <c r="CQ26" s="613"/>
      <c r="CR26" s="613"/>
      <c r="CS26" s="613"/>
      <c r="CT26" s="614"/>
      <c r="CU26" s="617">
        <v>0</v>
      </c>
      <c r="CV26" s="618"/>
      <c r="CW26" s="618"/>
      <c r="CX26" s="623"/>
      <c r="CY26" s="621" t="s">
        <v>120</v>
      </c>
      <c r="CZ26" s="613"/>
      <c r="DA26" s="613"/>
      <c r="DB26" s="613"/>
      <c r="DC26" s="613"/>
      <c r="DD26" s="613"/>
      <c r="DE26" s="613"/>
      <c r="DF26" s="613"/>
      <c r="DG26" s="613"/>
      <c r="DH26" s="613"/>
      <c r="DI26" s="613"/>
      <c r="DJ26" s="613"/>
      <c r="DK26" s="614"/>
      <c r="DL26" s="621">
        <v>371798</v>
      </c>
      <c r="DM26" s="613"/>
      <c r="DN26" s="613"/>
      <c r="DO26" s="613"/>
      <c r="DP26" s="613"/>
      <c r="DQ26" s="613"/>
      <c r="DR26" s="613"/>
      <c r="DS26" s="613"/>
      <c r="DT26" s="613"/>
      <c r="DU26" s="613"/>
      <c r="DV26" s="613"/>
      <c r="DW26" s="613"/>
      <c r="DX26" s="622"/>
    </row>
    <row r="27" spans="2:128" ht="11.25" customHeight="1" x14ac:dyDescent="0.2">
      <c r="B27" s="609" t="s">
        <v>267</v>
      </c>
      <c r="C27" s="610"/>
      <c r="D27" s="610"/>
      <c r="E27" s="610"/>
      <c r="F27" s="610"/>
      <c r="G27" s="610"/>
      <c r="H27" s="610"/>
      <c r="I27" s="610"/>
      <c r="J27" s="610"/>
      <c r="K27" s="610"/>
      <c r="L27" s="610"/>
      <c r="M27" s="610"/>
      <c r="N27" s="610"/>
      <c r="O27" s="610"/>
      <c r="P27" s="610"/>
      <c r="Q27" s="611"/>
      <c r="R27" s="612">
        <v>11133080</v>
      </c>
      <c r="S27" s="613"/>
      <c r="T27" s="613"/>
      <c r="U27" s="613"/>
      <c r="V27" s="613"/>
      <c r="W27" s="613"/>
      <c r="X27" s="613"/>
      <c r="Y27" s="614"/>
      <c r="Z27" s="617">
        <v>1.1000000000000001</v>
      </c>
      <c r="AA27" s="618"/>
      <c r="AB27" s="618"/>
      <c r="AC27" s="623"/>
      <c r="AD27" s="621">
        <v>3390944</v>
      </c>
      <c r="AE27" s="613"/>
      <c r="AF27" s="613"/>
      <c r="AG27" s="613"/>
      <c r="AH27" s="613"/>
      <c r="AI27" s="613"/>
      <c r="AJ27" s="613"/>
      <c r="AK27" s="614"/>
      <c r="AL27" s="617">
        <v>0.7</v>
      </c>
      <c r="AM27" s="618"/>
      <c r="AN27" s="618"/>
      <c r="AO27" s="619"/>
      <c r="AP27" s="624" t="s">
        <v>268</v>
      </c>
      <c r="AQ27" s="625"/>
      <c r="AR27" s="625"/>
      <c r="AS27" s="625"/>
      <c r="AT27" s="625"/>
      <c r="AU27" s="625"/>
      <c r="AV27" s="625"/>
      <c r="AW27" s="625"/>
      <c r="AX27" s="625"/>
      <c r="AY27" s="625"/>
      <c r="AZ27" s="625"/>
      <c r="BA27" s="625"/>
      <c r="BB27" s="625"/>
      <c r="BC27" s="626"/>
      <c r="BD27" s="612">
        <v>3460042</v>
      </c>
      <c r="BE27" s="613"/>
      <c r="BF27" s="613"/>
      <c r="BG27" s="613"/>
      <c r="BH27" s="613"/>
      <c r="BI27" s="613"/>
      <c r="BJ27" s="613"/>
      <c r="BK27" s="614"/>
      <c r="BL27" s="615">
        <v>1.2</v>
      </c>
      <c r="BM27" s="615"/>
      <c r="BN27" s="615"/>
      <c r="BO27" s="615"/>
      <c r="BP27" s="616" t="s">
        <v>120</v>
      </c>
      <c r="BQ27" s="616"/>
      <c r="BR27" s="616"/>
      <c r="BS27" s="616"/>
      <c r="BT27" s="616"/>
      <c r="BU27" s="616"/>
      <c r="BV27" s="616"/>
      <c r="BW27" s="620"/>
      <c r="BY27" s="624" t="s">
        <v>269</v>
      </c>
      <c r="BZ27" s="625"/>
      <c r="CA27" s="625"/>
      <c r="CB27" s="625"/>
      <c r="CC27" s="625"/>
      <c r="CD27" s="625"/>
      <c r="CE27" s="625"/>
      <c r="CF27" s="625"/>
      <c r="CG27" s="625"/>
      <c r="CH27" s="625"/>
      <c r="CI27" s="625"/>
      <c r="CJ27" s="625"/>
      <c r="CK27" s="625"/>
      <c r="CL27" s="626"/>
      <c r="CM27" s="612" t="s">
        <v>206</v>
      </c>
      <c r="CN27" s="613"/>
      <c r="CO27" s="613"/>
      <c r="CP27" s="613"/>
      <c r="CQ27" s="613"/>
      <c r="CR27" s="613"/>
      <c r="CS27" s="613"/>
      <c r="CT27" s="614"/>
      <c r="CU27" s="617" t="s">
        <v>206</v>
      </c>
      <c r="CV27" s="618"/>
      <c r="CW27" s="618"/>
      <c r="CX27" s="623"/>
      <c r="CY27" s="621" t="s">
        <v>206</v>
      </c>
      <c r="CZ27" s="613"/>
      <c r="DA27" s="613"/>
      <c r="DB27" s="613"/>
      <c r="DC27" s="613"/>
      <c r="DD27" s="613"/>
      <c r="DE27" s="613"/>
      <c r="DF27" s="613"/>
      <c r="DG27" s="613"/>
      <c r="DH27" s="613"/>
      <c r="DI27" s="613"/>
      <c r="DJ27" s="613"/>
      <c r="DK27" s="614"/>
      <c r="DL27" s="621" t="s">
        <v>206</v>
      </c>
      <c r="DM27" s="613"/>
      <c r="DN27" s="613"/>
      <c r="DO27" s="613"/>
      <c r="DP27" s="613"/>
      <c r="DQ27" s="613"/>
      <c r="DR27" s="613"/>
      <c r="DS27" s="613"/>
      <c r="DT27" s="613"/>
      <c r="DU27" s="613"/>
      <c r="DV27" s="613"/>
      <c r="DW27" s="613"/>
      <c r="DX27" s="622"/>
    </row>
    <row r="28" spans="2:128" ht="11.25" customHeight="1" x14ac:dyDescent="0.2">
      <c r="B28" s="609" t="s">
        <v>270</v>
      </c>
      <c r="C28" s="610"/>
      <c r="D28" s="610"/>
      <c r="E28" s="610"/>
      <c r="F28" s="610"/>
      <c r="G28" s="610"/>
      <c r="H28" s="610"/>
      <c r="I28" s="610"/>
      <c r="J28" s="610"/>
      <c r="K28" s="610"/>
      <c r="L28" s="610"/>
      <c r="M28" s="610"/>
      <c r="N28" s="610"/>
      <c r="O28" s="610"/>
      <c r="P28" s="610"/>
      <c r="Q28" s="611"/>
      <c r="R28" s="612">
        <v>3611326</v>
      </c>
      <c r="S28" s="613"/>
      <c r="T28" s="613"/>
      <c r="U28" s="613"/>
      <c r="V28" s="613"/>
      <c r="W28" s="613"/>
      <c r="X28" s="613"/>
      <c r="Y28" s="614"/>
      <c r="Z28" s="617">
        <v>0.3</v>
      </c>
      <c r="AA28" s="618"/>
      <c r="AB28" s="618"/>
      <c r="AC28" s="623"/>
      <c r="AD28" s="621" t="s">
        <v>120</v>
      </c>
      <c r="AE28" s="613"/>
      <c r="AF28" s="613"/>
      <c r="AG28" s="613"/>
      <c r="AH28" s="613"/>
      <c r="AI28" s="613"/>
      <c r="AJ28" s="613"/>
      <c r="AK28" s="614"/>
      <c r="AL28" s="617" t="s">
        <v>206</v>
      </c>
      <c r="AM28" s="618"/>
      <c r="AN28" s="618"/>
      <c r="AO28" s="619"/>
      <c r="AP28" s="624" t="s">
        <v>271</v>
      </c>
      <c r="AQ28" s="625"/>
      <c r="AR28" s="625"/>
      <c r="AS28" s="625"/>
      <c r="AT28" s="625"/>
      <c r="AU28" s="625"/>
      <c r="AV28" s="625"/>
      <c r="AW28" s="625"/>
      <c r="AX28" s="625"/>
      <c r="AY28" s="625"/>
      <c r="AZ28" s="625"/>
      <c r="BA28" s="625"/>
      <c r="BB28" s="625"/>
      <c r="BC28" s="626"/>
      <c r="BD28" s="612">
        <v>182736</v>
      </c>
      <c r="BE28" s="613"/>
      <c r="BF28" s="613"/>
      <c r="BG28" s="613"/>
      <c r="BH28" s="613"/>
      <c r="BI28" s="613"/>
      <c r="BJ28" s="613"/>
      <c r="BK28" s="614"/>
      <c r="BL28" s="615">
        <v>0.1</v>
      </c>
      <c r="BM28" s="615"/>
      <c r="BN28" s="615"/>
      <c r="BO28" s="615"/>
      <c r="BP28" s="616" t="s">
        <v>206</v>
      </c>
      <c r="BQ28" s="616"/>
      <c r="BR28" s="616"/>
      <c r="BS28" s="616"/>
      <c r="BT28" s="616"/>
      <c r="BU28" s="616"/>
      <c r="BV28" s="616"/>
      <c r="BW28" s="620"/>
      <c r="BY28" s="624" t="s">
        <v>272</v>
      </c>
      <c r="BZ28" s="625"/>
      <c r="CA28" s="625"/>
      <c r="CB28" s="625"/>
      <c r="CC28" s="625"/>
      <c r="CD28" s="625"/>
      <c r="CE28" s="625"/>
      <c r="CF28" s="625"/>
      <c r="CG28" s="625"/>
      <c r="CH28" s="625"/>
      <c r="CI28" s="625"/>
      <c r="CJ28" s="625"/>
      <c r="CK28" s="625"/>
      <c r="CL28" s="626"/>
      <c r="CM28" s="612">
        <v>1374878</v>
      </c>
      <c r="CN28" s="613"/>
      <c r="CO28" s="613"/>
      <c r="CP28" s="613"/>
      <c r="CQ28" s="613"/>
      <c r="CR28" s="613"/>
      <c r="CS28" s="613"/>
      <c r="CT28" s="614"/>
      <c r="CU28" s="617">
        <v>0.1</v>
      </c>
      <c r="CV28" s="618"/>
      <c r="CW28" s="618"/>
      <c r="CX28" s="623"/>
      <c r="CY28" s="621" t="s">
        <v>206</v>
      </c>
      <c r="CZ28" s="613"/>
      <c r="DA28" s="613"/>
      <c r="DB28" s="613"/>
      <c r="DC28" s="613"/>
      <c r="DD28" s="613"/>
      <c r="DE28" s="613"/>
      <c r="DF28" s="613"/>
      <c r="DG28" s="613"/>
      <c r="DH28" s="613"/>
      <c r="DI28" s="613"/>
      <c r="DJ28" s="613"/>
      <c r="DK28" s="614"/>
      <c r="DL28" s="621">
        <v>1374878</v>
      </c>
      <c r="DM28" s="613"/>
      <c r="DN28" s="613"/>
      <c r="DO28" s="613"/>
      <c r="DP28" s="613"/>
      <c r="DQ28" s="613"/>
      <c r="DR28" s="613"/>
      <c r="DS28" s="613"/>
      <c r="DT28" s="613"/>
      <c r="DU28" s="613"/>
      <c r="DV28" s="613"/>
      <c r="DW28" s="613"/>
      <c r="DX28" s="622"/>
    </row>
    <row r="29" spans="2:128" ht="11.25" customHeight="1" x14ac:dyDescent="0.2">
      <c r="B29" s="609" t="s">
        <v>273</v>
      </c>
      <c r="C29" s="610"/>
      <c r="D29" s="610"/>
      <c r="E29" s="610"/>
      <c r="F29" s="610"/>
      <c r="G29" s="610"/>
      <c r="H29" s="610"/>
      <c r="I29" s="610"/>
      <c r="J29" s="610"/>
      <c r="K29" s="610"/>
      <c r="L29" s="610"/>
      <c r="M29" s="610"/>
      <c r="N29" s="610"/>
      <c r="O29" s="610"/>
      <c r="P29" s="610"/>
      <c r="Q29" s="611"/>
      <c r="R29" s="612">
        <v>153583320</v>
      </c>
      <c r="S29" s="613"/>
      <c r="T29" s="613"/>
      <c r="U29" s="613"/>
      <c r="V29" s="613"/>
      <c r="W29" s="613"/>
      <c r="X29" s="613"/>
      <c r="Y29" s="614"/>
      <c r="Z29" s="617">
        <v>14.7</v>
      </c>
      <c r="AA29" s="618"/>
      <c r="AB29" s="618"/>
      <c r="AC29" s="623"/>
      <c r="AD29" s="621" t="s">
        <v>206</v>
      </c>
      <c r="AE29" s="613"/>
      <c r="AF29" s="613"/>
      <c r="AG29" s="613"/>
      <c r="AH29" s="613"/>
      <c r="AI29" s="613"/>
      <c r="AJ29" s="613"/>
      <c r="AK29" s="614"/>
      <c r="AL29" s="617" t="s">
        <v>120</v>
      </c>
      <c r="AM29" s="618"/>
      <c r="AN29" s="618"/>
      <c r="AO29" s="619"/>
      <c r="AP29" s="624" t="s">
        <v>274</v>
      </c>
      <c r="AQ29" s="625"/>
      <c r="AR29" s="625"/>
      <c r="AS29" s="625"/>
      <c r="AT29" s="625"/>
      <c r="AU29" s="625"/>
      <c r="AV29" s="625"/>
      <c r="AW29" s="625"/>
      <c r="AX29" s="625"/>
      <c r="AY29" s="625"/>
      <c r="AZ29" s="625"/>
      <c r="BA29" s="625"/>
      <c r="BB29" s="625"/>
      <c r="BC29" s="626"/>
      <c r="BD29" s="612">
        <v>11813</v>
      </c>
      <c r="BE29" s="613"/>
      <c r="BF29" s="613"/>
      <c r="BG29" s="613"/>
      <c r="BH29" s="613"/>
      <c r="BI29" s="613"/>
      <c r="BJ29" s="613"/>
      <c r="BK29" s="614"/>
      <c r="BL29" s="615">
        <v>0</v>
      </c>
      <c r="BM29" s="615"/>
      <c r="BN29" s="615"/>
      <c r="BO29" s="615"/>
      <c r="BP29" s="616" t="s">
        <v>120</v>
      </c>
      <c r="BQ29" s="616"/>
      <c r="BR29" s="616"/>
      <c r="BS29" s="616"/>
      <c r="BT29" s="616"/>
      <c r="BU29" s="616"/>
      <c r="BV29" s="616"/>
      <c r="BW29" s="620"/>
      <c r="BY29" s="624" t="s">
        <v>275</v>
      </c>
      <c r="BZ29" s="627"/>
      <c r="CA29" s="627"/>
      <c r="CB29" s="627"/>
      <c r="CC29" s="627"/>
      <c r="CD29" s="627"/>
      <c r="CE29" s="627"/>
      <c r="CF29" s="627"/>
      <c r="CG29" s="627"/>
      <c r="CH29" s="627"/>
      <c r="CI29" s="627"/>
      <c r="CJ29" s="627"/>
      <c r="CK29" s="627"/>
      <c r="CL29" s="626"/>
      <c r="CM29" s="612">
        <v>5288813</v>
      </c>
      <c r="CN29" s="613"/>
      <c r="CO29" s="613"/>
      <c r="CP29" s="613"/>
      <c r="CQ29" s="613"/>
      <c r="CR29" s="613"/>
      <c r="CS29" s="613"/>
      <c r="CT29" s="614"/>
      <c r="CU29" s="617">
        <v>0.5</v>
      </c>
      <c r="CV29" s="618"/>
      <c r="CW29" s="618"/>
      <c r="CX29" s="623"/>
      <c r="CY29" s="621" t="s">
        <v>120</v>
      </c>
      <c r="CZ29" s="613"/>
      <c r="DA29" s="613"/>
      <c r="DB29" s="613"/>
      <c r="DC29" s="613"/>
      <c r="DD29" s="613"/>
      <c r="DE29" s="613"/>
      <c r="DF29" s="613"/>
      <c r="DG29" s="613"/>
      <c r="DH29" s="613"/>
      <c r="DI29" s="613"/>
      <c r="DJ29" s="613"/>
      <c r="DK29" s="614"/>
      <c r="DL29" s="621">
        <v>5288813</v>
      </c>
      <c r="DM29" s="613"/>
      <c r="DN29" s="613"/>
      <c r="DO29" s="613"/>
      <c r="DP29" s="613"/>
      <c r="DQ29" s="613"/>
      <c r="DR29" s="613"/>
      <c r="DS29" s="613"/>
      <c r="DT29" s="613"/>
      <c r="DU29" s="613"/>
      <c r="DV29" s="613"/>
      <c r="DW29" s="613"/>
      <c r="DX29" s="622"/>
    </row>
    <row r="30" spans="2:128" ht="11.25" customHeight="1" x14ac:dyDescent="0.2">
      <c r="B30" s="609" t="s">
        <v>276</v>
      </c>
      <c r="C30" s="610"/>
      <c r="D30" s="610"/>
      <c r="E30" s="610"/>
      <c r="F30" s="610"/>
      <c r="G30" s="610"/>
      <c r="H30" s="610"/>
      <c r="I30" s="610"/>
      <c r="J30" s="610"/>
      <c r="K30" s="610"/>
      <c r="L30" s="610"/>
      <c r="M30" s="610"/>
      <c r="N30" s="610"/>
      <c r="O30" s="610"/>
      <c r="P30" s="610"/>
      <c r="Q30" s="611"/>
      <c r="R30" s="612" t="s">
        <v>129</v>
      </c>
      <c r="S30" s="613"/>
      <c r="T30" s="613"/>
      <c r="U30" s="613"/>
      <c r="V30" s="613"/>
      <c r="W30" s="613"/>
      <c r="X30" s="613"/>
      <c r="Y30" s="614"/>
      <c r="Z30" s="617" t="s">
        <v>120</v>
      </c>
      <c r="AA30" s="618"/>
      <c r="AB30" s="618"/>
      <c r="AC30" s="623"/>
      <c r="AD30" s="621" t="s">
        <v>129</v>
      </c>
      <c r="AE30" s="613"/>
      <c r="AF30" s="613"/>
      <c r="AG30" s="613"/>
      <c r="AH30" s="613"/>
      <c r="AI30" s="613"/>
      <c r="AJ30" s="613"/>
      <c r="AK30" s="614"/>
      <c r="AL30" s="617" t="s">
        <v>206</v>
      </c>
      <c r="AM30" s="618"/>
      <c r="AN30" s="618"/>
      <c r="AO30" s="619"/>
      <c r="AP30" s="624" t="s">
        <v>277</v>
      </c>
      <c r="AQ30" s="625"/>
      <c r="AR30" s="625"/>
      <c r="AS30" s="625"/>
      <c r="AT30" s="625"/>
      <c r="AU30" s="625"/>
      <c r="AV30" s="625"/>
      <c r="AW30" s="625"/>
      <c r="AX30" s="625"/>
      <c r="AY30" s="625"/>
      <c r="AZ30" s="625"/>
      <c r="BA30" s="625"/>
      <c r="BB30" s="625"/>
      <c r="BC30" s="626"/>
      <c r="BD30" s="612">
        <v>11813</v>
      </c>
      <c r="BE30" s="613"/>
      <c r="BF30" s="613"/>
      <c r="BG30" s="613"/>
      <c r="BH30" s="613"/>
      <c r="BI30" s="613"/>
      <c r="BJ30" s="613"/>
      <c r="BK30" s="614"/>
      <c r="BL30" s="615">
        <v>0</v>
      </c>
      <c r="BM30" s="615"/>
      <c r="BN30" s="615"/>
      <c r="BO30" s="615"/>
      <c r="BP30" s="616" t="s">
        <v>206</v>
      </c>
      <c r="BQ30" s="616"/>
      <c r="BR30" s="616"/>
      <c r="BS30" s="616"/>
      <c r="BT30" s="616"/>
      <c r="BU30" s="616"/>
      <c r="BV30" s="616"/>
      <c r="BW30" s="620"/>
      <c r="BY30" s="624" t="s">
        <v>278</v>
      </c>
      <c r="BZ30" s="627"/>
      <c r="CA30" s="627"/>
      <c r="CB30" s="627"/>
      <c r="CC30" s="627"/>
      <c r="CD30" s="627"/>
      <c r="CE30" s="627"/>
      <c r="CF30" s="627"/>
      <c r="CG30" s="627"/>
      <c r="CH30" s="627"/>
      <c r="CI30" s="627"/>
      <c r="CJ30" s="627"/>
      <c r="CK30" s="627"/>
      <c r="CL30" s="626"/>
      <c r="CM30" s="612">
        <v>383652</v>
      </c>
      <c r="CN30" s="613"/>
      <c r="CO30" s="613"/>
      <c r="CP30" s="613"/>
      <c r="CQ30" s="613"/>
      <c r="CR30" s="613"/>
      <c r="CS30" s="613"/>
      <c r="CT30" s="614"/>
      <c r="CU30" s="617">
        <v>0</v>
      </c>
      <c r="CV30" s="618"/>
      <c r="CW30" s="618"/>
      <c r="CX30" s="623"/>
      <c r="CY30" s="621" t="s">
        <v>206</v>
      </c>
      <c r="CZ30" s="613"/>
      <c r="DA30" s="613"/>
      <c r="DB30" s="613"/>
      <c r="DC30" s="613"/>
      <c r="DD30" s="613"/>
      <c r="DE30" s="613"/>
      <c r="DF30" s="613"/>
      <c r="DG30" s="613"/>
      <c r="DH30" s="613"/>
      <c r="DI30" s="613"/>
      <c r="DJ30" s="613"/>
      <c r="DK30" s="614"/>
      <c r="DL30" s="621">
        <v>383652</v>
      </c>
      <c r="DM30" s="613"/>
      <c r="DN30" s="613"/>
      <c r="DO30" s="613"/>
      <c r="DP30" s="613"/>
      <c r="DQ30" s="613"/>
      <c r="DR30" s="613"/>
      <c r="DS30" s="613"/>
      <c r="DT30" s="613"/>
      <c r="DU30" s="613"/>
      <c r="DV30" s="613"/>
      <c r="DW30" s="613"/>
      <c r="DX30" s="622"/>
    </row>
    <row r="31" spans="2:128" ht="11.25" customHeight="1" x14ac:dyDescent="0.2">
      <c r="B31" s="609" t="s">
        <v>279</v>
      </c>
      <c r="C31" s="610"/>
      <c r="D31" s="610"/>
      <c r="E31" s="610"/>
      <c r="F31" s="610"/>
      <c r="G31" s="610"/>
      <c r="H31" s="610"/>
      <c r="I31" s="610"/>
      <c r="J31" s="610"/>
      <c r="K31" s="610"/>
      <c r="L31" s="610"/>
      <c r="M31" s="610"/>
      <c r="N31" s="610"/>
      <c r="O31" s="610"/>
      <c r="P31" s="610"/>
      <c r="Q31" s="611"/>
      <c r="R31" s="612">
        <v>2748807</v>
      </c>
      <c r="S31" s="613"/>
      <c r="T31" s="613"/>
      <c r="U31" s="613"/>
      <c r="V31" s="613"/>
      <c r="W31" s="613"/>
      <c r="X31" s="613"/>
      <c r="Y31" s="614"/>
      <c r="Z31" s="617">
        <v>0.3</v>
      </c>
      <c r="AA31" s="618"/>
      <c r="AB31" s="618"/>
      <c r="AC31" s="623"/>
      <c r="AD31" s="621">
        <v>263620</v>
      </c>
      <c r="AE31" s="613"/>
      <c r="AF31" s="613"/>
      <c r="AG31" s="613"/>
      <c r="AH31" s="613"/>
      <c r="AI31" s="613"/>
      <c r="AJ31" s="613"/>
      <c r="AK31" s="614"/>
      <c r="AL31" s="617">
        <v>0.1</v>
      </c>
      <c r="AM31" s="618"/>
      <c r="AN31" s="618"/>
      <c r="AO31" s="619"/>
      <c r="AP31" s="624" t="s">
        <v>280</v>
      </c>
      <c r="AQ31" s="625"/>
      <c r="AR31" s="625"/>
      <c r="AS31" s="625"/>
      <c r="AT31" s="625"/>
      <c r="AU31" s="625"/>
      <c r="AV31" s="625"/>
      <c r="AW31" s="625"/>
      <c r="AX31" s="625"/>
      <c r="AY31" s="625"/>
      <c r="AZ31" s="625"/>
      <c r="BA31" s="625"/>
      <c r="BB31" s="625"/>
      <c r="BC31" s="626"/>
      <c r="BD31" s="612">
        <v>170923</v>
      </c>
      <c r="BE31" s="613"/>
      <c r="BF31" s="613"/>
      <c r="BG31" s="613"/>
      <c r="BH31" s="613"/>
      <c r="BI31" s="613"/>
      <c r="BJ31" s="613"/>
      <c r="BK31" s="614"/>
      <c r="BL31" s="615">
        <v>0.1</v>
      </c>
      <c r="BM31" s="615"/>
      <c r="BN31" s="615"/>
      <c r="BO31" s="615"/>
      <c r="BP31" s="616" t="s">
        <v>120</v>
      </c>
      <c r="BQ31" s="616"/>
      <c r="BR31" s="616"/>
      <c r="BS31" s="616"/>
      <c r="BT31" s="616"/>
      <c r="BU31" s="616"/>
      <c r="BV31" s="616"/>
      <c r="BW31" s="620"/>
      <c r="BY31" s="609" t="s">
        <v>281</v>
      </c>
      <c r="BZ31" s="610"/>
      <c r="CA31" s="610"/>
      <c r="CB31" s="610"/>
      <c r="CC31" s="610"/>
      <c r="CD31" s="610"/>
      <c r="CE31" s="610"/>
      <c r="CF31" s="610"/>
      <c r="CG31" s="610"/>
      <c r="CH31" s="610"/>
      <c r="CI31" s="610"/>
      <c r="CJ31" s="610"/>
      <c r="CK31" s="610"/>
      <c r="CL31" s="611"/>
      <c r="CM31" s="612" t="s">
        <v>120</v>
      </c>
      <c r="CN31" s="613"/>
      <c r="CO31" s="613"/>
      <c r="CP31" s="613"/>
      <c r="CQ31" s="613"/>
      <c r="CR31" s="613"/>
      <c r="CS31" s="613"/>
      <c r="CT31" s="614"/>
      <c r="CU31" s="617" t="s">
        <v>120</v>
      </c>
      <c r="CV31" s="618"/>
      <c r="CW31" s="618"/>
      <c r="CX31" s="623"/>
      <c r="CY31" s="621" t="s">
        <v>206</v>
      </c>
      <c r="CZ31" s="613"/>
      <c r="DA31" s="613"/>
      <c r="DB31" s="613"/>
      <c r="DC31" s="613"/>
      <c r="DD31" s="613"/>
      <c r="DE31" s="613"/>
      <c r="DF31" s="613"/>
      <c r="DG31" s="613"/>
      <c r="DH31" s="613"/>
      <c r="DI31" s="613"/>
      <c r="DJ31" s="613"/>
      <c r="DK31" s="614"/>
      <c r="DL31" s="621" t="s">
        <v>206</v>
      </c>
      <c r="DM31" s="613"/>
      <c r="DN31" s="613"/>
      <c r="DO31" s="613"/>
      <c r="DP31" s="613"/>
      <c r="DQ31" s="613"/>
      <c r="DR31" s="613"/>
      <c r="DS31" s="613"/>
      <c r="DT31" s="613"/>
      <c r="DU31" s="613"/>
      <c r="DV31" s="613"/>
      <c r="DW31" s="613"/>
      <c r="DX31" s="622"/>
    </row>
    <row r="32" spans="2:128" ht="11.25" customHeight="1" x14ac:dyDescent="0.2">
      <c r="B32" s="609" t="s">
        <v>282</v>
      </c>
      <c r="C32" s="610"/>
      <c r="D32" s="610"/>
      <c r="E32" s="610"/>
      <c r="F32" s="610"/>
      <c r="G32" s="610"/>
      <c r="H32" s="610"/>
      <c r="I32" s="610"/>
      <c r="J32" s="610"/>
      <c r="K32" s="610"/>
      <c r="L32" s="610"/>
      <c r="M32" s="610"/>
      <c r="N32" s="610"/>
      <c r="O32" s="610"/>
      <c r="P32" s="610"/>
      <c r="Q32" s="611"/>
      <c r="R32" s="612">
        <v>529875</v>
      </c>
      <c r="S32" s="613"/>
      <c r="T32" s="613"/>
      <c r="U32" s="613"/>
      <c r="V32" s="613"/>
      <c r="W32" s="613"/>
      <c r="X32" s="613"/>
      <c r="Y32" s="614"/>
      <c r="Z32" s="617">
        <v>0.1</v>
      </c>
      <c r="AA32" s="618"/>
      <c r="AB32" s="618"/>
      <c r="AC32" s="623"/>
      <c r="AD32" s="621" t="s">
        <v>120</v>
      </c>
      <c r="AE32" s="613"/>
      <c r="AF32" s="613"/>
      <c r="AG32" s="613"/>
      <c r="AH32" s="613"/>
      <c r="AI32" s="613"/>
      <c r="AJ32" s="613"/>
      <c r="AK32" s="614"/>
      <c r="AL32" s="617" t="s">
        <v>206</v>
      </c>
      <c r="AM32" s="618"/>
      <c r="AN32" s="618"/>
      <c r="AO32" s="619"/>
      <c r="AP32" s="624" t="s">
        <v>283</v>
      </c>
      <c r="AQ32" s="625"/>
      <c r="AR32" s="625"/>
      <c r="AS32" s="625"/>
      <c r="AT32" s="625"/>
      <c r="AU32" s="625"/>
      <c r="AV32" s="625"/>
      <c r="AW32" s="625"/>
      <c r="AX32" s="625"/>
      <c r="AY32" s="625"/>
      <c r="AZ32" s="625"/>
      <c r="BA32" s="625"/>
      <c r="BB32" s="625"/>
      <c r="BC32" s="626"/>
      <c r="BD32" s="612" t="s">
        <v>120</v>
      </c>
      <c r="BE32" s="613"/>
      <c r="BF32" s="613"/>
      <c r="BG32" s="613"/>
      <c r="BH32" s="613"/>
      <c r="BI32" s="613"/>
      <c r="BJ32" s="613"/>
      <c r="BK32" s="614"/>
      <c r="BL32" s="615" t="s">
        <v>206</v>
      </c>
      <c r="BM32" s="615"/>
      <c r="BN32" s="615"/>
      <c r="BO32" s="615"/>
      <c r="BP32" s="616" t="s">
        <v>120</v>
      </c>
      <c r="BQ32" s="616"/>
      <c r="BR32" s="616"/>
      <c r="BS32" s="616"/>
      <c r="BT32" s="616"/>
      <c r="BU32" s="616"/>
      <c r="BV32" s="616"/>
      <c r="BW32" s="620"/>
      <c r="BY32" s="628" t="s">
        <v>284</v>
      </c>
      <c r="BZ32" s="629"/>
      <c r="CA32" s="629"/>
      <c r="CB32" s="629"/>
      <c r="CC32" s="629"/>
      <c r="CD32" s="629"/>
      <c r="CE32" s="629"/>
      <c r="CF32" s="629"/>
      <c r="CG32" s="629"/>
      <c r="CH32" s="629"/>
      <c r="CI32" s="629"/>
      <c r="CJ32" s="629"/>
      <c r="CK32" s="629"/>
      <c r="CL32" s="630"/>
      <c r="CM32" s="612">
        <v>1032642176</v>
      </c>
      <c r="CN32" s="613"/>
      <c r="CO32" s="613"/>
      <c r="CP32" s="613"/>
      <c r="CQ32" s="613"/>
      <c r="CR32" s="613"/>
      <c r="CS32" s="613"/>
      <c r="CT32" s="614"/>
      <c r="CU32" s="634">
        <v>100</v>
      </c>
      <c r="CV32" s="635"/>
      <c r="CW32" s="635"/>
      <c r="CX32" s="636"/>
      <c r="CY32" s="621">
        <v>231871691</v>
      </c>
      <c r="CZ32" s="613"/>
      <c r="DA32" s="613"/>
      <c r="DB32" s="613"/>
      <c r="DC32" s="613"/>
      <c r="DD32" s="613"/>
      <c r="DE32" s="613"/>
      <c r="DF32" s="613"/>
      <c r="DG32" s="613"/>
      <c r="DH32" s="613"/>
      <c r="DI32" s="613"/>
      <c r="DJ32" s="613"/>
      <c r="DK32" s="614"/>
      <c r="DL32" s="621">
        <v>683127416</v>
      </c>
      <c r="DM32" s="613"/>
      <c r="DN32" s="613"/>
      <c r="DO32" s="613"/>
      <c r="DP32" s="613"/>
      <c r="DQ32" s="613"/>
      <c r="DR32" s="613"/>
      <c r="DS32" s="613"/>
      <c r="DT32" s="613"/>
      <c r="DU32" s="613"/>
      <c r="DV32" s="613"/>
      <c r="DW32" s="613"/>
      <c r="DX32" s="622"/>
    </row>
    <row r="33" spans="2:128" ht="11.25" customHeight="1" x14ac:dyDescent="0.2">
      <c r="B33" s="609" t="s">
        <v>285</v>
      </c>
      <c r="C33" s="610"/>
      <c r="D33" s="610"/>
      <c r="E33" s="610"/>
      <c r="F33" s="610"/>
      <c r="G33" s="610"/>
      <c r="H33" s="610"/>
      <c r="I33" s="610"/>
      <c r="J33" s="610"/>
      <c r="K33" s="610"/>
      <c r="L33" s="610"/>
      <c r="M33" s="610"/>
      <c r="N33" s="610"/>
      <c r="O33" s="610"/>
      <c r="P33" s="610"/>
      <c r="Q33" s="611"/>
      <c r="R33" s="612">
        <v>58762706</v>
      </c>
      <c r="S33" s="613"/>
      <c r="T33" s="613"/>
      <c r="U33" s="613"/>
      <c r="V33" s="613"/>
      <c r="W33" s="613"/>
      <c r="X33" s="613"/>
      <c r="Y33" s="614"/>
      <c r="Z33" s="617">
        <v>5.6</v>
      </c>
      <c r="AA33" s="618"/>
      <c r="AB33" s="618"/>
      <c r="AC33" s="623"/>
      <c r="AD33" s="621" t="s">
        <v>120</v>
      </c>
      <c r="AE33" s="613"/>
      <c r="AF33" s="613"/>
      <c r="AG33" s="613"/>
      <c r="AH33" s="613"/>
      <c r="AI33" s="613"/>
      <c r="AJ33" s="613"/>
      <c r="AK33" s="614"/>
      <c r="AL33" s="617" t="s">
        <v>206</v>
      </c>
      <c r="AM33" s="618"/>
      <c r="AN33" s="618"/>
      <c r="AO33" s="619"/>
      <c r="AP33" s="609" t="s">
        <v>158</v>
      </c>
      <c r="AQ33" s="610"/>
      <c r="AR33" s="610"/>
      <c r="AS33" s="610"/>
      <c r="AT33" s="610"/>
      <c r="AU33" s="610"/>
      <c r="AV33" s="610"/>
      <c r="AW33" s="610"/>
      <c r="AX33" s="610"/>
      <c r="AY33" s="610"/>
      <c r="AZ33" s="610"/>
      <c r="BA33" s="610"/>
      <c r="BB33" s="610"/>
      <c r="BC33" s="611"/>
      <c r="BD33" s="612">
        <v>281749316</v>
      </c>
      <c r="BE33" s="613"/>
      <c r="BF33" s="613"/>
      <c r="BG33" s="613"/>
      <c r="BH33" s="613"/>
      <c r="BI33" s="613"/>
      <c r="BJ33" s="613"/>
      <c r="BK33" s="614"/>
      <c r="BL33" s="615">
        <v>100</v>
      </c>
      <c r="BM33" s="615"/>
      <c r="BN33" s="615"/>
      <c r="BO33" s="615"/>
      <c r="BP33" s="616">
        <v>1208145</v>
      </c>
      <c r="BQ33" s="616"/>
      <c r="BR33" s="616"/>
      <c r="BS33" s="616"/>
      <c r="BT33" s="616"/>
      <c r="BU33" s="616"/>
      <c r="BV33" s="616"/>
      <c r="BW33" s="620"/>
      <c r="BY33" s="594" t="s">
        <v>286</v>
      </c>
      <c r="BZ33" s="595"/>
      <c r="CA33" s="595"/>
      <c r="CB33" s="595"/>
      <c r="CC33" s="595"/>
      <c r="CD33" s="595"/>
      <c r="CE33" s="595"/>
      <c r="CF33" s="595"/>
      <c r="CG33" s="595"/>
      <c r="CH33" s="595"/>
      <c r="CI33" s="595"/>
      <c r="CJ33" s="595"/>
      <c r="CK33" s="595"/>
      <c r="CL33" s="595"/>
      <c r="CM33" s="595"/>
      <c r="CN33" s="595"/>
      <c r="CO33" s="595"/>
      <c r="CP33" s="595"/>
      <c r="CQ33" s="595"/>
      <c r="CR33" s="595"/>
      <c r="CS33" s="595"/>
      <c r="CT33" s="595"/>
      <c r="CU33" s="595"/>
      <c r="CV33" s="595"/>
      <c r="CW33" s="595"/>
      <c r="CX33" s="595"/>
      <c r="CY33" s="595"/>
      <c r="CZ33" s="595"/>
      <c r="DA33" s="595"/>
      <c r="DB33" s="595"/>
      <c r="DC33" s="595"/>
      <c r="DD33" s="595"/>
      <c r="DE33" s="595"/>
      <c r="DF33" s="595"/>
      <c r="DG33" s="595"/>
      <c r="DH33" s="595"/>
      <c r="DI33" s="595"/>
      <c r="DJ33" s="595"/>
      <c r="DK33" s="595"/>
      <c r="DL33" s="595"/>
      <c r="DM33" s="595"/>
      <c r="DN33" s="595"/>
      <c r="DO33" s="595"/>
      <c r="DP33" s="595"/>
      <c r="DQ33" s="595"/>
      <c r="DR33" s="595"/>
      <c r="DS33" s="595"/>
      <c r="DT33" s="595"/>
      <c r="DU33" s="595"/>
      <c r="DV33" s="595"/>
      <c r="DW33" s="595"/>
      <c r="DX33" s="596"/>
    </row>
    <row r="34" spans="2:128" ht="11.25" customHeight="1" x14ac:dyDescent="0.2">
      <c r="B34" s="609" t="s">
        <v>287</v>
      </c>
      <c r="C34" s="610"/>
      <c r="D34" s="610"/>
      <c r="E34" s="610"/>
      <c r="F34" s="610"/>
      <c r="G34" s="610"/>
      <c r="H34" s="610"/>
      <c r="I34" s="610"/>
      <c r="J34" s="610"/>
      <c r="K34" s="610"/>
      <c r="L34" s="610"/>
      <c r="M34" s="610"/>
      <c r="N34" s="610"/>
      <c r="O34" s="610"/>
      <c r="P34" s="610"/>
      <c r="Q34" s="611"/>
      <c r="R34" s="612">
        <v>23832095</v>
      </c>
      <c r="S34" s="613"/>
      <c r="T34" s="613"/>
      <c r="U34" s="613"/>
      <c r="V34" s="613"/>
      <c r="W34" s="613"/>
      <c r="X34" s="613"/>
      <c r="Y34" s="614"/>
      <c r="Z34" s="617">
        <v>2.2999999999999998</v>
      </c>
      <c r="AA34" s="618"/>
      <c r="AB34" s="618"/>
      <c r="AC34" s="623"/>
      <c r="AD34" s="621" t="s">
        <v>206</v>
      </c>
      <c r="AE34" s="613"/>
      <c r="AF34" s="613"/>
      <c r="AG34" s="613"/>
      <c r="AH34" s="613"/>
      <c r="AI34" s="613"/>
      <c r="AJ34" s="613"/>
      <c r="AK34" s="614"/>
      <c r="AL34" s="617" t="s">
        <v>120</v>
      </c>
      <c r="AM34" s="618"/>
      <c r="AN34" s="618"/>
      <c r="AO34" s="619"/>
      <c r="AP34" s="624"/>
      <c r="AQ34" s="625"/>
      <c r="AR34" s="625"/>
      <c r="AS34" s="625"/>
      <c r="AT34" s="625"/>
      <c r="AU34" s="625"/>
      <c r="AV34" s="625"/>
      <c r="AW34" s="625"/>
      <c r="AX34" s="625"/>
      <c r="AY34" s="625"/>
      <c r="AZ34" s="625"/>
      <c r="BA34" s="625"/>
      <c r="BB34" s="625"/>
      <c r="BC34" s="626"/>
      <c r="BD34" s="612"/>
      <c r="BE34" s="613"/>
      <c r="BF34" s="613"/>
      <c r="BG34" s="613"/>
      <c r="BH34" s="613"/>
      <c r="BI34" s="613"/>
      <c r="BJ34" s="613"/>
      <c r="BK34" s="614"/>
      <c r="BL34" s="615"/>
      <c r="BM34" s="615"/>
      <c r="BN34" s="615"/>
      <c r="BO34" s="615"/>
      <c r="BP34" s="616"/>
      <c r="BQ34" s="616"/>
      <c r="BR34" s="616"/>
      <c r="BS34" s="616"/>
      <c r="BT34" s="616"/>
      <c r="BU34" s="616"/>
      <c r="BV34" s="616"/>
      <c r="BW34" s="620"/>
      <c r="BY34" s="594" t="s">
        <v>194</v>
      </c>
      <c r="BZ34" s="595"/>
      <c r="CA34" s="595"/>
      <c r="CB34" s="595"/>
      <c r="CC34" s="595"/>
      <c r="CD34" s="595"/>
      <c r="CE34" s="595"/>
      <c r="CF34" s="595"/>
      <c r="CG34" s="595"/>
      <c r="CH34" s="595"/>
      <c r="CI34" s="595"/>
      <c r="CJ34" s="595"/>
      <c r="CK34" s="595"/>
      <c r="CL34" s="596"/>
      <c r="CM34" s="594" t="s">
        <v>288</v>
      </c>
      <c r="CN34" s="595"/>
      <c r="CO34" s="595"/>
      <c r="CP34" s="595"/>
      <c r="CQ34" s="595"/>
      <c r="CR34" s="595"/>
      <c r="CS34" s="595"/>
      <c r="CT34" s="596"/>
      <c r="CU34" s="594" t="s">
        <v>289</v>
      </c>
      <c r="CV34" s="595"/>
      <c r="CW34" s="595"/>
      <c r="CX34" s="596"/>
      <c r="CY34" s="594" t="s">
        <v>290</v>
      </c>
      <c r="CZ34" s="595"/>
      <c r="DA34" s="595"/>
      <c r="DB34" s="595"/>
      <c r="DC34" s="595"/>
      <c r="DD34" s="595"/>
      <c r="DE34" s="595"/>
      <c r="DF34" s="596"/>
      <c r="DG34" s="631" t="s">
        <v>291</v>
      </c>
      <c r="DH34" s="632"/>
      <c r="DI34" s="632"/>
      <c r="DJ34" s="632"/>
      <c r="DK34" s="632"/>
      <c r="DL34" s="632"/>
      <c r="DM34" s="632"/>
      <c r="DN34" s="632"/>
      <c r="DO34" s="632"/>
      <c r="DP34" s="632"/>
      <c r="DQ34" s="633"/>
      <c r="DR34" s="594" t="s">
        <v>292</v>
      </c>
      <c r="DS34" s="595"/>
      <c r="DT34" s="595"/>
      <c r="DU34" s="595"/>
      <c r="DV34" s="595"/>
      <c r="DW34" s="595"/>
      <c r="DX34" s="596"/>
    </row>
    <row r="35" spans="2:128" ht="11.25" customHeight="1" x14ac:dyDescent="0.2">
      <c r="B35" s="609" t="s">
        <v>293</v>
      </c>
      <c r="C35" s="610"/>
      <c r="D35" s="610"/>
      <c r="E35" s="610"/>
      <c r="F35" s="610"/>
      <c r="G35" s="610"/>
      <c r="H35" s="610"/>
      <c r="I35" s="610"/>
      <c r="J35" s="610"/>
      <c r="K35" s="610"/>
      <c r="L35" s="610"/>
      <c r="M35" s="610"/>
      <c r="N35" s="610"/>
      <c r="O35" s="610"/>
      <c r="P35" s="610"/>
      <c r="Q35" s="611"/>
      <c r="R35" s="612">
        <v>64716143</v>
      </c>
      <c r="S35" s="613"/>
      <c r="T35" s="613"/>
      <c r="U35" s="613"/>
      <c r="V35" s="613"/>
      <c r="W35" s="613"/>
      <c r="X35" s="613"/>
      <c r="Y35" s="614"/>
      <c r="Z35" s="617">
        <v>6.2</v>
      </c>
      <c r="AA35" s="618"/>
      <c r="AB35" s="618"/>
      <c r="AC35" s="623"/>
      <c r="AD35" s="621">
        <v>141865</v>
      </c>
      <c r="AE35" s="613"/>
      <c r="AF35" s="613"/>
      <c r="AG35" s="613"/>
      <c r="AH35" s="613"/>
      <c r="AI35" s="613"/>
      <c r="AJ35" s="613"/>
      <c r="AK35" s="614"/>
      <c r="AL35" s="617">
        <v>0</v>
      </c>
      <c r="AM35" s="618"/>
      <c r="AN35" s="618"/>
      <c r="AO35" s="619"/>
      <c r="AP35" s="624"/>
      <c r="AQ35" s="625"/>
      <c r="AR35" s="625"/>
      <c r="AS35" s="625"/>
      <c r="AT35" s="625"/>
      <c r="AU35" s="625"/>
      <c r="AV35" s="625"/>
      <c r="AW35" s="625"/>
      <c r="AX35" s="625"/>
      <c r="AY35" s="625"/>
      <c r="AZ35" s="625"/>
      <c r="BA35" s="625"/>
      <c r="BB35" s="625"/>
      <c r="BC35" s="626"/>
      <c r="BD35" s="612"/>
      <c r="BE35" s="613"/>
      <c r="BF35" s="613"/>
      <c r="BG35" s="613"/>
      <c r="BH35" s="613"/>
      <c r="BI35" s="613"/>
      <c r="BJ35" s="613"/>
      <c r="BK35" s="614"/>
      <c r="BL35" s="615"/>
      <c r="BM35" s="615"/>
      <c r="BN35" s="615"/>
      <c r="BO35" s="615"/>
      <c r="BP35" s="616"/>
      <c r="BQ35" s="616"/>
      <c r="BR35" s="616"/>
      <c r="BS35" s="616"/>
      <c r="BT35" s="616"/>
      <c r="BU35" s="616"/>
      <c r="BV35" s="616"/>
      <c r="BW35" s="620"/>
      <c r="BY35" s="598" t="s">
        <v>294</v>
      </c>
      <c r="BZ35" s="599"/>
      <c r="CA35" s="599"/>
      <c r="CB35" s="599"/>
      <c r="CC35" s="599"/>
      <c r="CD35" s="599"/>
      <c r="CE35" s="599"/>
      <c r="CF35" s="599"/>
      <c r="CG35" s="599"/>
      <c r="CH35" s="599"/>
      <c r="CI35" s="599"/>
      <c r="CJ35" s="599"/>
      <c r="CK35" s="599"/>
      <c r="CL35" s="600"/>
      <c r="CM35" s="601">
        <v>413517324</v>
      </c>
      <c r="CN35" s="602"/>
      <c r="CO35" s="602"/>
      <c r="CP35" s="602"/>
      <c r="CQ35" s="602"/>
      <c r="CR35" s="602"/>
      <c r="CS35" s="602"/>
      <c r="CT35" s="603"/>
      <c r="CU35" s="606">
        <v>40</v>
      </c>
      <c r="CV35" s="607"/>
      <c r="CW35" s="607"/>
      <c r="CX35" s="642"/>
      <c r="CY35" s="643">
        <v>376109990</v>
      </c>
      <c r="CZ35" s="602"/>
      <c r="DA35" s="602"/>
      <c r="DB35" s="602"/>
      <c r="DC35" s="602"/>
      <c r="DD35" s="602"/>
      <c r="DE35" s="602"/>
      <c r="DF35" s="603"/>
      <c r="DG35" s="643">
        <v>373074600</v>
      </c>
      <c r="DH35" s="602"/>
      <c r="DI35" s="602"/>
      <c r="DJ35" s="602"/>
      <c r="DK35" s="602"/>
      <c r="DL35" s="602"/>
      <c r="DM35" s="602"/>
      <c r="DN35" s="602"/>
      <c r="DO35" s="602"/>
      <c r="DP35" s="602"/>
      <c r="DQ35" s="603"/>
      <c r="DR35" s="606">
        <v>67.5</v>
      </c>
      <c r="DS35" s="607"/>
      <c r="DT35" s="607"/>
      <c r="DU35" s="607"/>
      <c r="DV35" s="607"/>
      <c r="DW35" s="607"/>
      <c r="DX35" s="608"/>
    </row>
    <row r="36" spans="2:128" ht="11.25" customHeight="1" x14ac:dyDescent="0.2">
      <c r="B36" s="609" t="s">
        <v>295</v>
      </c>
      <c r="C36" s="610"/>
      <c r="D36" s="610"/>
      <c r="E36" s="610"/>
      <c r="F36" s="610"/>
      <c r="G36" s="610"/>
      <c r="H36" s="610"/>
      <c r="I36" s="610"/>
      <c r="J36" s="610"/>
      <c r="K36" s="610"/>
      <c r="L36" s="610"/>
      <c r="M36" s="610"/>
      <c r="N36" s="610"/>
      <c r="O36" s="610"/>
      <c r="P36" s="610"/>
      <c r="Q36" s="611"/>
      <c r="R36" s="612">
        <v>152266831</v>
      </c>
      <c r="S36" s="613"/>
      <c r="T36" s="613"/>
      <c r="U36" s="613"/>
      <c r="V36" s="613"/>
      <c r="W36" s="613"/>
      <c r="X36" s="613"/>
      <c r="Y36" s="614"/>
      <c r="Z36" s="617">
        <v>14.6</v>
      </c>
      <c r="AA36" s="618"/>
      <c r="AB36" s="618"/>
      <c r="AC36" s="623"/>
      <c r="AD36" s="621" t="s">
        <v>120</v>
      </c>
      <c r="AE36" s="613"/>
      <c r="AF36" s="613"/>
      <c r="AG36" s="613"/>
      <c r="AH36" s="613"/>
      <c r="AI36" s="613"/>
      <c r="AJ36" s="613"/>
      <c r="AK36" s="614"/>
      <c r="AL36" s="617" t="s">
        <v>206</v>
      </c>
      <c r="AM36" s="618"/>
      <c r="AN36" s="618"/>
      <c r="AO36" s="619"/>
      <c r="AP36" s="624"/>
      <c r="AQ36" s="625"/>
      <c r="AR36" s="625"/>
      <c r="AS36" s="625"/>
      <c r="AT36" s="625"/>
      <c r="AU36" s="625"/>
      <c r="AV36" s="625"/>
      <c r="AW36" s="625"/>
      <c r="AX36" s="625"/>
      <c r="AY36" s="625"/>
      <c r="AZ36" s="625"/>
      <c r="BA36" s="625"/>
      <c r="BB36" s="625"/>
      <c r="BC36" s="626"/>
      <c r="BD36" s="612"/>
      <c r="BE36" s="613"/>
      <c r="BF36" s="613"/>
      <c r="BG36" s="613"/>
      <c r="BH36" s="613"/>
      <c r="BI36" s="613"/>
      <c r="BJ36" s="613"/>
      <c r="BK36" s="614"/>
      <c r="BL36" s="615"/>
      <c r="BM36" s="615"/>
      <c r="BN36" s="615"/>
      <c r="BO36" s="615"/>
      <c r="BP36" s="616"/>
      <c r="BQ36" s="616"/>
      <c r="BR36" s="616"/>
      <c r="BS36" s="616"/>
      <c r="BT36" s="616"/>
      <c r="BU36" s="616"/>
      <c r="BV36" s="616"/>
      <c r="BW36" s="620"/>
      <c r="BY36" s="609" t="s">
        <v>296</v>
      </c>
      <c r="BZ36" s="610"/>
      <c r="CA36" s="610"/>
      <c r="CB36" s="610"/>
      <c r="CC36" s="610"/>
      <c r="CD36" s="610"/>
      <c r="CE36" s="610"/>
      <c r="CF36" s="610"/>
      <c r="CG36" s="610"/>
      <c r="CH36" s="610"/>
      <c r="CI36" s="610"/>
      <c r="CJ36" s="610"/>
      <c r="CK36" s="610"/>
      <c r="CL36" s="611"/>
      <c r="CM36" s="612">
        <v>235443504</v>
      </c>
      <c r="CN36" s="637"/>
      <c r="CO36" s="637"/>
      <c r="CP36" s="637"/>
      <c r="CQ36" s="637"/>
      <c r="CR36" s="637"/>
      <c r="CS36" s="637"/>
      <c r="CT36" s="638"/>
      <c r="CU36" s="617">
        <v>22.8</v>
      </c>
      <c r="CV36" s="639"/>
      <c r="CW36" s="639"/>
      <c r="CX36" s="640"/>
      <c r="CY36" s="621">
        <v>203230120</v>
      </c>
      <c r="CZ36" s="637"/>
      <c r="DA36" s="637"/>
      <c r="DB36" s="637"/>
      <c r="DC36" s="637"/>
      <c r="DD36" s="637"/>
      <c r="DE36" s="637"/>
      <c r="DF36" s="638"/>
      <c r="DG36" s="621">
        <v>200348702</v>
      </c>
      <c r="DH36" s="637"/>
      <c r="DI36" s="637"/>
      <c r="DJ36" s="637"/>
      <c r="DK36" s="637"/>
      <c r="DL36" s="637"/>
      <c r="DM36" s="637"/>
      <c r="DN36" s="637"/>
      <c r="DO36" s="637"/>
      <c r="DP36" s="637"/>
      <c r="DQ36" s="638"/>
      <c r="DR36" s="617">
        <v>36.200000000000003</v>
      </c>
      <c r="DS36" s="639"/>
      <c r="DT36" s="639"/>
      <c r="DU36" s="639"/>
      <c r="DV36" s="639"/>
      <c r="DW36" s="639"/>
      <c r="DX36" s="641"/>
    </row>
    <row r="37" spans="2:128" ht="11.25" customHeight="1" x14ac:dyDescent="0.2">
      <c r="B37" s="609" t="s">
        <v>297</v>
      </c>
      <c r="C37" s="610"/>
      <c r="D37" s="610"/>
      <c r="E37" s="610"/>
      <c r="F37" s="610"/>
      <c r="G37" s="610"/>
      <c r="H37" s="610"/>
      <c r="I37" s="610"/>
      <c r="J37" s="610"/>
      <c r="K37" s="610"/>
      <c r="L37" s="610"/>
      <c r="M37" s="610"/>
      <c r="N37" s="610"/>
      <c r="O37" s="610"/>
      <c r="P37" s="610"/>
      <c r="Q37" s="611"/>
      <c r="R37" s="612">
        <v>6965000</v>
      </c>
      <c r="S37" s="613"/>
      <c r="T37" s="613"/>
      <c r="U37" s="613"/>
      <c r="V37" s="613"/>
      <c r="W37" s="613"/>
      <c r="X37" s="613"/>
      <c r="Y37" s="614"/>
      <c r="Z37" s="617">
        <v>0.7</v>
      </c>
      <c r="AA37" s="618"/>
      <c r="AB37" s="618"/>
      <c r="AC37" s="623"/>
      <c r="AD37" s="621" t="s">
        <v>206</v>
      </c>
      <c r="AE37" s="613"/>
      <c r="AF37" s="613"/>
      <c r="AG37" s="613"/>
      <c r="AH37" s="613"/>
      <c r="AI37" s="613"/>
      <c r="AJ37" s="613"/>
      <c r="AK37" s="614"/>
      <c r="AL37" s="617" t="s">
        <v>206</v>
      </c>
      <c r="AM37" s="618"/>
      <c r="AN37" s="618"/>
      <c r="AO37" s="619"/>
      <c r="AP37" s="624"/>
      <c r="AQ37" s="625"/>
      <c r="AR37" s="625"/>
      <c r="AS37" s="625"/>
      <c r="AT37" s="625"/>
      <c r="AU37" s="625"/>
      <c r="AV37" s="625"/>
      <c r="AW37" s="625"/>
      <c r="AX37" s="625"/>
      <c r="AY37" s="625"/>
      <c r="AZ37" s="625"/>
      <c r="BA37" s="625"/>
      <c r="BB37" s="625"/>
      <c r="BC37" s="626"/>
      <c r="BD37" s="612"/>
      <c r="BE37" s="613"/>
      <c r="BF37" s="613"/>
      <c r="BG37" s="613"/>
      <c r="BH37" s="613"/>
      <c r="BI37" s="613"/>
      <c r="BJ37" s="613"/>
      <c r="BK37" s="614"/>
      <c r="BL37" s="615"/>
      <c r="BM37" s="615"/>
      <c r="BN37" s="615"/>
      <c r="BO37" s="615"/>
      <c r="BP37" s="616"/>
      <c r="BQ37" s="616"/>
      <c r="BR37" s="616"/>
      <c r="BS37" s="616"/>
      <c r="BT37" s="616"/>
      <c r="BU37" s="616"/>
      <c r="BV37" s="616"/>
      <c r="BW37" s="620"/>
      <c r="BY37" s="609" t="s">
        <v>298</v>
      </c>
      <c r="BZ37" s="610"/>
      <c r="CA37" s="610"/>
      <c r="CB37" s="610"/>
      <c r="CC37" s="610"/>
      <c r="CD37" s="610"/>
      <c r="CE37" s="610"/>
      <c r="CF37" s="610"/>
      <c r="CG37" s="610"/>
      <c r="CH37" s="610"/>
      <c r="CI37" s="610"/>
      <c r="CJ37" s="610"/>
      <c r="CK37" s="610"/>
      <c r="CL37" s="611"/>
      <c r="CM37" s="612">
        <v>173415077</v>
      </c>
      <c r="CN37" s="613"/>
      <c r="CO37" s="613"/>
      <c r="CP37" s="613"/>
      <c r="CQ37" s="613"/>
      <c r="CR37" s="613"/>
      <c r="CS37" s="613"/>
      <c r="CT37" s="614"/>
      <c r="CU37" s="617">
        <v>16.8</v>
      </c>
      <c r="CV37" s="639"/>
      <c r="CW37" s="639"/>
      <c r="CX37" s="640"/>
      <c r="CY37" s="621">
        <v>144465840</v>
      </c>
      <c r="CZ37" s="637"/>
      <c r="DA37" s="637"/>
      <c r="DB37" s="637"/>
      <c r="DC37" s="637"/>
      <c r="DD37" s="637"/>
      <c r="DE37" s="637"/>
      <c r="DF37" s="638"/>
      <c r="DG37" s="621">
        <v>144263352</v>
      </c>
      <c r="DH37" s="637"/>
      <c r="DI37" s="637"/>
      <c r="DJ37" s="637"/>
      <c r="DK37" s="637"/>
      <c r="DL37" s="637"/>
      <c r="DM37" s="637"/>
      <c r="DN37" s="637"/>
      <c r="DO37" s="637"/>
      <c r="DP37" s="637"/>
      <c r="DQ37" s="638"/>
      <c r="DR37" s="617">
        <v>26.1</v>
      </c>
      <c r="DS37" s="639"/>
      <c r="DT37" s="639"/>
      <c r="DU37" s="639"/>
      <c r="DV37" s="639"/>
      <c r="DW37" s="639"/>
      <c r="DX37" s="641"/>
    </row>
    <row r="38" spans="2:128" ht="11.25" customHeight="1" x14ac:dyDescent="0.2">
      <c r="B38" s="609" t="s">
        <v>299</v>
      </c>
      <c r="C38" s="610"/>
      <c r="D38" s="610"/>
      <c r="E38" s="610"/>
      <c r="F38" s="610"/>
      <c r="G38" s="610"/>
      <c r="H38" s="610"/>
      <c r="I38" s="610"/>
      <c r="J38" s="610"/>
      <c r="K38" s="610"/>
      <c r="L38" s="610"/>
      <c r="M38" s="610"/>
      <c r="N38" s="610"/>
      <c r="O38" s="610"/>
      <c r="P38" s="610"/>
      <c r="Q38" s="611"/>
      <c r="R38" s="612">
        <v>35749000</v>
      </c>
      <c r="S38" s="613"/>
      <c r="T38" s="613"/>
      <c r="U38" s="613"/>
      <c r="V38" s="613"/>
      <c r="W38" s="613"/>
      <c r="X38" s="613"/>
      <c r="Y38" s="614"/>
      <c r="Z38" s="617">
        <v>3.4</v>
      </c>
      <c r="AA38" s="618"/>
      <c r="AB38" s="618"/>
      <c r="AC38" s="623"/>
      <c r="AD38" s="621" t="s">
        <v>206</v>
      </c>
      <c r="AE38" s="613"/>
      <c r="AF38" s="613"/>
      <c r="AG38" s="613"/>
      <c r="AH38" s="613"/>
      <c r="AI38" s="613"/>
      <c r="AJ38" s="613"/>
      <c r="AK38" s="614"/>
      <c r="AL38" s="617" t="s">
        <v>206</v>
      </c>
      <c r="AM38" s="618"/>
      <c r="AN38" s="618"/>
      <c r="AO38" s="619"/>
      <c r="AP38" s="624"/>
      <c r="AQ38" s="625"/>
      <c r="AR38" s="625"/>
      <c r="AS38" s="625"/>
      <c r="AT38" s="625"/>
      <c r="AU38" s="625"/>
      <c r="AV38" s="625"/>
      <c r="AW38" s="625"/>
      <c r="AX38" s="625"/>
      <c r="AY38" s="625"/>
      <c r="AZ38" s="625"/>
      <c r="BA38" s="625"/>
      <c r="BB38" s="625"/>
      <c r="BC38" s="626"/>
      <c r="BD38" s="612"/>
      <c r="BE38" s="613"/>
      <c r="BF38" s="613"/>
      <c r="BG38" s="613"/>
      <c r="BH38" s="613"/>
      <c r="BI38" s="613"/>
      <c r="BJ38" s="613"/>
      <c r="BK38" s="614"/>
      <c r="BL38" s="615"/>
      <c r="BM38" s="615"/>
      <c r="BN38" s="615"/>
      <c r="BO38" s="615"/>
      <c r="BP38" s="616"/>
      <c r="BQ38" s="616"/>
      <c r="BR38" s="616"/>
      <c r="BS38" s="616"/>
      <c r="BT38" s="616"/>
      <c r="BU38" s="616"/>
      <c r="BV38" s="616"/>
      <c r="BW38" s="620"/>
      <c r="BY38" s="609" t="s">
        <v>300</v>
      </c>
      <c r="BZ38" s="610"/>
      <c r="CA38" s="610"/>
      <c r="CB38" s="610"/>
      <c r="CC38" s="610"/>
      <c r="CD38" s="610"/>
      <c r="CE38" s="610"/>
      <c r="CF38" s="610"/>
      <c r="CG38" s="610"/>
      <c r="CH38" s="610"/>
      <c r="CI38" s="610"/>
      <c r="CJ38" s="610"/>
      <c r="CK38" s="610"/>
      <c r="CL38" s="611"/>
      <c r="CM38" s="612">
        <v>8978086</v>
      </c>
      <c r="CN38" s="637"/>
      <c r="CO38" s="637"/>
      <c r="CP38" s="637"/>
      <c r="CQ38" s="637"/>
      <c r="CR38" s="637"/>
      <c r="CS38" s="637"/>
      <c r="CT38" s="638"/>
      <c r="CU38" s="617">
        <v>0.9</v>
      </c>
      <c r="CV38" s="639"/>
      <c r="CW38" s="639"/>
      <c r="CX38" s="640"/>
      <c r="CY38" s="621">
        <v>4833405</v>
      </c>
      <c r="CZ38" s="637"/>
      <c r="DA38" s="637"/>
      <c r="DB38" s="637"/>
      <c r="DC38" s="637"/>
      <c r="DD38" s="637"/>
      <c r="DE38" s="637"/>
      <c r="DF38" s="638"/>
      <c r="DG38" s="621">
        <v>4679433</v>
      </c>
      <c r="DH38" s="637"/>
      <c r="DI38" s="637"/>
      <c r="DJ38" s="637"/>
      <c r="DK38" s="637"/>
      <c r="DL38" s="637"/>
      <c r="DM38" s="637"/>
      <c r="DN38" s="637"/>
      <c r="DO38" s="637"/>
      <c r="DP38" s="637"/>
      <c r="DQ38" s="638"/>
      <c r="DR38" s="617">
        <v>0.8</v>
      </c>
      <c r="DS38" s="639"/>
      <c r="DT38" s="639"/>
      <c r="DU38" s="639"/>
      <c r="DV38" s="639"/>
      <c r="DW38" s="639"/>
      <c r="DX38" s="641"/>
    </row>
    <row r="39" spans="2:128" ht="11.25" customHeight="1" x14ac:dyDescent="0.2">
      <c r="B39" s="628" t="s">
        <v>301</v>
      </c>
      <c r="C39" s="629"/>
      <c r="D39" s="629"/>
      <c r="E39" s="629"/>
      <c r="F39" s="629"/>
      <c r="G39" s="629"/>
      <c r="H39" s="629"/>
      <c r="I39" s="629"/>
      <c r="J39" s="629"/>
      <c r="K39" s="629"/>
      <c r="L39" s="629"/>
      <c r="M39" s="629"/>
      <c r="N39" s="629"/>
      <c r="O39" s="629"/>
      <c r="P39" s="629"/>
      <c r="Q39" s="630"/>
      <c r="R39" s="612">
        <v>1044959143</v>
      </c>
      <c r="S39" s="613"/>
      <c r="T39" s="613"/>
      <c r="U39" s="613"/>
      <c r="V39" s="613"/>
      <c r="W39" s="613"/>
      <c r="X39" s="613"/>
      <c r="Y39" s="614"/>
      <c r="Z39" s="615">
        <v>100</v>
      </c>
      <c r="AA39" s="615"/>
      <c r="AB39" s="615"/>
      <c r="AC39" s="615"/>
      <c r="AD39" s="616">
        <v>510100734</v>
      </c>
      <c r="AE39" s="616"/>
      <c r="AF39" s="616"/>
      <c r="AG39" s="616"/>
      <c r="AH39" s="616"/>
      <c r="AI39" s="616"/>
      <c r="AJ39" s="616"/>
      <c r="AK39" s="616"/>
      <c r="AL39" s="617">
        <v>100</v>
      </c>
      <c r="AM39" s="618"/>
      <c r="AN39" s="618"/>
      <c r="AO39" s="619"/>
      <c r="AP39" s="628"/>
      <c r="AQ39" s="629"/>
      <c r="AR39" s="629"/>
      <c r="AS39" s="629"/>
      <c r="AT39" s="629"/>
      <c r="AU39" s="629"/>
      <c r="AV39" s="629"/>
      <c r="AW39" s="629"/>
      <c r="AX39" s="629"/>
      <c r="AY39" s="629"/>
      <c r="AZ39" s="629"/>
      <c r="BA39" s="629"/>
      <c r="BB39" s="629"/>
      <c r="BC39" s="630"/>
      <c r="BD39" s="612"/>
      <c r="BE39" s="613"/>
      <c r="BF39" s="613"/>
      <c r="BG39" s="613"/>
      <c r="BH39" s="613"/>
      <c r="BI39" s="613"/>
      <c r="BJ39" s="613"/>
      <c r="BK39" s="614"/>
      <c r="BL39" s="615"/>
      <c r="BM39" s="615"/>
      <c r="BN39" s="615"/>
      <c r="BO39" s="615"/>
      <c r="BP39" s="616"/>
      <c r="BQ39" s="616"/>
      <c r="BR39" s="616"/>
      <c r="BS39" s="616"/>
      <c r="BT39" s="616"/>
      <c r="BU39" s="616"/>
      <c r="BV39" s="616"/>
      <c r="BW39" s="620"/>
      <c r="BY39" s="609" t="s">
        <v>302</v>
      </c>
      <c r="BZ39" s="610"/>
      <c r="CA39" s="610"/>
      <c r="CB39" s="610"/>
      <c r="CC39" s="610"/>
      <c r="CD39" s="610"/>
      <c r="CE39" s="610"/>
      <c r="CF39" s="610"/>
      <c r="CG39" s="610"/>
      <c r="CH39" s="610"/>
      <c r="CI39" s="610"/>
      <c r="CJ39" s="610"/>
      <c r="CK39" s="610"/>
      <c r="CL39" s="611"/>
      <c r="CM39" s="612">
        <v>169095734</v>
      </c>
      <c r="CN39" s="613"/>
      <c r="CO39" s="613"/>
      <c r="CP39" s="613"/>
      <c r="CQ39" s="613"/>
      <c r="CR39" s="613"/>
      <c r="CS39" s="613"/>
      <c r="CT39" s="614"/>
      <c r="CU39" s="617">
        <v>16.399999999999999</v>
      </c>
      <c r="CV39" s="639"/>
      <c r="CW39" s="639"/>
      <c r="CX39" s="640"/>
      <c r="CY39" s="621">
        <v>168046465</v>
      </c>
      <c r="CZ39" s="637"/>
      <c r="DA39" s="637"/>
      <c r="DB39" s="637"/>
      <c r="DC39" s="637"/>
      <c r="DD39" s="637"/>
      <c r="DE39" s="637"/>
      <c r="DF39" s="638"/>
      <c r="DG39" s="621">
        <v>168046465</v>
      </c>
      <c r="DH39" s="637"/>
      <c r="DI39" s="637"/>
      <c r="DJ39" s="637"/>
      <c r="DK39" s="637"/>
      <c r="DL39" s="637"/>
      <c r="DM39" s="637"/>
      <c r="DN39" s="637"/>
      <c r="DO39" s="637"/>
      <c r="DP39" s="637"/>
      <c r="DQ39" s="638"/>
      <c r="DR39" s="617">
        <v>30.4</v>
      </c>
      <c r="DS39" s="639"/>
      <c r="DT39" s="639"/>
      <c r="DU39" s="639"/>
      <c r="DV39" s="639"/>
      <c r="DW39" s="639"/>
      <c r="DX39" s="641"/>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4" t="s">
        <v>303</v>
      </c>
      <c r="BZ40" s="645"/>
      <c r="CA40" s="609" t="s">
        <v>304</v>
      </c>
      <c r="CB40" s="610"/>
      <c r="CC40" s="610"/>
      <c r="CD40" s="610"/>
      <c r="CE40" s="610"/>
      <c r="CF40" s="610"/>
      <c r="CG40" s="610"/>
      <c r="CH40" s="610"/>
      <c r="CI40" s="610"/>
      <c r="CJ40" s="610"/>
      <c r="CK40" s="610"/>
      <c r="CL40" s="611"/>
      <c r="CM40" s="612">
        <v>169091838</v>
      </c>
      <c r="CN40" s="637"/>
      <c r="CO40" s="637"/>
      <c r="CP40" s="637"/>
      <c r="CQ40" s="637"/>
      <c r="CR40" s="637"/>
      <c r="CS40" s="637"/>
      <c r="CT40" s="638"/>
      <c r="CU40" s="617">
        <v>16.399999999999999</v>
      </c>
      <c r="CV40" s="639"/>
      <c r="CW40" s="639"/>
      <c r="CX40" s="640"/>
      <c r="CY40" s="621">
        <v>168042569</v>
      </c>
      <c r="CZ40" s="637"/>
      <c r="DA40" s="637"/>
      <c r="DB40" s="637"/>
      <c r="DC40" s="637"/>
      <c r="DD40" s="637"/>
      <c r="DE40" s="637"/>
      <c r="DF40" s="638"/>
      <c r="DG40" s="621">
        <v>168042569</v>
      </c>
      <c r="DH40" s="637"/>
      <c r="DI40" s="637"/>
      <c r="DJ40" s="637"/>
      <c r="DK40" s="637"/>
      <c r="DL40" s="637"/>
      <c r="DM40" s="637"/>
      <c r="DN40" s="637"/>
      <c r="DO40" s="637"/>
      <c r="DP40" s="637"/>
      <c r="DQ40" s="638"/>
      <c r="DR40" s="617">
        <v>30.4</v>
      </c>
      <c r="DS40" s="639"/>
      <c r="DT40" s="639"/>
      <c r="DU40" s="639"/>
      <c r="DV40" s="639"/>
      <c r="DW40" s="639"/>
      <c r="DX40" s="641"/>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6"/>
      <c r="BZ41" s="647"/>
      <c r="CA41" s="609" t="s">
        <v>305</v>
      </c>
      <c r="CB41" s="610"/>
      <c r="CC41" s="610"/>
      <c r="CD41" s="610"/>
      <c r="CE41" s="610"/>
      <c r="CF41" s="610"/>
      <c r="CG41" s="610"/>
      <c r="CH41" s="610"/>
      <c r="CI41" s="610"/>
      <c r="CJ41" s="610"/>
      <c r="CK41" s="610"/>
      <c r="CL41" s="611"/>
      <c r="CM41" s="612">
        <v>151558481</v>
      </c>
      <c r="CN41" s="613"/>
      <c r="CO41" s="613"/>
      <c r="CP41" s="613"/>
      <c r="CQ41" s="613"/>
      <c r="CR41" s="613"/>
      <c r="CS41" s="613"/>
      <c r="CT41" s="614"/>
      <c r="CU41" s="617">
        <v>14.7</v>
      </c>
      <c r="CV41" s="639"/>
      <c r="CW41" s="639"/>
      <c r="CX41" s="640"/>
      <c r="CY41" s="621">
        <v>150518382</v>
      </c>
      <c r="CZ41" s="637"/>
      <c r="DA41" s="637"/>
      <c r="DB41" s="637"/>
      <c r="DC41" s="637"/>
      <c r="DD41" s="637"/>
      <c r="DE41" s="637"/>
      <c r="DF41" s="638"/>
      <c r="DG41" s="621">
        <v>150518382</v>
      </c>
      <c r="DH41" s="637"/>
      <c r="DI41" s="637"/>
      <c r="DJ41" s="637"/>
      <c r="DK41" s="637"/>
      <c r="DL41" s="637"/>
      <c r="DM41" s="637"/>
      <c r="DN41" s="637"/>
      <c r="DO41" s="637"/>
      <c r="DP41" s="637"/>
      <c r="DQ41" s="638"/>
      <c r="DR41" s="617">
        <v>27.2</v>
      </c>
      <c r="DS41" s="639"/>
      <c r="DT41" s="639"/>
      <c r="DU41" s="639"/>
      <c r="DV41" s="639"/>
      <c r="DW41" s="639"/>
      <c r="DX41" s="641"/>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4" t="s">
        <v>306</v>
      </c>
      <c r="AQ42" s="595"/>
      <c r="AR42" s="595"/>
      <c r="AS42" s="595"/>
      <c r="AT42" s="595"/>
      <c r="AU42" s="595"/>
      <c r="AV42" s="595"/>
      <c r="AW42" s="595"/>
      <c r="AX42" s="595"/>
      <c r="AY42" s="595"/>
      <c r="AZ42" s="595"/>
      <c r="BA42" s="595"/>
      <c r="BB42" s="595"/>
      <c r="BC42" s="596"/>
      <c r="BD42" s="594" t="s">
        <v>307</v>
      </c>
      <c r="BE42" s="595"/>
      <c r="BF42" s="595"/>
      <c r="BG42" s="595"/>
      <c r="BH42" s="595"/>
      <c r="BI42" s="595"/>
      <c r="BJ42" s="595"/>
      <c r="BK42" s="595"/>
      <c r="BL42" s="595"/>
      <c r="BM42" s="596"/>
      <c r="BN42" s="594" t="s">
        <v>308</v>
      </c>
      <c r="BO42" s="595"/>
      <c r="BP42" s="595"/>
      <c r="BQ42" s="595"/>
      <c r="BR42" s="595"/>
      <c r="BS42" s="595"/>
      <c r="BT42" s="595"/>
      <c r="BU42" s="595"/>
      <c r="BV42" s="595"/>
      <c r="BW42" s="596"/>
      <c r="BY42" s="646"/>
      <c r="BZ42" s="647"/>
      <c r="CA42" s="609" t="s">
        <v>309</v>
      </c>
      <c r="CB42" s="610"/>
      <c r="CC42" s="610"/>
      <c r="CD42" s="610"/>
      <c r="CE42" s="610"/>
      <c r="CF42" s="610"/>
      <c r="CG42" s="610"/>
      <c r="CH42" s="610"/>
      <c r="CI42" s="610"/>
      <c r="CJ42" s="610"/>
      <c r="CK42" s="610"/>
      <c r="CL42" s="611"/>
      <c r="CM42" s="612">
        <v>17533357</v>
      </c>
      <c r="CN42" s="637"/>
      <c r="CO42" s="637"/>
      <c r="CP42" s="637"/>
      <c r="CQ42" s="637"/>
      <c r="CR42" s="637"/>
      <c r="CS42" s="637"/>
      <c r="CT42" s="638"/>
      <c r="CU42" s="617">
        <v>1.7</v>
      </c>
      <c r="CV42" s="639"/>
      <c r="CW42" s="639"/>
      <c r="CX42" s="640"/>
      <c r="CY42" s="621">
        <v>17524187</v>
      </c>
      <c r="CZ42" s="637"/>
      <c r="DA42" s="637"/>
      <c r="DB42" s="637"/>
      <c r="DC42" s="637"/>
      <c r="DD42" s="637"/>
      <c r="DE42" s="637"/>
      <c r="DF42" s="638"/>
      <c r="DG42" s="621">
        <v>17524187</v>
      </c>
      <c r="DH42" s="637"/>
      <c r="DI42" s="637"/>
      <c r="DJ42" s="637"/>
      <c r="DK42" s="637"/>
      <c r="DL42" s="637"/>
      <c r="DM42" s="637"/>
      <c r="DN42" s="637"/>
      <c r="DO42" s="637"/>
      <c r="DP42" s="637"/>
      <c r="DQ42" s="638"/>
      <c r="DR42" s="617">
        <v>3.2</v>
      </c>
      <c r="DS42" s="639"/>
      <c r="DT42" s="639"/>
      <c r="DU42" s="639"/>
      <c r="DV42" s="639"/>
      <c r="DW42" s="639"/>
      <c r="DX42" s="641"/>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0" t="s">
        <v>310</v>
      </c>
      <c r="AQ43" s="651"/>
      <c r="AR43" s="651"/>
      <c r="AS43" s="651"/>
      <c r="AT43" s="656" t="s">
        <v>311</v>
      </c>
      <c r="AU43" s="224"/>
      <c r="AV43" s="224"/>
      <c r="AW43" s="224"/>
      <c r="AX43" s="598" t="s">
        <v>158</v>
      </c>
      <c r="AY43" s="599"/>
      <c r="AZ43" s="599"/>
      <c r="BA43" s="599"/>
      <c r="BB43" s="599"/>
      <c r="BC43" s="600"/>
      <c r="BD43" s="659">
        <v>99.7</v>
      </c>
      <c r="BE43" s="660"/>
      <c r="BF43" s="660"/>
      <c r="BG43" s="660"/>
      <c r="BH43" s="660"/>
      <c r="BI43" s="660">
        <v>99.2</v>
      </c>
      <c r="BJ43" s="660"/>
      <c r="BK43" s="660"/>
      <c r="BL43" s="660"/>
      <c r="BM43" s="661"/>
      <c r="BN43" s="659">
        <v>99.7</v>
      </c>
      <c r="BO43" s="660"/>
      <c r="BP43" s="660"/>
      <c r="BQ43" s="660"/>
      <c r="BR43" s="660"/>
      <c r="BS43" s="660">
        <v>99.1</v>
      </c>
      <c r="BT43" s="660"/>
      <c r="BU43" s="660"/>
      <c r="BV43" s="660"/>
      <c r="BW43" s="661"/>
      <c r="BY43" s="648"/>
      <c r="BZ43" s="649"/>
      <c r="CA43" s="609" t="s">
        <v>312</v>
      </c>
      <c r="CB43" s="610"/>
      <c r="CC43" s="610"/>
      <c r="CD43" s="610"/>
      <c r="CE43" s="610"/>
      <c r="CF43" s="610"/>
      <c r="CG43" s="610"/>
      <c r="CH43" s="610"/>
      <c r="CI43" s="610"/>
      <c r="CJ43" s="610"/>
      <c r="CK43" s="610"/>
      <c r="CL43" s="611"/>
      <c r="CM43" s="612">
        <v>3896</v>
      </c>
      <c r="CN43" s="613"/>
      <c r="CO43" s="613"/>
      <c r="CP43" s="613"/>
      <c r="CQ43" s="613"/>
      <c r="CR43" s="613"/>
      <c r="CS43" s="613"/>
      <c r="CT43" s="614"/>
      <c r="CU43" s="617">
        <v>0</v>
      </c>
      <c r="CV43" s="639"/>
      <c r="CW43" s="639"/>
      <c r="CX43" s="640"/>
      <c r="CY43" s="621">
        <v>3896</v>
      </c>
      <c r="CZ43" s="637"/>
      <c r="DA43" s="637"/>
      <c r="DB43" s="637"/>
      <c r="DC43" s="637"/>
      <c r="DD43" s="637"/>
      <c r="DE43" s="637"/>
      <c r="DF43" s="638"/>
      <c r="DG43" s="621">
        <v>3896</v>
      </c>
      <c r="DH43" s="637"/>
      <c r="DI43" s="637"/>
      <c r="DJ43" s="637"/>
      <c r="DK43" s="637"/>
      <c r="DL43" s="637"/>
      <c r="DM43" s="637"/>
      <c r="DN43" s="637"/>
      <c r="DO43" s="637"/>
      <c r="DP43" s="637"/>
      <c r="DQ43" s="638"/>
      <c r="DR43" s="617">
        <v>0</v>
      </c>
      <c r="DS43" s="639"/>
      <c r="DT43" s="639"/>
      <c r="DU43" s="639"/>
      <c r="DV43" s="639"/>
      <c r="DW43" s="639"/>
      <c r="DX43" s="641"/>
    </row>
    <row r="44" spans="2:128" ht="11.25" customHeight="1" x14ac:dyDescent="0.2">
      <c r="AP44" s="652"/>
      <c r="AQ44" s="653"/>
      <c r="AR44" s="653"/>
      <c r="AS44" s="653"/>
      <c r="AT44" s="657"/>
      <c r="AU44" s="213" t="s">
        <v>313</v>
      </c>
      <c r="AV44" s="213"/>
      <c r="AW44" s="213"/>
      <c r="AX44" s="609" t="s">
        <v>314</v>
      </c>
      <c r="AY44" s="610"/>
      <c r="AZ44" s="610"/>
      <c r="BA44" s="610"/>
      <c r="BB44" s="610"/>
      <c r="BC44" s="611"/>
      <c r="BD44" s="665">
        <v>99.3</v>
      </c>
      <c r="BE44" s="666"/>
      <c r="BF44" s="666"/>
      <c r="BG44" s="666"/>
      <c r="BH44" s="666"/>
      <c r="BI44" s="666">
        <v>97.4</v>
      </c>
      <c r="BJ44" s="666"/>
      <c r="BK44" s="666"/>
      <c r="BL44" s="666"/>
      <c r="BM44" s="667"/>
      <c r="BN44" s="665">
        <v>99.3</v>
      </c>
      <c r="BO44" s="666"/>
      <c r="BP44" s="666"/>
      <c r="BQ44" s="666"/>
      <c r="BR44" s="666"/>
      <c r="BS44" s="666">
        <v>97.2</v>
      </c>
      <c r="BT44" s="666"/>
      <c r="BU44" s="666"/>
      <c r="BV44" s="666"/>
      <c r="BW44" s="667"/>
      <c r="BY44" s="609" t="s">
        <v>315</v>
      </c>
      <c r="BZ44" s="610"/>
      <c r="CA44" s="610"/>
      <c r="CB44" s="610"/>
      <c r="CC44" s="610"/>
      <c r="CD44" s="610"/>
      <c r="CE44" s="610"/>
      <c r="CF44" s="610"/>
      <c r="CG44" s="610"/>
      <c r="CH44" s="610"/>
      <c r="CI44" s="610"/>
      <c r="CJ44" s="610"/>
      <c r="CK44" s="610"/>
      <c r="CL44" s="611"/>
      <c r="CM44" s="612">
        <v>378586464</v>
      </c>
      <c r="CN44" s="637"/>
      <c r="CO44" s="637"/>
      <c r="CP44" s="637"/>
      <c r="CQ44" s="637"/>
      <c r="CR44" s="637"/>
      <c r="CS44" s="637"/>
      <c r="CT44" s="638"/>
      <c r="CU44" s="617">
        <v>36.700000000000003</v>
      </c>
      <c r="CV44" s="639"/>
      <c r="CW44" s="639"/>
      <c r="CX44" s="640"/>
      <c r="CY44" s="621">
        <v>287961434</v>
      </c>
      <c r="CZ44" s="637"/>
      <c r="DA44" s="637"/>
      <c r="DB44" s="637"/>
      <c r="DC44" s="637"/>
      <c r="DD44" s="637"/>
      <c r="DE44" s="637"/>
      <c r="DF44" s="638"/>
      <c r="DG44" s="621">
        <v>156815310</v>
      </c>
      <c r="DH44" s="637"/>
      <c r="DI44" s="637"/>
      <c r="DJ44" s="637"/>
      <c r="DK44" s="637"/>
      <c r="DL44" s="637"/>
      <c r="DM44" s="637"/>
      <c r="DN44" s="637"/>
      <c r="DO44" s="637"/>
      <c r="DP44" s="637"/>
      <c r="DQ44" s="638"/>
      <c r="DR44" s="617">
        <v>28.4</v>
      </c>
      <c r="DS44" s="639"/>
      <c r="DT44" s="639"/>
      <c r="DU44" s="639"/>
      <c r="DV44" s="639"/>
      <c r="DW44" s="639"/>
      <c r="DX44" s="641"/>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4"/>
      <c r="AQ45" s="655"/>
      <c r="AR45" s="655"/>
      <c r="AS45" s="655"/>
      <c r="AT45" s="658"/>
      <c r="AU45" s="226"/>
      <c r="AV45" s="226"/>
      <c r="AW45" s="226"/>
      <c r="AX45" s="628" t="s">
        <v>316</v>
      </c>
      <c r="AY45" s="629"/>
      <c r="AZ45" s="629"/>
      <c r="BA45" s="629"/>
      <c r="BB45" s="629"/>
      <c r="BC45" s="630"/>
      <c r="BD45" s="662">
        <v>99.9</v>
      </c>
      <c r="BE45" s="663"/>
      <c r="BF45" s="663"/>
      <c r="BG45" s="663"/>
      <c r="BH45" s="663"/>
      <c r="BI45" s="663">
        <v>99.8</v>
      </c>
      <c r="BJ45" s="663"/>
      <c r="BK45" s="663"/>
      <c r="BL45" s="663"/>
      <c r="BM45" s="664"/>
      <c r="BN45" s="662">
        <v>99.9</v>
      </c>
      <c r="BO45" s="663"/>
      <c r="BP45" s="663"/>
      <c r="BQ45" s="663"/>
      <c r="BR45" s="663"/>
      <c r="BS45" s="663">
        <v>99.8</v>
      </c>
      <c r="BT45" s="663"/>
      <c r="BU45" s="663"/>
      <c r="BV45" s="663"/>
      <c r="BW45" s="664"/>
      <c r="BY45" s="609" t="s">
        <v>317</v>
      </c>
      <c r="BZ45" s="610"/>
      <c r="CA45" s="610"/>
      <c r="CB45" s="610"/>
      <c r="CC45" s="610"/>
      <c r="CD45" s="610"/>
      <c r="CE45" s="610"/>
      <c r="CF45" s="610"/>
      <c r="CG45" s="610"/>
      <c r="CH45" s="610"/>
      <c r="CI45" s="610"/>
      <c r="CJ45" s="610"/>
      <c r="CK45" s="610"/>
      <c r="CL45" s="611"/>
      <c r="CM45" s="612">
        <v>31436265</v>
      </c>
      <c r="CN45" s="613"/>
      <c r="CO45" s="613"/>
      <c r="CP45" s="613"/>
      <c r="CQ45" s="613"/>
      <c r="CR45" s="613"/>
      <c r="CS45" s="613"/>
      <c r="CT45" s="614"/>
      <c r="CU45" s="617">
        <v>3</v>
      </c>
      <c r="CV45" s="639"/>
      <c r="CW45" s="639"/>
      <c r="CX45" s="640"/>
      <c r="CY45" s="621">
        <v>21811323</v>
      </c>
      <c r="CZ45" s="637"/>
      <c r="DA45" s="637"/>
      <c r="DB45" s="637"/>
      <c r="DC45" s="637"/>
      <c r="DD45" s="637"/>
      <c r="DE45" s="637"/>
      <c r="DF45" s="638"/>
      <c r="DG45" s="621">
        <v>17358199</v>
      </c>
      <c r="DH45" s="637"/>
      <c r="DI45" s="637"/>
      <c r="DJ45" s="637"/>
      <c r="DK45" s="637"/>
      <c r="DL45" s="637"/>
      <c r="DM45" s="637"/>
      <c r="DN45" s="637"/>
      <c r="DO45" s="637"/>
      <c r="DP45" s="637"/>
      <c r="DQ45" s="638"/>
      <c r="DR45" s="617">
        <v>3.1</v>
      </c>
      <c r="DS45" s="639"/>
      <c r="DT45" s="639"/>
      <c r="DU45" s="639"/>
      <c r="DV45" s="639"/>
      <c r="DW45" s="639"/>
      <c r="DX45" s="641"/>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6" t="s">
        <v>318</v>
      </c>
      <c r="AQ46" s="677"/>
      <c r="AR46" s="677"/>
      <c r="AS46" s="677"/>
      <c r="AT46" s="677"/>
      <c r="AU46" s="677"/>
      <c r="AV46" s="677"/>
      <c r="AW46" s="678"/>
      <c r="AX46" s="679" t="s">
        <v>319</v>
      </c>
      <c r="AY46" s="679"/>
      <c r="AZ46" s="679"/>
      <c r="BA46" s="679"/>
      <c r="BB46" s="679"/>
      <c r="BC46" s="679"/>
      <c r="BD46" s="680">
        <v>1637505</v>
      </c>
      <c r="BE46" s="681"/>
      <c r="BF46" s="681"/>
      <c r="BG46" s="681"/>
      <c r="BH46" s="681"/>
      <c r="BI46" s="681"/>
      <c r="BJ46" s="681"/>
      <c r="BK46" s="681"/>
      <c r="BL46" s="681"/>
      <c r="BM46" s="682"/>
      <c r="BN46" s="680">
        <v>2438034</v>
      </c>
      <c r="BO46" s="681"/>
      <c r="BP46" s="681"/>
      <c r="BQ46" s="681"/>
      <c r="BR46" s="681"/>
      <c r="BS46" s="681"/>
      <c r="BT46" s="681"/>
      <c r="BU46" s="681"/>
      <c r="BV46" s="681"/>
      <c r="BW46" s="682"/>
      <c r="BY46" s="609" t="s">
        <v>320</v>
      </c>
      <c r="BZ46" s="610"/>
      <c r="CA46" s="610"/>
      <c r="CB46" s="610"/>
      <c r="CC46" s="610"/>
      <c r="CD46" s="610"/>
      <c r="CE46" s="610"/>
      <c r="CF46" s="610"/>
      <c r="CG46" s="610"/>
      <c r="CH46" s="610"/>
      <c r="CI46" s="610"/>
      <c r="CJ46" s="610"/>
      <c r="CK46" s="610"/>
      <c r="CL46" s="611"/>
      <c r="CM46" s="612">
        <v>11810182</v>
      </c>
      <c r="CN46" s="637"/>
      <c r="CO46" s="637"/>
      <c r="CP46" s="637"/>
      <c r="CQ46" s="637"/>
      <c r="CR46" s="637"/>
      <c r="CS46" s="637"/>
      <c r="CT46" s="638"/>
      <c r="CU46" s="617">
        <v>1.1000000000000001</v>
      </c>
      <c r="CV46" s="639"/>
      <c r="CW46" s="639"/>
      <c r="CX46" s="640"/>
      <c r="CY46" s="621">
        <v>5852980</v>
      </c>
      <c r="CZ46" s="637"/>
      <c r="DA46" s="637"/>
      <c r="DB46" s="637"/>
      <c r="DC46" s="637"/>
      <c r="DD46" s="637"/>
      <c r="DE46" s="637"/>
      <c r="DF46" s="638"/>
      <c r="DG46" s="621">
        <v>5522422</v>
      </c>
      <c r="DH46" s="637"/>
      <c r="DI46" s="637"/>
      <c r="DJ46" s="637"/>
      <c r="DK46" s="637"/>
      <c r="DL46" s="637"/>
      <c r="DM46" s="637"/>
      <c r="DN46" s="637"/>
      <c r="DO46" s="637"/>
      <c r="DP46" s="637"/>
      <c r="DQ46" s="638"/>
      <c r="DR46" s="617">
        <v>1</v>
      </c>
      <c r="DS46" s="639"/>
      <c r="DT46" s="639"/>
      <c r="DU46" s="639"/>
      <c r="DV46" s="639"/>
      <c r="DW46" s="639"/>
      <c r="DX46" s="641"/>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9" t="s">
        <v>321</v>
      </c>
      <c r="AQ47" s="670"/>
      <c r="AR47" s="670"/>
      <c r="AS47" s="670"/>
      <c r="AT47" s="670"/>
      <c r="AU47" s="670"/>
      <c r="AV47" s="670"/>
      <c r="AW47" s="671"/>
      <c r="AX47" s="672" t="s">
        <v>322</v>
      </c>
      <c r="AY47" s="672"/>
      <c r="AZ47" s="672"/>
      <c r="BA47" s="672"/>
      <c r="BB47" s="672"/>
      <c r="BC47" s="672"/>
      <c r="BD47" s="673">
        <v>1637505</v>
      </c>
      <c r="BE47" s="674"/>
      <c r="BF47" s="674"/>
      <c r="BG47" s="674"/>
      <c r="BH47" s="674"/>
      <c r="BI47" s="674"/>
      <c r="BJ47" s="674"/>
      <c r="BK47" s="674"/>
      <c r="BL47" s="674"/>
      <c r="BM47" s="675"/>
      <c r="BN47" s="673">
        <v>2438034</v>
      </c>
      <c r="BO47" s="674"/>
      <c r="BP47" s="674"/>
      <c r="BQ47" s="674"/>
      <c r="BR47" s="674"/>
      <c r="BS47" s="674"/>
      <c r="BT47" s="674"/>
      <c r="BU47" s="674"/>
      <c r="BV47" s="674"/>
      <c r="BW47" s="675"/>
      <c r="BY47" s="609" t="s">
        <v>323</v>
      </c>
      <c r="BZ47" s="610"/>
      <c r="CA47" s="610"/>
      <c r="CB47" s="610"/>
      <c r="CC47" s="610"/>
      <c r="CD47" s="610"/>
      <c r="CE47" s="610"/>
      <c r="CF47" s="610"/>
      <c r="CG47" s="610"/>
      <c r="CH47" s="610"/>
      <c r="CI47" s="610"/>
      <c r="CJ47" s="610"/>
      <c r="CK47" s="610"/>
      <c r="CL47" s="611"/>
      <c r="CM47" s="612">
        <v>230017451</v>
      </c>
      <c r="CN47" s="613"/>
      <c r="CO47" s="613"/>
      <c r="CP47" s="613"/>
      <c r="CQ47" s="613"/>
      <c r="CR47" s="613"/>
      <c r="CS47" s="613"/>
      <c r="CT47" s="614"/>
      <c r="CU47" s="617">
        <v>22.3</v>
      </c>
      <c r="CV47" s="639"/>
      <c r="CW47" s="639"/>
      <c r="CX47" s="640"/>
      <c r="CY47" s="621">
        <v>201385664</v>
      </c>
      <c r="CZ47" s="637"/>
      <c r="DA47" s="637"/>
      <c r="DB47" s="637"/>
      <c r="DC47" s="637"/>
      <c r="DD47" s="637"/>
      <c r="DE47" s="637"/>
      <c r="DF47" s="638"/>
      <c r="DG47" s="621">
        <v>122365343</v>
      </c>
      <c r="DH47" s="637"/>
      <c r="DI47" s="637"/>
      <c r="DJ47" s="637"/>
      <c r="DK47" s="637"/>
      <c r="DL47" s="637"/>
      <c r="DM47" s="637"/>
      <c r="DN47" s="637"/>
      <c r="DO47" s="637"/>
      <c r="DP47" s="637"/>
      <c r="DQ47" s="638"/>
      <c r="DR47" s="617">
        <v>22.1</v>
      </c>
      <c r="DS47" s="639"/>
      <c r="DT47" s="639"/>
      <c r="DU47" s="639"/>
      <c r="DV47" s="639"/>
      <c r="DW47" s="639"/>
      <c r="DX47" s="641"/>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8"/>
      <c r="AQ48" s="668"/>
      <c r="AR48" s="668"/>
      <c r="AS48" s="668"/>
      <c r="AT48" s="219"/>
      <c r="AU48" s="219"/>
      <c r="AV48" s="219"/>
      <c r="AW48" s="219"/>
      <c r="AX48" s="219"/>
      <c r="AY48" s="219"/>
      <c r="AZ48" s="219"/>
      <c r="BA48" s="219"/>
      <c r="BB48" s="219"/>
      <c r="BC48" s="219"/>
      <c r="BD48" s="666"/>
      <c r="BE48" s="666"/>
      <c r="BF48" s="666"/>
      <c r="BG48" s="666"/>
      <c r="BH48" s="666"/>
      <c r="BI48" s="666"/>
      <c r="BJ48" s="666"/>
      <c r="BK48" s="666"/>
      <c r="BL48" s="666"/>
      <c r="BM48" s="666"/>
      <c r="BN48" s="666"/>
      <c r="BO48" s="666"/>
      <c r="BP48" s="666"/>
      <c r="BQ48" s="666"/>
      <c r="BR48" s="666"/>
      <c r="BS48" s="666"/>
      <c r="BT48" s="666"/>
      <c r="BU48" s="666"/>
      <c r="BV48" s="666"/>
      <c r="BW48" s="666"/>
      <c r="BY48" s="609" t="s">
        <v>324</v>
      </c>
      <c r="BZ48" s="610"/>
      <c r="CA48" s="610"/>
      <c r="CB48" s="610"/>
      <c r="CC48" s="610"/>
      <c r="CD48" s="610"/>
      <c r="CE48" s="610"/>
      <c r="CF48" s="610"/>
      <c r="CG48" s="610"/>
      <c r="CH48" s="610"/>
      <c r="CI48" s="610"/>
      <c r="CJ48" s="610"/>
      <c r="CK48" s="610"/>
      <c r="CL48" s="611"/>
      <c r="CM48" s="612">
        <v>13787749</v>
      </c>
      <c r="CN48" s="637"/>
      <c r="CO48" s="637"/>
      <c r="CP48" s="637"/>
      <c r="CQ48" s="637"/>
      <c r="CR48" s="637"/>
      <c r="CS48" s="637"/>
      <c r="CT48" s="638"/>
      <c r="CU48" s="617">
        <v>1.3</v>
      </c>
      <c r="CV48" s="639"/>
      <c r="CW48" s="639"/>
      <c r="CX48" s="640"/>
      <c r="CY48" s="621">
        <v>13769454</v>
      </c>
      <c r="CZ48" s="637"/>
      <c r="DA48" s="637"/>
      <c r="DB48" s="637"/>
      <c r="DC48" s="637"/>
      <c r="DD48" s="637"/>
      <c r="DE48" s="637"/>
      <c r="DF48" s="638"/>
      <c r="DG48" s="621">
        <v>11180563</v>
      </c>
      <c r="DH48" s="637"/>
      <c r="DI48" s="637"/>
      <c r="DJ48" s="637"/>
      <c r="DK48" s="637"/>
      <c r="DL48" s="637"/>
      <c r="DM48" s="637"/>
      <c r="DN48" s="637"/>
      <c r="DO48" s="637"/>
      <c r="DP48" s="637"/>
      <c r="DQ48" s="638"/>
      <c r="DR48" s="617">
        <v>2</v>
      </c>
      <c r="DS48" s="639"/>
      <c r="DT48" s="639"/>
      <c r="DU48" s="639"/>
      <c r="DV48" s="639"/>
      <c r="DW48" s="639"/>
      <c r="DX48" s="641"/>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8"/>
      <c r="AQ49" s="668"/>
      <c r="AR49" s="668"/>
      <c r="AS49" s="668"/>
      <c r="AT49" s="219"/>
      <c r="AU49" s="219"/>
      <c r="AV49" s="219"/>
      <c r="AW49" s="219"/>
      <c r="AX49" s="219"/>
      <c r="AY49" s="219"/>
      <c r="AZ49" s="219"/>
      <c r="BA49" s="219"/>
      <c r="BB49" s="219"/>
      <c r="BC49" s="219"/>
      <c r="BD49" s="666"/>
      <c r="BE49" s="666"/>
      <c r="BF49" s="666"/>
      <c r="BG49" s="666"/>
      <c r="BH49" s="666"/>
      <c r="BI49" s="666"/>
      <c r="BJ49" s="666"/>
      <c r="BK49" s="666"/>
      <c r="BL49" s="666"/>
      <c r="BM49" s="666"/>
      <c r="BN49" s="666"/>
      <c r="BO49" s="666"/>
      <c r="BP49" s="666"/>
      <c r="BQ49" s="666"/>
      <c r="BR49" s="666"/>
      <c r="BS49" s="666"/>
      <c r="BT49" s="666"/>
      <c r="BU49" s="666"/>
      <c r="BV49" s="666"/>
      <c r="BW49" s="666"/>
      <c r="BY49" s="609" t="s">
        <v>325</v>
      </c>
      <c r="BZ49" s="610"/>
      <c r="CA49" s="610"/>
      <c r="CB49" s="610"/>
      <c r="CC49" s="610"/>
      <c r="CD49" s="610"/>
      <c r="CE49" s="610"/>
      <c r="CF49" s="610"/>
      <c r="CG49" s="610"/>
      <c r="CH49" s="610"/>
      <c r="CI49" s="610"/>
      <c r="CJ49" s="610"/>
      <c r="CK49" s="610"/>
      <c r="CL49" s="611"/>
      <c r="CM49" s="612">
        <v>43206930</v>
      </c>
      <c r="CN49" s="613"/>
      <c r="CO49" s="613"/>
      <c r="CP49" s="613"/>
      <c r="CQ49" s="613"/>
      <c r="CR49" s="613"/>
      <c r="CS49" s="613"/>
      <c r="CT49" s="614"/>
      <c r="CU49" s="617">
        <v>4.2</v>
      </c>
      <c r="CV49" s="639"/>
      <c r="CW49" s="639"/>
      <c r="CX49" s="640"/>
      <c r="CY49" s="621">
        <v>40030180</v>
      </c>
      <c r="CZ49" s="637"/>
      <c r="DA49" s="637"/>
      <c r="DB49" s="637"/>
      <c r="DC49" s="637"/>
      <c r="DD49" s="637"/>
      <c r="DE49" s="637"/>
      <c r="DF49" s="638"/>
      <c r="DG49" s="621" t="s">
        <v>120</v>
      </c>
      <c r="DH49" s="637"/>
      <c r="DI49" s="637"/>
      <c r="DJ49" s="637"/>
      <c r="DK49" s="637"/>
      <c r="DL49" s="637"/>
      <c r="DM49" s="637"/>
      <c r="DN49" s="637"/>
      <c r="DO49" s="637"/>
      <c r="DP49" s="637"/>
      <c r="DQ49" s="638"/>
      <c r="DR49" s="617" t="s">
        <v>206</v>
      </c>
      <c r="DS49" s="639"/>
      <c r="DT49" s="639"/>
      <c r="DU49" s="639"/>
      <c r="DV49" s="639"/>
      <c r="DW49" s="639"/>
      <c r="DX49" s="641"/>
    </row>
    <row r="50" spans="2:128" ht="11.25" customHeight="1" x14ac:dyDescent="0.2">
      <c r="B50" s="213" t="s">
        <v>326</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327</v>
      </c>
      <c r="BZ50" s="610"/>
      <c r="CA50" s="610"/>
      <c r="CB50" s="610"/>
      <c r="CC50" s="610"/>
      <c r="CD50" s="610"/>
      <c r="CE50" s="610"/>
      <c r="CF50" s="610"/>
      <c r="CG50" s="610"/>
      <c r="CH50" s="610"/>
      <c r="CI50" s="610"/>
      <c r="CJ50" s="610"/>
      <c r="CK50" s="610"/>
      <c r="CL50" s="611"/>
      <c r="CM50" s="612">
        <v>5310308</v>
      </c>
      <c r="CN50" s="637"/>
      <c r="CO50" s="637"/>
      <c r="CP50" s="637"/>
      <c r="CQ50" s="637"/>
      <c r="CR50" s="637"/>
      <c r="CS50" s="637"/>
      <c r="CT50" s="638"/>
      <c r="CU50" s="617">
        <v>0.5</v>
      </c>
      <c r="CV50" s="639"/>
      <c r="CW50" s="639"/>
      <c r="CX50" s="640"/>
      <c r="CY50" s="621">
        <v>4632308</v>
      </c>
      <c r="CZ50" s="637"/>
      <c r="DA50" s="637"/>
      <c r="DB50" s="637"/>
      <c r="DC50" s="637"/>
      <c r="DD50" s="637"/>
      <c r="DE50" s="637"/>
      <c r="DF50" s="638"/>
      <c r="DG50" s="621" t="s">
        <v>206</v>
      </c>
      <c r="DH50" s="637"/>
      <c r="DI50" s="637"/>
      <c r="DJ50" s="637"/>
      <c r="DK50" s="637"/>
      <c r="DL50" s="637"/>
      <c r="DM50" s="637"/>
      <c r="DN50" s="637"/>
      <c r="DO50" s="637"/>
      <c r="DP50" s="637"/>
      <c r="DQ50" s="638"/>
      <c r="DR50" s="617" t="s">
        <v>206</v>
      </c>
      <c r="DS50" s="639"/>
      <c r="DT50" s="639"/>
      <c r="DU50" s="639"/>
      <c r="DV50" s="639"/>
      <c r="DW50" s="639"/>
      <c r="DX50" s="641"/>
    </row>
    <row r="51" spans="2:128" ht="11.25" customHeight="1" x14ac:dyDescent="0.2">
      <c r="B51" s="227" t="s">
        <v>328</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329</v>
      </c>
      <c r="BZ51" s="610"/>
      <c r="CA51" s="610"/>
      <c r="CB51" s="610"/>
      <c r="CC51" s="610"/>
      <c r="CD51" s="610"/>
      <c r="CE51" s="610"/>
      <c r="CF51" s="610"/>
      <c r="CG51" s="610"/>
      <c r="CH51" s="610"/>
      <c r="CI51" s="610"/>
      <c r="CJ51" s="610"/>
      <c r="CK51" s="610"/>
      <c r="CL51" s="611"/>
      <c r="CM51" s="612">
        <v>43017579</v>
      </c>
      <c r="CN51" s="613"/>
      <c r="CO51" s="613"/>
      <c r="CP51" s="613"/>
      <c r="CQ51" s="613"/>
      <c r="CR51" s="613"/>
      <c r="CS51" s="613"/>
      <c r="CT51" s="614"/>
      <c r="CU51" s="617">
        <v>4.2</v>
      </c>
      <c r="CV51" s="639"/>
      <c r="CW51" s="639"/>
      <c r="CX51" s="640"/>
      <c r="CY51" s="621">
        <v>479525</v>
      </c>
      <c r="CZ51" s="637"/>
      <c r="DA51" s="637"/>
      <c r="DB51" s="637"/>
      <c r="DC51" s="637"/>
      <c r="DD51" s="637"/>
      <c r="DE51" s="637"/>
      <c r="DF51" s="638"/>
      <c r="DG51" s="621">
        <v>388783</v>
      </c>
      <c r="DH51" s="637"/>
      <c r="DI51" s="637"/>
      <c r="DJ51" s="637"/>
      <c r="DK51" s="637"/>
      <c r="DL51" s="637"/>
      <c r="DM51" s="637"/>
      <c r="DN51" s="637"/>
      <c r="DO51" s="637"/>
      <c r="DP51" s="637"/>
      <c r="DQ51" s="638"/>
      <c r="DR51" s="617">
        <v>0.1</v>
      </c>
      <c r="DS51" s="639"/>
      <c r="DT51" s="639"/>
      <c r="DU51" s="639"/>
      <c r="DV51" s="639"/>
      <c r="DW51" s="639"/>
      <c r="DX51" s="641"/>
    </row>
    <row r="52" spans="2:128" ht="11.25" customHeight="1" x14ac:dyDescent="0.2">
      <c r="B52" s="228" t="s">
        <v>330</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331</v>
      </c>
      <c r="BZ52" s="610"/>
      <c r="CA52" s="610"/>
      <c r="CB52" s="610"/>
      <c r="CC52" s="610"/>
      <c r="CD52" s="610"/>
      <c r="CE52" s="610"/>
      <c r="CF52" s="610"/>
      <c r="CG52" s="610"/>
      <c r="CH52" s="610"/>
      <c r="CI52" s="610"/>
      <c r="CJ52" s="610"/>
      <c r="CK52" s="610"/>
      <c r="CL52" s="611"/>
      <c r="CM52" s="612" t="s">
        <v>206</v>
      </c>
      <c r="CN52" s="637"/>
      <c r="CO52" s="637"/>
      <c r="CP52" s="637"/>
      <c r="CQ52" s="637"/>
      <c r="CR52" s="637"/>
      <c r="CS52" s="637"/>
      <c r="CT52" s="638"/>
      <c r="CU52" s="617" t="s">
        <v>129</v>
      </c>
      <c r="CV52" s="639"/>
      <c r="CW52" s="639"/>
      <c r="CX52" s="640"/>
      <c r="CY52" s="621" t="s">
        <v>129</v>
      </c>
      <c r="CZ52" s="637"/>
      <c r="DA52" s="637"/>
      <c r="DB52" s="637"/>
      <c r="DC52" s="637"/>
      <c r="DD52" s="637"/>
      <c r="DE52" s="637"/>
      <c r="DF52" s="638"/>
      <c r="DG52" s="621" t="s">
        <v>120</v>
      </c>
      <c r="DH52" s="637"/>
      <c r="DI52" s="637"/>
      <c r="DJ52" s="637"/>
      <c r="DK52" s="637"/>
      <c r="DL52" s="637"/>
      <c r="DM52" s="637"/>
      <c r="DN52" s="637"/>
      <c r="DO52" s="637"/>
      <c r="DP52" s="637"/>
      <c r="DQ52" s="638"/>
      <c r="DR52" s="617" t="s">
        <v>120</v>
      </c>
      <c r="DS52" s="639"/>
      <c r="DT52" s="639"/>
      <c r="DU52" s="639"/>
      <c r="DV52" s="639"/>
      <c r="DW52" s="639"/>
      <c r="DX52" s="641"/>
    </row>
    <row r="53" spans="2:128" ht="11.25" customHeight="1" x14ac:dyDescent="0.2">
      <c r="AP53" s="668"/>
      <c r="AQ53" s="668"/>
      <c r="AR53" s="668"/>
      <c r="AS53" s="668"/>
      <c r="AT53" s="219"/>
      <c r="AU53" s="219"/>
      <c r="AV53" s="219"/>
      <c r="AW53" s="219"/>
      <c r="AX53" s="219"/>
      <c r="AY53" s="219"/>
      <c r="AZ53" s="219"/>
      <c r="BA53" s="219"/>
      <c r="BB53" s="219"/>
      <c r="BC53" s="219"/>
      <c r="BD53" s="666"/>
      <c r="BE53" s="666"/>
      <c r="BF53" s="666"/>
      <c r="BG53" s="666"/>
      <c r="BH53" s="666"/>
      <c r="BI53" s="666"/>
      <c r="BJ53" s="666"/>
      <c r="BK53" s="666"/>
      <c r="BL53" s="666"/>
      <c r="BM53" s="666"/>
      <c r="BN53" s="666"/>
      <c r="BO53" s="666"/>
      <c r="BP53" s="666"/>
      <c r="BQ53" s="666"/>
      <c r="BR53" s="666"/>
      <c r="BS53" s="666"/>
      <c r="BT53" s="666"/>
      <c r="BU53" s="666"/>
      <c r="BV53" s="666"/>
      <c r="BW53" s="666"/>
      <c r="BY53" s="609" t="s">
        <v>332</v>
      </c>
      <c r="BZ53" s="610"/>
      <c r="CA53" s="610"/>
      <c r="CB53" s="610"/>
      <c r="CC53" s="610"/>
      <c r="CD53" s="610"/>
      <c r="CE53" s="610"/>
      <c r="CF53" s="610"/>
      <c r="CG53" s="610"/>
      <c r="CH53" s="610"/>
      <c r="CI53" s="610"/>
      <c r="CJ53" s="610"/>
      <c r="CK53" s="610"/>
      <c r="CL53" s="611"/>
      <c r="CM53" s="612">
        <v>240538388</v>
      </c>
      <c r="CN53" s="613"/>
      <c r="CO53" s="613"/>
      <c r="CP53" s="613"/>
      <c r="CQ53" s="613"/>
      <c r="CR53" s="613"/>
      <c r="CS53" s="613"/>
      <c r="CT53" s="614"/>
      <c r="CU53" s="617">
        <v>23.3</v>
      </c>
      <c r="CV53" s="639"/>
      <c r="CW53" s="639"/>
      <c r="CX53" s="640"/>
      <c r="CY53" s="621">
        <v>19055992</v>
      </c>
      <c r="CZ53" s="637"/>
      <c r="DA53" s="637"/>
      <c r="DB53" s="637"/>
      <c r="DC53" s="637"/>
      <c r="DD53" s="637"/>
      <c r="DE53" s="637"/>
      <c r="DF53" s="638"/>
      <c r="DG53" s="683"/>
      <c r="DH53" s="684"/>
      <c r="DI53" s="684"/>
      <c r="DJ53" s="684"/>
      <c r="DK53" s="684"/>
      <c r="DL53" s="684"/>
      <c r="DM53" s="684"/>
      <c r="DN53" s="684"/>
      <c r="DO53" s="684"/>
      <c r="DP53" s="684"/>
      <c r="DQ53" s="685"/>
      <c r="DR53" s="686"/>
      <c r="DS53" s="687"/>
      <c r="DT53" s="687"/>
      <c r="DU53" s="687"/>
      <c r="DV53" s="687"/>
      <c r="DW53" s="687"/>
      <c r="DX53" s="688"/>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8"/>
      <c r="AQ54" s="668"/>
      <c r="AR54" s="668"/>
      <c r="AS54" s="668"/>
      <c r="AT54" s="219"/>
      <c r="AU54" s="219"/>
      <c r="AV54" s="219"/>
      <c r="AW54" s="219"/>
      <c r="AX54" s="219"/>
      <c r="AY54" s="219"/>
      <c r="AZ54" s="219"/>
      <c r="BA54" s="219"/>
      <c r="BB54" s="219"/>
      <c r="BC54" s="219"/>
      <c r="BD54" s="666"/>
      <c r="BE54" s="666"/>
      <c r="BF54" s="666"/>
      <c r="BG54" s="666"/>
      <c r="BH54" s="666"/>
      <c r="BI54" s="666"/>
      <c r="BJ54" s="666"/>
      <c r="BK54" s="666"/>
      <c r="BL54" s="666"/>
      <c r="BM54" s="666"/>
      <c r="BN54" s="666"/>
      <c r="BO54" s="666"/>
      <c r="BP54" s="666"/>
      <c r="BQ54" s="666"/>
      <c r="BR54" s="666"/>
      <c r="BS54" s="666"/>
      <c r="BT54" s="666"/>
      <c r="BU54" s="666"/>
      <c r="BV54" s="666"/>
      <c r="BW54" s="666"/>
      <c r="BY54" s="609" t="s">
        <v>333</v>
      </c>
      <c r="BZ54" s="610"/>
      <c r="CA54" s="610"/>
      <c r="CB54" s="610"/>
      <c r="CC54" s="610"/>
      <c r="CD54" s="610"/>
      <c r="CE54" s="610"/>
      <c r="CF54" s="610"/>
      <c r="CG54" s="610"/>
      <c r="CH54" s="610"/>
      <c r="CI54" s="610"/>
      <c r="CJ54" s="610"/>
      <c r="CK54" s="610"/>
      <c r="CL54" s="611"/>
      <c r="CM54" s="612">
        <v>4003207</v>
      </c>
      <c r="CN54" s="613"/>
      <c r="CO54" s="613"/>
      <c r="CP54" s="613"/>
      <c r="CQ54" s="613"/>
      <c r="CR54" s="613"/>
      <c r="CS54" s="613"/>
      <c r="CT54" s="614"/>
      <c r="CU54" s="617">
        <v>0.4</v>
      </c>
      <c r="CV54" s="639"/>
      <c r="CW54" s="639"/>
      <c r="CX54" s="640"/>
      <c r="CY54" s="621">
        <v>207926</v>
      </c>
      <c r="CZ54" s="637"/>
      <c r="DA54" s="637"/>
      <c r="DB54" s="637"/>
      <c r="DC54" s="637"/>
      <c r="DD54" s="637"/>
      <c r="DE54" s="637"/>
      <c r="DF54" s="638"/>
      <c r="DG54" s="683"/>
      <c r="DH54" s="684"/>
      <c r="DI54" s="684"/>
      <c r="DJ54" s="684"/>
      <c r="DK54" s="684"/>
      <c r="DL54" s="684"/>
      <c r="DM54" s="684"/>
      <c r="DN54" s="684"/>
      <c r="DO54" s="684"/>
      <c r="DP54" s="684"/>
      <c r="DQ54" s="685"/>
      <c r="DR54" s="686"/>
      <c r="DS54" s="687"/>
      <c r="DT54" s="687"/>
      <c r="DU54" s="687"/>
      <c r="DV54" s="687"/>
      <c r="DW54" s="687"/>
      <c r="DX54" s="688"/>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8"/>
      <c r="AQ55" s="668"/>
      <c r="AR55" s="668"/>
      <c r="AS55" s="668"/>
      <c r="AT55" s="219"/>
      <c r="AU55" s="219"/>
      <c r="AV55" s="219"/>
      <c r="AW55" s="219"/>
      <c r="AX55" s="219"/>
      <c r="AY55" s="219"/>
      <c r="AZ55" s="219"/>
      <c r="BA55" s="219"/>
      <c r="BB55" s="219"/>
      <c r="BC55" s="219"/>
      <c r="BD55" s="666"/>
      <c r="BE55" s="666"/>
      <c r="BF55" s="666"/>
      <c r="BG55" s="666"/>
      <c r="BH55" s="666"/>
      <c r="BI55" s="666"/>
      <c r="BJ55" s="666"/>
      <c r="BK55" s="666"/>
      <c r="BL55" s="666"/>
      <c r="BM55" s="666"/>
      <c r="BN55" s="666"/>
      <c r="BO55" s="666"/>
      <c r="BP55" s="666"/>
      <c r="BQ55" s="666"/>
      <c r="BR55" s="666"/>
      <c r="BS55" s="666"/>
      <c r="BT55" s="666"/>
      <c r="BU55" s="666"/>
      <c r="BV55" s="666"/>
      <c r="BW55" s="666"/>
      <c r="BY55" s="644" t="s">
        <v>303</v>
      </c>
      <c r="BZ55" s="645"/>
      <c r="CA55" s="609" t="s">
        <v>334</v>
      </c>
      <c r="CB55" s="610"/>
      <c r="CC55" s="610"/>
      <c r="CD55" s="610"/>
      <c r="CE55" s="610"/>
      <c r="CF55" s="610"/>
      <c r="CG55" s="610"/>
      <c r="CH55" s="610"/>
      <c r="CI55" s="610"/>
      <c r="CJ55" s="610"/>
      <c r="CK55" s="610"/>
      <c r="CL55" s="611"/>
      <c r="CM55" s="612">
        <v>231871691</v>
      </c>
      <c r="CN55" s="613"/>
      <c r="CO55" s="613"/>
      <c r="CP55" s="613"/>
      <c r="CQ55" s="613"/>
      <c r="CR55" s="613"/>
      <c r="CS55" s="613"/>
      <c r="CT55" s="614"/>
      <c r="CU55" s="617">
        <v>22.5</v>
      </c>
      <c r="CV55" s="639"/>
      <c r="CW55" s="639"/>
      <c r="CX55" s="640"/>
      <c r="CY55" s="621">
        <v>19011833</v>
      </c>
      <c r="CZ55" s="637"/>
      <c r="DA55" s="637"/>
      <c r="DB55" s="637"/>
      <c r="DC55" s="637"/>
      <c r="DD55" s="637"/>
      <c r="DE55" s="637"/>
      <c r="DF55" s="638"/>
      <c r="DG55" s="683"/>
      <c r="DH55" s="684"/>
      <c r="DI55" s="684"/>
      <c r="DJ55" s="684"/>
      <c r="DK55" s="684"/>
      <c r="DL55" s="684"/>
      <c r="DM55" s="684"/>
      <c r="DN55" s="684"/>
      <c r="DO55" s="684"/>
      <c r="DP55" s="684"/>
      <c r="DQ55" s="685"/>
      <c r="DR55" s="686"/>
      <c r="DS55" s="687"/>
      <c r="DT55" s="687"/>
      <c r="DU55" s="687"/>
      <c r="DV55" s="687"/>
      <c r="DW55" s="687"/>
      <c r="DX55" s="688"/>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6"/>
      <c r="BZ56" s="647"/>
      <c r="CA56" s="609" t="s">
        <v>335</v>
      </c>
      <c r="CB56" s="610"/>
      <c r="CC56" s="610"/>
      <c r="CD56" s="610"/>
      <c r="CE56" s="610"/>
      <c r="CF56" s="610"/>
      <c r="CG56" s="610"/>
      <c r="CH56" s="610"/>
      <c r="CI56" s="610"/>
      <c r="CJ56" s="610"/>
      <c r="CK56" s="610"/>
      <c r="CL56" s="611"/>
      <c r="CM56" s="612">
        <v>145614739</v>
      </c>
      <c r="CN56" s="613"/>
      <c r="CO56" s="613"/>
      <c r="CP56" s="613"/>
      <c r="CQ56" s="613"/>
      <c r="CR56" s="613"/>
      <c r="CS56" s="613"/>
      <c r="CT56" s="614"/>
      <c r="CU56" s="617">
        <v>14.1</v>
      </c>
      <c r="CV56" s="639"/>
      <c r="CW56" s="639"/>
      <c r="CX56" s="640"/>
      <c r="CY56" s="621">
        <v>6268151</v>
      </c>
      <c r="CZ56" s="637"/>
      <c r="DA56" s="637"/>
      <c r="DB56" s="637"/>
      <c r="DC56" s="637"/>
      <c r="DD56" s="637"/>
      <c r="DE56" s="637"/>
      <c r="DF56" s="638"/>
      <c r="DG56" s="683"/>
      <c r="DH56" s="684"/>
      <c r="DI56" s="684"/>
      <c r="DJ56" s="684"/>
      <c r="DK56" s="684"/>
      <c r="DL56" s="684"/>
      <c r="DM56" s="684"/>
      <c r="DN56" s="684"/>
      <c r="DO56" s="684"/>
      <c r="DP56" s="684"/>
      <c r="DQ56" s="685"/>
      <c r="DR56" s="686"/>
      <c r="DS56" s="687"/>
      <c r="DT56" s="687"/>
      <c r="DU56" s="687"/>
      <c r="DV56" s="687"/>
      <c r="DW56" s="687"/>
      <c r="DX56" s="688"/>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90"/>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Y57" s="646"/>
      <c r="BZ57" s="647"/>
      <c r="CA57" s="609" t="s">
        <v>336</v>
      </c>
      <c r="CB57" s="610"/>
      <c r="CC57" s="610"/>
      <c r="CD57" s="610"/>
      <c r="CE57" s="610"/>
      <c r="CF57" s="610"/>
      <c r="CG57" s="610"/>
      <c r="CH57" s="610"/>
      <c r="CI57" s="610"/>
      <c r="CJ57" s="610"/>
      <c r="CK57" s="610"/>
      <c r="CL57" s="611"/>
      <c r="CM57" s="612">
        <v>53817658</v>
      </c>
      <c r="CN57" s="613"/>
      <c r="CO57" s="613"/>
      <c r="CP57" s="613"/>
      <c r="CQ57" s="613"/>
      <c r="CR57" s="613"/>
      <c r="CS57" s="613"/>
      <c r="CT57" s="614"/>
      <c r="CU57" s="617">
        <v>5.2</v>
      </c>
      <c r="CV57" s="639"/>
      <c r="CW57" s="639"/>
      <c r="CX57" s="640"/>
      <c r="CY57" s="621">
        <v>11824300</v>
      </c>
      <c r="CZ57" s="637"/>
      <c r="DA57" s="637"/>
      <c r="DB57" s="637"/>
      <c r="DC57" s="637"/>
      <c r="DD57" s="637"/>
      <c r="DE57" s="637"/>
      <c r="DF57" s="638"/>
      <c r="DG57" s="683"/>
      <c r="DH57" s="684"/>
      <c r="DI57" s="684"/>
      <c r="DJ57" s="684"/>
      <c r="DK57" s="684"/>
      <c r="DL57" s="684"/>
      <c r="DM57" s="684"/>
      <c r="DN57" s="684"/>
      <c r="DO57" s="684"/>
      <c r="DP57" s="684"/>
      <c r="DQ57" s="685"/>
      <c r="DR57" s="686"/>
      <c r="DS57" s="687"/>
      <c r="DT57" s="687"/>
      <c r="DU57" s="687"/>
      <c r="DV57" s="687"/>
      <c r="DW57" s="687"/>
      <c r="DX57" s="688"/>
    </row>
    <row r="58" spans="2:128" ht="11.25" customHeight="1" x14ac:dyDescent="0.2">
      <c r="B58" s="228"/>
      <c r="AP58" s="223"/>
      <c r="AQ58" s="219"/>
      <c r="AR58" s="219"/>
      <c r="AS58" s="219"/>
      <c r="AT58" s="219"/>
      <c r="AU58" s="219"/>
      <c r="AV58" s="219"/>
      <c r="AW58" s="219"/>
      <c r="AX58" s="219"/>
      <c r="AY58" s="219"/>
      <c r="AZ58" s="689"/>
      <c r="BA58" s="689"/>
      <c r="BB58" s="689"/>
      <c r="BC58" s="689"/>
      <c r="BD58" s="219"/>
      <c r="BE58" s="219"/>
      <c r="BF58" s="219"/>
      <c r="BG58" s="219"/>
      <c r="BH58" s="219"/>
      <c r="BI58" s="219"/>
      <c r="BJ58" s="219"/>
      <c r="BK58" s="219"/>
      <c r="BL58" s="219"/>
      <c r="BM58" s="219"/>
      <c r="BN58" s="219"/>
      <c r="BO58" s="219"/>
      <c r="BP58" s="219"/>
      <c r="BQ58" s="219"/>
      <c r="BR58" s="219"/>
      <c r="BS58" s="689"/>
      <c r="BT58" s="689"/>
      <c r="BU58" s="689"/>
      <c r="BV58" s="689"/>
      <c r="BW58" s="689"/>
      <c r="BY58" s="646"/>
      <c r="BZ58" s="647"/>
      <c r="CA58" s="609" t="s">
        <v>337</v>
      </c>
      <c r="CB58" s="610"/>
      <c r="CC58" s="610"/>
      <c r="CD58" s="610"/>
      <c r="CE58" s="610"/>
      <c r="CF58" s="610"/>
      <c r="CG58" s="610"/>
      <c r="CH58" s="610"/>
      <c r="CI58" s="610"/>
      <c r="CJ58" s="610"/>
      <c r="CK58" s="610"/>
      <c r="CL58" s="611"/>
      <c r="CM58" s="612">
        <v>8666697</v>
      </c>
      <c r="CN58" s="613"/>
      <c r="CO58" s="613"/>
      <c r="CP58" s="613"/>
      <c r="CQ58" s="613"/>
      <c r="CR58" s="613"/>
      <c r="CS58" s="613"/>
      <c r="CT58" s="614"/>
      <c r="CU58" s="617">
        <v>0.8</v>
      </c>
      <c r="CV58" s="639"/>
      <c r="CW58" s="639"/>
      <c r="CX58" s="640"/>
      <c r="CY58" s="621">
        <v>44159</v>
      </c>
      <c r="CZ58" s="637"/>
      <c r="DA58" s="637"/>
      <c r="DB58" s="637"/>
      <c r="DC58" s="637"/>
      <c r="DD58" s="637"/>
      <c r="DE58" s="637"/>
      <c r="DF58" s="638"/>
      <c r="DG58" s="683"/>
      <c r="DH58" s="684"/>
      <c r="DI58" s="684"/>
      <c r="DJ58" s="684"/>
      <c r="DK58" s="684"/>
      <c r="DL58" s="684"/>
      <c r="DM58" s="684"/>
      <c r="DN58" s="684"/>
      <c r="DO58" s="684"/>
      <c r="DP58" s="684"/>
      <c r="DQ58" s="685"/>
      <c r="DR58" s="686"/>
      <c r="DS58" s="687"/>
      <c r="DT58" s="687"/>
      <c r="DU58" s="687"/>
      <c r="DV58" s="687"/>
      <c r="DW58" s="687"/>
      <c r="DX58" s="688"/>
    </row>
    <row r="59" spans="2:128" ht="11.25" customHeight="1" x14ac:dyDescent="0.2">
      <c r="AP59" s="219"/>
      <c r="AQ59" s="223"/>
      <c r="AR59" s="223"/>
      <c r="AS59" s="223"/>
      <c r="AT59" s="223"/>
      <c r="AU59" s="223"/>
      <c r="AV59" s="223"/>
      <c r="AW59" s="223"/>
      <c r="AX59" s="223"/>
      <c r="AY59" s="219"/>
      <c r="AZ59" s="689"/>
      <c r="BA59" s="689"/>
      <c r="BB59" s="689"/>
      <c r="BC59" s="689"/>
      <c r="BD59" s="219"/>
      <c r="BE59" s="219"/>
      <c r="BF59" s="219"/>
      <c r="BG59" s="219"/>
      <c r="BH59" s="219"/>
      <c r="BI59" s="219"/>
      <c r="BJ59" s="219"/>
      <c r="BK59" s="219"/>
      <c r="BL59" s="219"/>
      <c r="BM59" s="219"/>
      <c r="BN59" s="219"/>
      <c r="BO59" s="219"/>
      <c r="BP59" s="219"/>
      <c r="BQ59" s="219"/>
      <c r="BR59" s="219"/>
      <c r="BS59" s="689"/>
      <c r="BT59" s="689"/>
      <c r="BU59" s="689"/>
      <c r="BV59" s="689"/>
      <c r="BW59" s="689"/>
      <c r="BY59" s="648"/>
      <c r="BZ59" s="649"/>
      <c r="CA59" s="609" t="s">
        <v>338</v>
      </c>
      <c r="CB59" s="610"/>
      <c r="CC59" s="610"/>
      <c r="CD59" s="610"/>
      <c r="CE59" s="610"/>
      <c r="CF59" s="610"/>
      <c r="CG59" s="610"/>
      <c r="CH59" s="610"/>
      <c r="CI59" s="610"/>
      <c r="CJ59" s="610"/>
      <c r="CK59" s="610"/>
      <c r="CL59" s="611"/>
      <c r="CM59" s="612" t="s">
        <v>129</v>
      </c>
      <c r="CN59" s="613"/>
      <c r="CO59" s="613"/>
      <c r="CP59" s="613"/>
      <c r="CQ59" s="613"/>
      <c r="CR59" s="613"/>
      <c r="CS59" s="613"/>
      <c r="CT59" s="614"/>
      <c r="CU59" s="617" t="s">
        <v>206</v>
      </c>
      <c r="CV59" s="639"/>
      <c r="CW59" s="639"/>
      <c r="CX59" s="640"/>
      <c r="CY59" s="621" t="s">
        <v>206</v>
      </c>
      <c r="CZ59" s="637"/>
      <c r="DA59" s="637"/>
      <c r="DB59" s="637"/>
      <c r="DC59" s="637"/>
      <c r="DD59" s="637"/>
      <c r="DE59" s="637"/>
      <c r="DF59" s="638"/>
      <c r="DG59" s="683"/>
      <c r="DH59" s="684"/>
      <c r="DI59" s="684"/>
      <c r="DJ59" s="684"/>
      <c r="DK59" s="684"/>
      <c r="DL59" s="684"/>
      <c r="DM59" s="684"/>
      <c r="DN59" s="684"/>
      <c r="DO59" s="684"/>
      <c r="DP59" s="684"/>
      <c r="DQ59" s="685"/>
      <c r="DR59" s="686"/>
      <c r="DS59" s="687"/>
      <c r="DT59" s="687"/>
      <c r="DU59" s="687"/>
      <c r="DV59" s="687"/>
      <c r="DW59" s="687"/>
      <c r="DX59" s="688"/>
    </row>
    <row r="60" spans="2:128" ht="11.25" customHeight="1" x14ac:dyDescent="0.2">
      <c r="AP60" s="219"/>
      <c r="AQ60" s="223"/>
      <c r="AR60" s="223"/>
      <c r="AS60" s="223"/>
      <c r="AT60" s="223"/>
      <c r="AU60" s="223"/>
      <c r="AV60" s="223"/>
      <c r="AW60" s="223"/>
      <c r="AX60" s="223"/>
      <c r="AY60" s="219"/>
      <c r="AZ60" s="689"/>
      <c r="BA60" s="689"/>
      <c r="BB60" s="689"/>
      <c r="BC60" s="689"/>
      <c r="BD60" s="219"/>
      <c r="BE60" s="219"/>
      <c r="BF60" s="219"/>
      <c r="BG60" s="219"/>
      <c r="BH60" s="219"/>
      <c r="BI60" s="219"/>
      <c r="BJ60" s="219"/>
      <c r="BK60" s="219"/>
      <c r="BL60" s="219"/>
      <c r="BM60" s="219"/>
      <c r="BN60" s="219"/>
      <c r="BO60" s="219"/>
      <c r="BP60" s="219"/>
      <c r="BQ60" s="219"/>
      <c r="BR60" s="219"/>
      <c r="BS60" s="689"/>
      <c r="BT60" s="689"/>
      <c r="BU60" s="689"/>
      <c r="BV60" s="689"/>
      <c r="BW60" s="689"/>
      <c r="BY60" s="628" t="s">
        <v>339</v>
      </c>
      <c r="BZ60" s="629"/>
      <c r="CA60" s="629"/>
      <c r="CB60" s="629"/>
      <c r="CC60" s="629"/>
      <c r="CD60" s="629"/>
      <c r="CE60" s="629"/>
      <c r="CF60" s="629"/>
      <c r="CG60" s="629"/>
      <c r="CH60" s="629"/>
      <c r="CI60" s="629"/>
      <c r="CJ60" s="629"/>
      <c r="CK60" s="629"/>
      <c r="CL60" s="630"/>
      <c r="CM60" s="691">
        <v>1032642176</v>
      </c>
      <c r="CN60" s="692"/>
      <c r="CO60" s="692"/>
      <c r="CP60" s="692"/>
      <c r="CQ60" s="692"/>
      <c r="CR60" s="692"/>
      <c r="CS60" s="692"/>
      <c r="CT60" s="693"/>
      <c r="CU60" s="634">
        <v>100</v>
      </c>
      <c r="CV60" s="694"/>
      <c r="CW60" s="694"/>
      <c r="CX60" s="695"/>
      <c r="CY60" s="696">
        <v>683127416</v>
      </c>
      <c r="CZ60" s="697"/>
      <c r="DA60" s="697"/>
      <c r="DB60" s="697"/>
      <c r="DC60" s="697"/>
      <c r="DD60" s="697"/>
      <c r="DE60" s="697"/>
      <c r="DF60" s="698"/>
      <c r="DG60" s="699"/>
      <c r="DH60" s="700"/>
      <c r="DI60" s="700"/>
      <c r="DJ60" s="700"/>
      <c r="DK60" s="700"/>
      <c r="DL60" s="700"/>
      <c r="DM60" s="700"/>
      <c r="DN60" s="700"/>
      <c r="DO60" s="700"/>
      <c r="DP60" s="700"/>
      <c r="DQ60" s="701"/>
      <c r="DR60" s="702"/>
      <c r="DS60" s="703"/>
      <c r="DT60" s="703"/>
      <c r="DU60" s="703"/>
      <c r="DV60" s="703"/>
      <c r="DW60" s="703"/>
      <c r="DX60" s="704"/>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owaT5+20xT1HLum3v+s2DfLrKXpefv31FD/VpVwSN8QDjAWt8cBdwxOqmu4ffjJLx7Ur74YYnBfTbn/SrFIVsw==" saltValue="TzRubbcr1C5lngsp4lB1Hw=="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AU16" sqref="AU16:AY16"/>
    </sheetView>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4" t="s">
        <v>341</v>
      </c>
      <c r="DK2" s="735"/>
      <c r="DL2" s="735"/>
      <c r="DM2" s="735"/>
      <c r="DN2" s="735"/>
      <c r="DO2" s="736"/>
      <c r="DP2" s="238"/>
      <c r="DQ2" s="734" t="s">
        <v>342</v>
      </c>
      <c r="DR2" s="735"/>
      <c r="DS2" s="735"/>
      <c r="DT2" s="735"/>
      <c r="DU2" s="735"/>
      <c r="DV2" s="735"/>
      <c r="DW2" s="735"/>
      <c r="DX2" s="735"/>
      <c r="DY2" s="735"/>
      <c r="DZ2" s="73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45"/>
      <c r="BA5" s="245"/>
      <c r="BB5" s="245"/>
      <c r="BC5" s="245"/>
      <c r="BD5" s="245"/>
      <c r="BE5" s="246"/>
      <c r="BF5" s="246"/>
      <c r="BG5" s="246"/>
      <c r="BH5" s="246"/>
      <c r="BI5" s="246"/>
      <c r="BJ5" s="246"/>
      <c r="BK5" s="246"/>
      <c r="BL5" s="246"/>
      <c r="BM5" s="246"/>
      <c r="BN5" s="246"/>
      <c r="BO5" s="246"/>
      <c r="BP5" s="246"/>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43"/>
    </row>
    <row r="6" spans="1:131" s="244"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41"/>
      <c r="BA6" s="241"/>
      <c r="BB6" s="241"/>
      <c r="BC6" s="241"/>
      <c r="BD6" s="241"/>
      <c r="BE6" s="242"/>
      <c r="BF6" s="242"/>
      <c r="BG6" s="242"/>
      <c r="BH6" s="242"/>
      <c r="BI6" s="242"/>
      <c r="BJ6" s="242"/>
      <c r="BK6" s="242"/>
      <c r="BL6" s="242"/>
      <c r="BM6" s="242"/>
      <c r="BN6" s="242"/>
      <c r="BO6" s="242"/>
      <c r="BP6" s="242"/>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43"/>
    </row>
    <row r="7" spans="1:131" s="244" customFormat="1" ht="26.25" customHeight="1" thickTop="1" x14ac:dyDescent="0.2">
      <c r="A7" s="247">
        <v>1</v>
      </c>
      <c r="B7" s="719" t="s">
        <v>362</v>
      </c>
      <c r="C7" s="720"/>
      <c r="D7" s="720"/>
      <c r="E7" s="720"/>
      <c r="F7" s="720"/>
      <c r="G7" s="720"/>
      <c r="H7" s="720"/>
      <c r="I7" s="720"/>
      <c r="J7" s="720"/>
      <c r="K7" s="720"/>
      <c r="L7" s="720"/>
      <c r="M7" s="720"/>
      <c r="N7" s="720"/>
      <c r="O7" s="720"/>
      <c r="P7" s="721"/>
      <c r="Q7" s="722">
        <v>1225127</v>
      </c>
      <c r="R7" s="723"/>
      <c r="S7" s="723"/>
      <c r="T7" s="723"/>
      <c r="U7" s="723"/>
      <c r="V7" s="723">
        <v>1215934</v>
      </c>
      <c r="W7" s="723"/>
      <c r="X7" s="723"/>
      <c r="Y7" s="723"/>
      <c r="Z7" s="723"/>
      <c r="AA7" s="723">
        <v>9193</v>
      </c>
      <c r="AB7" s="723"/>
      <c r="AC7" s="723"/>
      <c r="AD7" s="723"/>
      <c r="AE7" s="724"/>
      <c r="AF7" s="725">
        <v>2537</v>
      </c>
      <c r="AG7" s="726"/>
      <c r="AH7" s="726"/>
      <c r="AI7" s="726"/>
      <c r="AJ7" s="727"/>
      <c r="AK7" s="762">
        <v>60424</v>
      </c>
      <c r="AL7" s="763"/>
      <c r="AM7" s="763"/>
      <c r="AN7" s="763"/>
      <c r="AO7" s="763"/>
      <c r="AP7" s="763">
        <v>2622201</v>
      </c>
      <c r="AQ7" s="763"/>
      <c r="AR7" s="763"/>
      <c r="AS7" s="763"/>
      <c r="AT7" s="763"/>
      <c r="AU7" s="764"/>
      <c r="AV7" s="764"/>
      <c r="AW7" s="764"/>
      <c r="AX7" s="764"/>
      <c r="AY7" s="765"/>
      <c r="AZ7" s="241"/>
      <c r="BA7" s="241"/>
      <c r="BB7" s="241"/>
      <c r="BC7" s="241"/>
      <c r="BD7" s="241"/>
      <c r="BE7" s="242"/>
      <c r="BF7" s="242"/>
      <c r="BG7" s="242"/>
      <c r="BH7" s="242"/>
      <c r="BI7" s="242"/>
      <c r="BJ7" s="242"/>
      <c r="BK7" s="242"/>
      <c r="BL7" s="242"/>
      <c r="BM7" s="242"/>
      <c r="BN7" s="242"/>
      <c r="BO7" s="242"/>
      <c r="BP7" s="242"/>
      <c r="BQ7" s="248">
        <v>1</v>
      </c>
      <c r="BR7" s="395"/>
      <c r="BS7" s="766" t="s">
        <v>589</v>
      </c>
      <c r="BT7" s="767"/>
      <c r="BU7" s="767"/>
      <c r="BV7" s="767"/>
      <c r="BW7" s="767"/>
      <c r="BX7" s="767"/>
      <c r="BY7" s="767"/>
      <c r="BZ7" s="767"/>
      <c r="CA7" s="767"/>
      <c r="CB7" s="767"/>
      <c r="CC7" s="767"/>
      <c r="CD7" s="767"/>
      <c r="CE7" s="767"/>
      <c r="CF7" s="767"/>
      <c r="CG7" s="768"/>
      <c r="CH7" s="759">
        <v>-5</v>
      </c>
      <c r="CI7" s="760"/>
      <c r="CJ7" s="760"/>
      <c r="CK7" s="760"/>
      <c r="CL7" s="761"/>
      <c r="CM7" s="759">
        <v>380</v>
      </c>
      <c r="CN7" s="760"/>
      <c r="CO7" s="760"/>
      <c r="CP7" s="760"/>
      <c r="CQ7" s="761"/>
      <c r="CR7" s="759">
        <v>10</v>
      </c>
      <c r="CS7" s="760"/>
      <c r="CT7" s="760"/>
      <c r="CU7" s="760"/>
      <c r="CV7" s="761"/>
      <c r="CW7" s="759">
        <v>65</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43"/>
    </row>
    <row r="8" spans="1:131" s="244" customFormat="1" ht="26.25" customHeight="1" x14ac:dyDescent="0.2">
      <c r="A8" s="249">
        <v>2</v>
      </c>
      <c r="B8" s="743" t="s">
        <v>363</v>
      </c>
      <c r="C8" s="744"/>
      <c r="D8" s="744"/>
      <c r="E8" s="744"/>
      <c r="F8" s="744"/>
      <c r="G8" s="744"/>
      <c r="H8" s="744"/>
      <c r="I8" s="744"/>
      <c r="J8" s="744"/>
      <c r="K8" s="744"/>
      <c r="L8" s="744"/>
      <c r="M8" s="744"/>
      <c r="N8" s="744"/>
      <c r="O8" s="744"/>
      <c r="P8" s="745"/>
      <c r="Q8" s="746">
        <v>230755</v>
      </c>
      <c r="R8" s="747"/>
      <c r="S8" s="747"/>
      <c r="T8" s="747"/>
      <c r="U8" s="747"/>
      <c r="V8" s="747">
        <v>230755</v>
      </c>
      <c r="W8" s="747"/>
      <c r="X8" s="747"/>
      <c r="Y8" s="747"/>
      <c r="Z8" s="747"/>
      <c r="AA8" s="747">
        <v>0</v>
      </c>
      <c r="AB8" s="747"/>
      <c r="AC8" s="747"/>
      <c r="AD8" s="747"/>
      <c r="AE8" s="748"/>
      <c r="AF8" s="749" t="s">
        <v>364</v>
      </c>
      <c r="AG8" s="750"/>
      <c r="AH8" s="750"/>
      <c r="AI8" s="750"/>
      <c r="AJ8" s="751"/>
      <c r="AK8" s="752">
        <v>230755</v>
      </c>
      <c r="AL8" s="753"/>
      <c r="AM8" s="753"/>
      <c r="AN8" s="753"/>
      <c r="AO8" s="753"/>
      <c r="AP8" s="753" t="s">
        <v>629</v>
      </c>
      <c r="AQ8" s="753"/>
      <c r="AR8" s="753"/>
      <c r="AS8" s="753"/>
      <c r="AT8" s="753"/>
      <c r="AU8" s="754"/>
      <c r="AV8" s="754"/>
      <c r="AW8" s="754"/>
      <c r="AX8" s="754"/>
      <c r="AY8" s="755"/>
      <c r="AZ8" s="241"/>
      <c r="BA8" s="241"/>
      <c r="BB8" s="241"/>
      <c r="BC8" s="241"/>
      <c r="BD8" s="241"/>
      <c r="BE8" s="242"/>
      <c r="BF8" s="242"/>
      <c r="BG8" s="242"/>
      <c r="BH8" s="242"/>
      <c r="BI8" s="242"/>
      <c r="BJ8" s="242"/>
      <c r="BK8" s="242"/>
      <c r="BL8" s="242"/>
      <c r="BM8" s="242"/>
      <c r="BN8" s="242"/>
      <c r="BO8" s="242"/>
      <c r="BP8" s="242"/>
      <c r="BQ8" s="250">
        <v>2</v>
      </c>
      <c r="BR8" s="396"/>
      <c r="BS8" s="756" t="s">
        <v>590</v>
      </c>
      <c r="BT8" s="757"/>
      <c r="BU8" s="757"/>
      <c r="BV8" s="757"/>
      <c r="BW8" s="757"/>
      <c r="BX8" s="757"/>
      <c r="BY8" s="757"/>
      <c r="BZ8" s="757"/>
      <c r="CA8" s="757"/>
      <c r="CB8" s="757"/>
      <c r="CC8" s="757"/>
      <c r="CD8" s="757"/>
      <c r="CE8" s="757"/>
      <c r="CF8" s="757"/>
      <c r="CG8" s="758"/>
      <c r="CH8" s="769">
        <v>-211</v>
      </c>
      <c r="CI8" s="770"/>
      <c r="CJ8" s="770"/>
      <c r="CK8" s="770"/>
      <c r="CL8" s="771"/>
      <c r="CM8" s="769">
        <v>3440</v>
      </c>
      <c r="CN8" s="770"/>
      <c r="CO8" s="770"/>
      <c r="CP8" s="770"/>
      <c r="CQ8" s="771"/>
      <c r="CR8" s="769">
        <v>259</v>
      </c>
      <c r="CS8" s="770"/>
      <c r="CT8" s="770"/>
      <c r="CU8" s="770"/>
      <c r="CV8" s="771"/>
      <c r="CW8" s="769">
        <v>1577</v>
      </c>
      <c r="CX8" s="770"/>
      <c r="CY8" s="770"/>
      <c r="CZ8" s="770"/>
      <c r="DA8" s="771"/>
      <c r="DB8" s="769">
        <v>47</v>
      </c>
      <c r="DC8" s="770"/>
      <c r="DD8" s="770"/>
      <c r="DE8" s="770"/>
      <c r="DF8" s="771"/>
      <c r="DG8" s="769"/>
      <c r="DH8" s="770"/>
      <c r="DI8" s="770"/>
      <c r="DJ8" s="770"/>
      <c r="DK8" s="771"/>
      <c r="DL8" s="769">
        <v>1026</v>
      </c>
      <c r="DM8" s="770"/>
      <c r="DN8" s="770"/>
      <c r="DO8" s="770"/>
      <c r="DP8" s="771"/>
      <c r="DQ8" s="769"/>
      <c r="DR8" s="770"/>
      <c r="DS8" s="770"/>
      <c r="DT8" s="770"/>
      <c r="DU8" s="771"/>
      <c r="DV8" s="772"/>
      <c r="DW8" s="773"/>
      <c r="DX8" s="773"/>
      <c r="DY8" s="773"/>
      <c r="DZ8" s="774"/>
      <c r="EA8" s="243"/>
    </row>
    <row r="9" spans="1:131" s="244" customFormat="1" ht="26.25" customHeight="1" x14ac:dyDescent="0.2">
      <c r="A9" s="249">
        <v>3</v>
      </c>
      <c r="B9" s="743" t="s">
        <v>365</v>
      </c>
      <c r="C9" s="744"/>
      <c r="D9" s="744"/>
      <c r="E9" s="744"/>
      <c r="F9" s="744"/>
      <c r="G9" s="744"/>
      <c r="H9" s="744"/>
      <c r="I9" s="744"/>
      <c r="J9" s="744"/>
      <c r="K9" s="744"/>
      <c r="L9" s="744"/>
      <c r="M9" s="744"/>
      <c r="N9" s="744"/>
      <c r="O9" s="744"/>
      <c r="P9" s="745"/>
      <c r="Q9" s="746">
        <v>3554</v>
      </c>
      <c r="R9" s="747"/>
      <c r="S9" s="747"/>
      <c r="T9" s="747"/>
      <c r="U9" s="747"/>
      <c r="V9" s="747">
        <v>1834</v>
      </c>
      <c r="W9" s="747"/>
      <c r="X9" s="747"/>
      <c r="Y9" s="747"/>
      <c r="Z9" s="747"/>
      <c r="AA9" s="747">
        <v>1720</v>
      </c>
      <c r="AB9" s="747"/>
      <c r="AC9" s="747"/>
      <c r="AD9" s="747"/>
      <c r="AE9" s="748"/>
      <c r="AF9" s="749">
        <v>1720</v>
      </c>
      <c r="AG9" s="750"/>
      <c r="AH9" s="750"/>
      <c r="AI9" s="750"/>
      <c r="AJ9" s="751"/>
      <c r="AK9" s="752" t="s">
        <v>629</v>
      </c>
      <c r="AL9" s="753"/>
      <c r="AM9" s="753"/>
      <c r="AN9" s="753"/>
      <c r="AO9" s="753"/>
      <c r="AP9" s="753" t="s">
        <v>629</v>
      </c>
      <c r="AQ9" s="753"/>
      <c r="AR9" s="753"/>
      <c r="AS9" s="753"/>
      <c r="AT9" s="753"/>
      <c r="AU9" s="754"/>
      <c r="AV9" s="754"/>
      <c r="AW9" s="754"/>
      <c r="AX9" s="754"/>
      <c r="AY9" s="755"/>
      <c r="AZ9" s="241"/>
      <c r="BA9" s="241"/>
      <c r="BB9" s="241"/>
      <c r="BC9" s="241"/>
      <c r="BD9" s="241"/>
      <c r="BE9" s="242"/>
      <c r="BF9" s="242"/>
      <c r="BG9" s="242"/>
      <c r="BH9" s="242"/>
      <c r="BI9" s="242"/>
      <c r="BJ9" s="242"/>
      <c r="BK9" s="242"/>
      <c r="BL9" s="242"/>
      <c r="BM9" s="242"/>
      <c r="BN9" s="242"/>
      <c r="BO9" s="242"/>
      <c r="BP9" s="242"/>
      <c r="BQ9" s="250">
        <v>3</v>
      </c>
      <c r="BR9" s="396"/>
      <c r="BS9" s="756" t="s">
        <v>591</v>
      </c>
      <c r="BT9" s="757"/>
      <c r="BU9" s="757"/>
      <c r="BV9" s="757"/>
      <c r="BW9" s="757"/>
      <c r="BX9" s="757"/>
      <c r="BY9" s="757"/>
      <c r="BZ9" s="757"/>
      <c r="CA9" s="757"/>
      <c r="CB9" s="757"/>
      <c r="CC9" s="757"/>
      <c r="CD9" s="757"/>
      <c r="CE9" s="757"/>
      <c r="CF9" s="757"/>
      <c r="CG9" s="758"/>
      <c r="CH9" s="769">
        <v>335</v>
      </c>
      <c r="CI9" s="770"/>
      <c r="CJ9" s="770"/>
      <c r="CK9" s="770"/>
      <c r="CL9" s="771"/>
      <c r="CM9" s="769">
        <v>4097</v>
      </c>
      <c r="CN9" s="770"/>
      <c r="CO9" s="770"/>
      <c r="CP9" s="770"/>
      <c r="CQ9" s="771"/>
      <c r="CR9" s="769">
        <v>3</v>
      </c>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43"/>
    </row>
    <row r="10" spans="1:131" s="244" customFormat="1" ht="26.25" customHeight="1" x14ac:dyDescent="0.2">
      <c r="A10" s="249">
        <v>4</v>
      </c>
      <c r="B10" s="743" t="s">
        <v>366</v>
      </c>
      <c r="C10" s="744"/>
      <c r="D10" s="744"/>
      <c r="E10" s="744"/>
      <c r="F10" s="744"/>
      <c r="G10" s="744"/>
      <c r="H10" s="744"/>
      <c r="I10" s="744"/>
      <c r="J10" s="744"/>
      <c r="K10" s="744"/>
      <c r="L10" s="744"/>
      <c r="M10" s="744"/>
      <c r="N10" s="744"/>
      <c r="O10" s="744"/>
      <c r="P10" s="745"/>
      <c r="Q10" s="746">
        <v>1220</v>
      </c>
      <c r="R10" s="747"/>
      <c r="S10" s="747"/>
      <c r="T10" s="747"/>
      <c r="U10" s="747"/>
      <c r="V10" s="747">
        <v>1200</v>
      </c>
      <c r="W10" s="747"/>
      <c r="X10" s="747"/>
      <c r="Y10" s="747"/>
      <c r="Z10" s="747"/>
      <c r="AA10" s="747">
        <v>19</v>
      </c>
      <c r="AB10" s="747"/>
      <c r="AC10" s="747"/>
      <c r="AD10" s="747"/>
      <c r="AE10" s="748"/>
      <c r="AF10" s="749">
        <v>19</v>
      </c>
      <c r="AG10" s="750"/>
      <c r="AH10" s="750"/>
      <c r="AI10" s="750"/>
      <c r="AJ10" s="751"/>
      <c r="AK10" s="752">
        <v>265</v>
      </c>
      <c r="AL10" s="753"/>
      <c r="AM10" s="753"/>
      <c r="AN10" s="753"/>
      <c r="AO10" s="753"/>
      <c r="AP10" s="753">
        <v>1218</v>
      </c>
      <c r="AQ10" s="753"/>
      <c r="AR10" s="753"/>
      <c r="AS10" s="753"/>
      <c r="AT10" s="753"/>
      <c r="AU10" s="754"/>
      <c r="AV10" s="754"/>
      <c r="AW10" s="754"/>
      <c r="AX10" s="754"/>
      <c r="AY10" s="755"/>
      <c r="AZ10" s="241"/>
      <c r="BA10" s="241"/>
      <c r="BB10" s="241"/>
      <c r="BC10" s="241"/>
      <c r="BD10" s="241"/>
      <c r="BE10" s="242"/>
      <c r="BF10" s="242"/>
      <c r="BG10" s="242"/>
      <c r="BH10" s="242"/>
      <c r="BI10" s="242"/>
      <c r="BJ10" s="242"/>
      <c r="BK10" s="242"/>
      <c r="BL10" s="242"/>
      <c r="BM10" s="242"/>
      <c r="BN10" s="242"/>
      <c r="BO10" s="242"/>
      <c r="BP10" s="242"/>
      <c r="BQ10" s="250">
        <v>4</v>
      </c>
      <c r="BR10" s="396"/>
      <c r="BS10" s="756" t="s">
        <v>592</v>
      </c>
      <c r="BT10" s="757"/>
      <c r="BU10" s="757"/>
      <c r="BV10" s="757"/>
      <c r="BW10" s="757"/>
      <c r="BX10" s="757"/>
      <c r="BY10" s="757"/>
      <c r="BZ10" s="757"/>
      <c r="CA10" s="757"/>
      <c r="CB10" s="757"/>
      <c r="CC10" s="757"/>
      <c r="CD10" s="757"/>
      <c r="CE10" s="757"/>
      <c r="CF10" s="757"/>
      <c r="CG10" s="758"/>
      <c r="CH10" s="769">
        <v>-1</v>
      </c>
      <c r="CI10" s="770"/>
      <c r="CJ10" s="770"/>
      <c r="CK10" s="770"/>
      <c r="CL10" s="771"/>
      <c r="CM10" s="769">
        <v>39</v>
      </c>
      <c r="CN10" s="770"/>
      <c r="CO10" s="770"/>
      <c r="CP10" s="770"/>
      <c r="CQ10" s="771"/>
      <c r="CR10" s="769">
        <v>30</v>
      </c>
      <c r="CS10" s="770"/>
      <c r="CT10" s="770"/>
      <c r="CU10" s="770"/>
      <c r="CV10" s="771"/>
      <c r="CW10" s="769">
        <v>1</v>
      </c>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43"/>
    </row>
    <row r="11" spans="1:131" s="244" customFormat="1" ht="26.25" customHeight="1" x14ac:dyDescent="0.2">
      <c r="A11" s="249">
        <v>5</v>
      </c>
      <c r="B11" s="743" t="s">
        <v>367</v>
      </c>
      <c r="C11" s="744"/>
      <c r="D11" s="744"/>
      <c r="E11" s="744"/>
      <c r="F11" s="744"/>
      <c r="G11" s="744"/>
      <c r="H11" s="744"/>
      <c r="I11" s="744"/>
      <c r="J11" s="744"/>
      <c r="K11" s="744"/>
      <c r="L11" s="744"/>
      <c r="M11" s="744"/>
      <c r="N11" s="744"/>
      <c r="O11" s="744"/>
      <c r="P11" s="745"/>
      <c r="Q11" s="746">
        <v>448</v>
      </c>
      <c r="R11" s="747"/>
      <c r="S11" s="747"/>
      <c r="T11" s="747"/>
      <c r="U11" s="747"/>
      <c r="V11" s="747">
        <v>314</v>
      </c>
      <c r="W11" s="747"/>
      <c r="X11" s="747"/>
      <c r="Y11" s="747"/>
      <c r="Z11" s="747"/>
      <c r="AA11" s="747">
        <v>134</v>
      </c>
      <c r="AB11" s="747"/>
      <c r="AC11" s="747"/>
      <c r="AD11" s="747"/>
      <c r="AE11" s="748"/>
      <c r="AF11" s="749">
        <v>47</v>
      </c>
      <c r="AG11" s="750"/>
      <c r="AH11" s="750"/>
      <c r="AI11" s="750"/>
      <c r="AJ11" s="751"/>
      <c r="AK11" s="752">
        <v>36</v>
      </c>
      <c r="AL11" s="753"/>
      <c r="AM11" s="753"/>
      <c r="AN11" s="753"/>
      <c r="AO11" s="753"/>
      <c r="AP11" s="753">
        <v>1697</v>
      </c>
      <c r="AQ11" s="753"/>
      <c r="AR11" s="753"/>
      <c r="AS11" s="753"/>
      <c r="AT11" s="753"/>
      <c r="AU11" s="754"/>
      <c r="AV11" s="754"/>
      <c r="AW11" s="754"/>
      <c r="AX11" s="754"/>
      <c r="AY11" s="755"/>
      <c r="AZ11" s="241"/>
      <c r="BA11" s="241"/>
      <c r="BB11" s="241"/>
      <c r="BC11" s="241"/>
      <c r="BD11" s="241"/>
      <c r="BE11" s="242"/>
      <c r="BF11" s="242"/>
      <c r="BG11" s="242"/>
      <c r="BH11" s="242"/>
      <c r="BI11" s="242"/>
      <c r="BJ11" s="242"/>
      <c r="BK11" s="242"/>
      <c r="BL11" s="242"/>
      <c r="BM11" s="242"/>
      <c r="BN11" s="242"/>
      <c r="BO11" s="242"/>
      <c r="BP11" s="242"/>
      <c r="BQ11" s="250">
        <v>5</v>
      </c>
      <c r="BR11" s="396"/>
      <c r="BS11" s="756" t="s">
        <v>593</v>
      </c>
      <c r="BT11" s="757"/>
      <c r="BU11" s="757"/>
      <c r="BV11" s="757"/>
      <c r="BW11" s="757"/>
      <c r="BX11" s="757"/>
      <c r="BY11" s="757"/>
      <c r="BZ11" s="757"/>
      <c r="CA11" s="757"/>
      <c r="CB11" s="757"/>
      <c r="CC11" s="757"/>
      <c r="CD11" s="757"/>
      <c r="CE11" s="757"/>
      <c r="CF11" s="757"/>
      <c r="CG11" s="758"/>
      <c r="CH11" s="769">
        <v>-1</v>
      </c>
      <c r="CI11" s="770"/>
      <c r="CJ11" s="770"/>
      <c r="CK11" s="770"/>
      <c r="CL11" s="771"/>
      <c r="CM11" s="769">
        <v>582</v>
      </c>
      <c r="CN11" s="770"/>
      <c r="CO11" s="770"/>
      <c r="CP11" s="770"/>
      <c r="CQ11" s="771"/>
      <c r="CR11" s="769">
        <v>450</v>
      </c>
      <c r="CS11" s="770"/>
      <c r="CT11" s="770"/>
      <c r="CU11" s="770"/>
      <c r="CV11" s="771"/>
      <c r="CW11" s="769">
        <v>8</v>
      </c>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43"/>
    </row>
    <row r="12" spans="1:131" s="244" customFormat="1" ht="26.25" customHeight="1" x14ac:dyDescent="0.2">
      <c r="A12" s="249">
        <v>6</v>
      </c>
      <c r="B12" s="743" t="s">
        <v>368</v>
      </c>
      <c r="C12" s="744"/>
      <c r="D12" s="744"/>
      <c r="E12" s="744"/>
      <c r="F12" s="744"/>
      <c r="G12" s="744"/>
      <c r="H12" s="744"/>
      <c r="I12" s="744"/>
      <c r="J12" s="744"/>
      <c r="K12" s="744"/>
      <c r="L12" s="744"/>
      <c r="M12" s="744"/>
      <c r="N12" s="744"/>
      <c r="O12" s="744"/>
      <c r="P12" s="745"/>
      <c r="Q12" s="746">
        <v>8</v>
      </c>
      <c r="R12" s="747"/>
      <c r="S12" s="747"/>
      <c r="T12" s="747"/>
      <c r="U12" s="747"/>
      <c r="V12" s="747">
        <v>8</v>
      </c>
      <c r="W12" s="747"/>
      <c r="X12" s="747"/>
      <c r="Y12" s="747"/>
      <c r="Z12" s="747"/>
      <c r="AA12" s="747">
        <v>0</v>
      </c>
      <c r="AB12" s="747"/>
      <c r="AC12" s="747"/>
      <c r="AD12" s="747"/>
      <c r="AE12" s="748"/>
      <c r="AF12" s="749" t="s">
        <v>369</v>
      </c>
      <c r="AG12" s="750"/>
      <c r="AH12" s="750"/>
      <c r="AI12" s="750"/>
      <c r="AJ12" s="751"/>
      <c r="AK12" s="752">
        <v>8</v>
      </c>
      <c r="AL12" s="753"/>
      <c r="AM12" s="753"/>
      <c r="AN12" s="753"/>
      <c r="AO12" s="753"/>
      <c r="AP12" s="753" t="s">
        <v>629</v>
      </c>
      <c r="AQ12" s="753"/>
      <c r="AR12" s="753"/>
      <c r="AS12" s="753"/>
      <c r="AT12" s="753"/>
      <c r="AU12" s="754"/>
      <c r="AV12" s="754"/>
      <c r="AW12" s="754"/>
      <c r="AX12" s="754"/>
      <c r="AY12" s="755"/>
      <c r="AZ12" s="241"/>
      <c r="BA12" s="241"/>
      <c r="BB12" s="241"/>
      <c r="BC12" s="241"/>
      <c r="BD12" s="241"/>
      <c r="BE12" s="242"/>
      <c r="BF12" s="242"/>
      <c r="BG12" s="242"/>
      <c r="BH12" s="242"/>
      <c r="BI12" s="242"/>
      <c r="BJ12" s="242"/>
      <c r="BK12" s="242"/>
      <c r="BL12" s="242"/>
      <c r="BM12" s="242"/>
      <c r="BN12" s="242"/>
      <c r="BO12" s="242"/>
      <c r="BP12" s="242"/>
      <c r="BQ12" s="250">
        <v>6</v>
      </c>
      <c r="BR12" s="396" t="s">
        <v>630</v>
      </c>
      <c r="BS12" s="756" t="s">
        <v>594</v>
      </c>
      <c r="BT12" s="757"/>
      <c r="BU12" s="757"/>
      <c r="BV12" s="757"/>
      <c r="BW12" s="757"/>
      <c r="BX12" s="757"/>
      <c r="BY12" s="757"/>
      <c r="BZ12" s="757"/>
      <c r="CA12" s="757"/>
      <c r="CB12" s="757"/>
      <c r="CC12" s="757"/>
      <c r="CD12" s="757"/>
      <c r="CE12" s="757"/>
      <c r="CF12" s="757"/>
      <c r="CG12" s="758"/>
      <c r="CH12" s="769">
        <v>4</v>
      </c>
      <c r="CI12" s="770"/>
      <c r="CJ12" s="770"/>
      <c r="CK12" s="770"/>
      <c r="CL12" s="771"/>
      <c r="CM12" s="769">
        <v>2535</v>
      </c>
      <c r="CN12" s="770"/>
      <c r="CO12" s="770"/>
      <c r="CP12" s="770"/>
      <c r="CQ12" s="771"/>
      <c r="CR12" s="769">
        <v>10</v>
      </c>
      <c r="CS12" s="770"/>
      <c r="CT12" s="770"/>
      <c r="CU12" s="770"/>
      <c r="CV12" s="771"/>
      <c r="CW12" s="769">
        <v>533</v>
      </c>
      <c r="CX12" s="770"/>
      <c r="CY12" s="770"/>
      <c r="CZ12" s="770"/>
      <c r="DA12" s="771"/>
      <c r="DB12" s="769">
        <v>491</v>
      </c>
      <c r="DC12" s="770"/>
      <c r="DD12" s="770"/>
      <c r="DE12" s="770"/>
      <c r="DF12" s="771"/>
      <c r="DG12" s="769"/>
      <c r="DH12" s="770"/>
      <c r="DI12" s="770"/>
      <c r="DJ12" s="770"/>
      <c r="DK12" s="771"/>
      <c r="DL12" s="769">
        <v>8781</v>
      </c>
      <c r="DM12" s="770"/>
      <c r="DN12" s="770"/>
      <c r="DO12" s="770"/>
      <c r="DP12" s="771"/>
      <c r="DQ12" s="769">
        <v>8781</v>
      </c>
      <c r="DR12" s="770"/>
      <c r="DS12" s="770"/>
      <c r="DT12" s="770"/>
      <c r="DU12" s="771"/>
      <c r="DV12" s="772"/>
      <c r="DW12" s="773"/>
      <c r="DX12" s="773"/>
      <c r="DY12" s="773"/>
      <c r="DZ12" s="774"/>
      <c r="EA12" s="243"/>
    </row>
    <row r="13" spans="1:131" s="244" customFormat="1" ht="26.25" customHeight="1" x14ac:dyDescent="0.2">
      <c r="A13" s="249">
        <v>7</v>
      </c>
      <c r="B13" s="743" t="s">
        <v>370</v>
      </c>
      <c r="C13" s="744"/>
      <c r="D13" s="744"/>
      <c r="E13" s="744"/>
      <c r="F13" s="744"/>
      <c r="G13" s="744"/>
      <c r="H13" s="744"/>
      <c r="I13" s="744"/>
      <c r="J13" s="744"/>
      <c r="K13" s="744"/>
      <c r="L13" s="744"/>
      <c r="M13" s="744"/>
      <c r="N13" s="744"/>
      <c r="O13" s="744"/>
      <c r="P13" s="745"/>
      <c r="Q13" s="746">
        <v>879</v>
      </c>
      <c r="R13" s="747"/>
      <c r="S13" s="747"/>
      <c r="T13" s="747"/>
      <c r="U13" s="747"/>
      <c r="V13" s="747">
        <v>517</v>
      </c>
      <c r="W13" s="747"/>
      <c r="X13" s="747"/>
      <c r="Y13" s="747"/>
      <c r="Z13" s="747"/>
      <c r="AA13" s="747">
        <v>362</v>
      </c>
      <c r="AB13" s="747"/>
      <c r="AC13" s="747"/>
      <c r="AD13" s="747"/>
      <c r="AE13" s="748"/>
      <c r="AF13" s="749">
        <v>268</v>
      </c>
      <c r="AG13" s="750"/>
      <c r="AH13" s="750"/>
      <c r="AI13" s="750"/>
      <c r="AJ13" s="751"/>
      <c r="AK13" s="752">
        <v>6</v>
      </c>
      <c r="AL13" s="753"/>
      <c r="AM13" s="753"/>
      <c r="AN13" s="753"/>
      <c r="AO13" s="753"/>
      <c r="AP13" s="753">
        <v>7654</v>
      </c>
      <c r="AQ13" s="753"/>
      <c r="AR13" s="753"/>
      <c r="AS13" s="753"/>
      <c r="AT13" s="753"/>
      <c r="AU13" s="754"/>
      <c r="AV13" s="754"/>
      <c r="AW13" s="754"/>
      <c r="AX13" s="754"/>
      <c r="AY13" s="755"/>
      <c r="AZ13" s="241"/>
      <c r="BA13" s="241"/>
      <c r="BB13" s="241"/>
      <c r="BC13" s="241"/>
      <c r="BD13" s="241"/>
      <c r="BE13" s="242"/>
      <c r="BF13" s="242"/>
      <c r="BG13" s="242"/>
      <c r="BH13" s="242"/>
      <c r="BI13" s="242"/>
      <c r="BJ13" s="242"/>
      <c r="BK13" s="242"/>
      <c r="BL13" s="242"/>
      <c r="BM13" s="242"/>
      <c r="BN13" s="242"/>
      <c r="BO13" s="242"/>
      <c r="BP13" s="242"/>
      <c r="BQ13" s="250">
        <v>7</v>
      </c>
      <c r="BR13" s="396"/>
      <c r="BS13" s="756" t="s">
        <v>595</v>
      </c>
      <c r="BT13" s="757"/>
      <c r="BU13" s="757"/>
      <c r="BV13" s="757"/>
      <c r="BW13" s="757"/>
      <c r="BX13" s="757"/>
      <c r="BY13" s="757"/>
      <c r="BZ13" s="757"/>
      <c r="CA13" s="757"/>
      <c r="CB13" s="757"/>
      <c r="CC13" s="757"/>
      <c r="CD13" s="757"/>
      <c r="CE13" s="757"/>
      <c r="CF13" s="757"/>
      <c r="CG13" s="758"/>
      <c r="CH13" s="769">
        <v>0</v>
      </c>
      <c r="CI13" s="770"/>
      <c r="CJ13" s="770"/>
      <c r="CK13" s="770"/>
      <c r="CL13" s="771"/>
      <c r="CM13" s="769">
        <v>122</v>
      </c>
      <c r="CN13" s="770"/>
      <c r="CO13" s="770"/>
      <c r="CP13" s="770"/>
      <c r="CQ13" s="771"/>
      <c r="CR13" s="769">
        <v>99</v>
      </c>
      <c r="CS13" s="770"/>
      <c r="CT13" s="770"/>
      <c r="CU13" s="770"/>
      <c r="CV13" s="771"/>
      <c r="CW13" s="769">
        <v>30</v>
      </c>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43"/>
    </row>
    <row r="14" spans="1:131" s="244" customFormat="1" ht="26.25" customHeight="1" x14ac:dyDescent="0.2">
      <c r="A14" s="249">
        <v>8</v>
      </c>
      <c r="B14" s="743" t="s">
        <v>371</v>
      </c>
      <c r="C14" s="744"/>
      <c r="D14" s="744"/>
      <c r="E14" s="744"/>
      <c r="F14" s="744"/>
      <c r="G14" s="744"/>
      <c r="H14" s="744"/>
      <c r="I14" s="744"/>
      <c r="J14" s="744"/>
      <c r="K14" s="744"/>
      <c r="L14" s="744"/>
      <c r="M14" s="744"/>
      <c r="N14" s="744"/>
      <c r="O14" s="744"/>
      <c r="P14" s="745"/>
      <c r="Q14" s="746">
        <v>628</v>
      </c>
      <c r="R14" s="747"/>
      <c r="S14" s="747"/>
      <c r="T14" s="747"/>
      <c r="U14" s="747"/>
      <c r="V14" s="747">
        <v>117</v>
      </c>
      <c r="W14" s="747"/>
      <c r="X14" s="747"/>
      <c r="Y14" s="747"/>
      <c r="Z14" s="747"/>
      <c r="AA14" s="747">
        <v>511</v>
      </c>
      <c r="AB14" s="747"/>
      <c r="AC14" s="747"/>
      <c r="AD14" s="747"/>
      <c r="AE14" s="748"/>
      <c r="AF14" s="749">
        <v>146</v>
      </c>
      <c r="AG14" s="750"/>
      <c r="AH14" s="750"/>
      <c r="AI14" s="750"/>
      <c r="AJ14" s="751"/>
      <c r="AK14" s="752">
        <v>0</v>
      </c>
      <c r="AL14" s="753"/>
      <c r="AM14" s="753"/>
      <c r="AN14" s="753"/>
      <c r="AO14" s="753"/>
      <c r="AP14" s="753">
        <v>28</v>
      </c>
      <c r="AQ14" s="753"/>
      <c r="AR14" s="753"/>
      <c r="AS14" s="753"/>
      <c r="AT14" s="753"/>
      <c r="AU14" s="754"/>
      <c r="AV14" s="754"/>
      <c r="AW14" s="754"/>
      <c r="AX14" s="754"/>
      <c r="AY14" s="755"/>
      <c r="AZ14" s="241"/>
      <c r="BA14" s="241"/>
      <c r="BB14" s="241"/>
      <c r="BC14" s="241"/>
      <c r="BD14" s="241"/>
      <c r="BE14" s="242"/>
      <c r="BF14" s="242"/>
      <c r="BG14" s="242"/>
      <c r="BH14" s="242"/>
      <c r="BI14" s="242"/>
      <c r="BJ14" s="242"/>
      <c r="BK14" s="242"/>
      <c r="BL14" s="242"/>
      <c r="BM14" s="242"/>
      <c r="BN14" s="242"/>
      <c r="BO14" s="242"/>
      <c r="BP14" s="242"/>
      <c r="BQ14" s="250">
        <v>8</v>
      </c>
      <c r="BR14" s="396"/>
      <c r="BS14" s="756" t="s">
        <v>596</v>
      </c>
      <c r="BT14" s="757"/>
      <c r="BU14" s="757"/>
      <c r="BV14" s="757"/>
      <c r="BW14" s="757"/>
      <c r="BX14" s="757"/>
      <c r="BY14" s="757"/>
      <c r="BZ14" s="757"/>
      <c r="CA14" s="757"/>
      <c r="CB14" s="757"/>
      <c r="CC14" s="757"/>
      <c r="CD14" s="757"/>
      <c r="CE14" s="757"/>
      <c r="CF14" s="757"/>
      <c r="CG14" s="758"/>
      <c r="CH14" s="769">
        <v>-4</v>
      </c>
      <c r="CI14" s="770"/>
      <c r="CJ14" s="770"/>
      <c r="CK14" s="770"/>
      <c r="CL14" s="771"/>
      <c r="CM14" s="769">
        <v>1101</v>
      </c>
      <c r="CN14" s="770"/>
      <c r="CO14" s="770"/>
      <c r="CP14" s="770"/>
      <c r="CQ14" s="771"/>
      <c r="CR14" s="769">
        <v>391</v>
      </c>
      <c r="CS14" s="770"/>
      <c r="CT14" s="770"/>
      <c r="CU14" s="770"/>
      <c r="CV14" s="771"/>
      <c r="CW14" s="769">
        <v>41</v>
      </c>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43"/>
    </row>
    <row r="15" spans="1:131" s="244" customFormat="1" ht="26.25" customHeight="1" x14ac:dyDescent="0.2">
      <c r="A15" s="249">
        <v>9</v>
      </c>
      <c r="B15" s="743" t="s">
        <v>372</v>
      </c>
      <c r="C15" s="744"/>
      <c r="D15" s="744"/>
      <c r="E15" s="744"/>
      <c r="F15" s="744"/>
      <c r="G15" s="744"/>
      <c r="H15" s="744"/>
      <c r="I15" s="744"/>
      <c r="J15" s="744"/>
      <c r="K15" s="744"/>
      <c r="L15" s="744"/>
      <c r="M15" s="744"/>
      <c r="N15" s="744"/>
      <c r="O15" s="744"/>
      <c r="P15" s="745"/>
      <c r="Q15" s="746">
        <v>366</v>
      </c>
      <c r="R15" s="747"/>
      <c r="S15" s="747"/>
      <c r="T15" s="747"/>
      <c r="U15" s="747"/>
      <c r="V15" s="747">
        <v>1</v>
      </c>
      <c r="W15" s="747"/>
      <c r="X15" s="747"/>
      <c r="Y15" s="747"/>
      <c r="Z15" s="747"/>
      <c r="AA15" s="747">
        <v>365</v>
      </c>
      <c r="AB15" s="747"/>
      <c r="AC15" s="747"/>
      <c r="AD15" s="747"/>
      <c r="AE15" s="748"/>
      <c r="AF15" s="749">
        <v>199</v>
      </c>
      <c r="AG15" s="750"/>
      <c r="AH15" s="750"/>
      <c r="AI15" s="750"/>
      <c r="AJ15" s="751"/>
      <c r="AK15" s="752">
        <v>0</v>
      </c>
      <c r="AL15" s="753"/>
      <c r="AM15" s="753"/>
      <c r="AN15" s="753"/>
      <c r="AO15" s="753"/>
      <c r="AP15" s="753" t="s">
        <v>629</v>
      </c>
      <c r="AQ15" s="753"/>
      <c r="AR15" s="753"/>
      <c r="AS15" s="753"/>
      <c r="AT15" s="753"/>
      <c r="AU15" s="754"/>
      <c r="AV15" s="754"/>
      <c r="AW15" s="754"/>
      <c r="AX15" s="754"/>
      <c r="AY15" s="755"/>
      <c r="AZ15" s="241"/>
      <c r="BA15" s="241"/>
      <c r="BB15" s="241"/>
      <c r="BC15" s="241"/>
      <c r="BD15" s="241"/>
      <c r="BE15" s="242"/>
      <c r="BF15" s="242"/>
      <c r="BG15" s="242"/>
      <c r="BH15" s="242"/>
      <c r="BI15" s="242"/>
      <c r="BJ15" s="242"/>
      <c r="BK15" s="242"/>
      <c r="BL15" s="242"/>
      <c r="BM15" s="242"/>
      <c r="BN15" s="242"/>
      <c r="BO15" s="242"/>
      <c r="BP15" s="242"/>
      <c r="BQ15" s="250">
        <v>9</v>
      </c>
      <c r="BR15" s="396"/>
      <c r="BS15" s="756" t="s">
        <v>597</v>
      </c>
      <c r="BT15" s="757"/>
      <c r="BU15" s="757"/>
      <c r="BV15" s="757"/>
      <c r="BW15" s="757"/>
      <c r="BX15" s="757"/>
      <c r="BY15" s="757"/>
      <c r="BZ15" s="757"/>
      <c r="CA15" s="757"/>
      <c r="CB15" s="757"/>
      <c r="CC15" s="757"/>
      <c r="CD15" s="757"/>
      <c r="CE15" s="757"/>
      <c r="CF15" s="757"/>
      <c r="CG15" s="758"/>
      <c r="CH15" s="769">
        <v>-13</v>
      </c>
      <c r="CI15" s="770"/>
      <c r="CJ15" s="770"/>
      <c r="CK15" s="770"/>
      <c r="CL15" s="771"/>
      <c r="CM15" s="769">
        <v>4060</v>
      </c>
      <c r="CN15" s="770"/>
      <c r="CO15" s="770"/>
      <c r="CP15" s="770"/>
      <c r="CQ15" s="771"/>
      <c r="CR15" s="769">
        <v>3000</v>
      </c>
      <c r="CS15" s="770"/>
      <c r="CT15" s="770"/>
      <c r="CU15" s="770"/>
      <c r="CV15" s="771"/>
      <c r="CW15" s="769">
        <v>153</v>
      </c>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43"/>
    </row>
    <row r="16" spans="1:131" s="244" customFormat="1" ht="26.25" customHeight="1" x14ac:dyDescent="0.2">
      <c r="A16" s="249">
        <v>10</v>
      </c>
      <c r="B16" s="743" t="s">
        <v>373</v>
      </c>
      <c r="C16" s="744"/>
      <c r="D16" s="744"/>
      <c r="E16" s="744"/>
      <c r="F16" s="744"/>
      <c r="G16" s="744"/>
      <c r="H16" s="744"/>
      <c r="I16" s="744"/>
      <c r="J16" s="744"/>
      <c r="K16" s="744"/>
      <c r="L16" s="744"/>
      <c r="M16" s="744"/>
      <c r="N16" s="744"/>
      <c r="O16" s="744"/>
      <c r="P16" s="745"/>
      <c r="Q16" s="746">
        <v>148</v>
      </c>
      <c r="R16" s="747"/>
      <c r="S16" s="747"/>
      <c r="T16" s="747"/>
      <c r="U16" s="747"/>
      <c r="V16" s="747">
        <v>136</v>
      </c>
      <c r="W16" s="747"/>
      <c r="X16" s="747"/>
      <c r="Y16" s="747"/>
      <c r="Z16" s="747"/>
      <c r="AA16" s="747">
        <v>12</v>
      </c>
      <c r="AB16" s="747"/>
      <c r="AC16" s="747"/>
      <c r="AD16" s="747"/>
      <c r="AE16" s="748"/>
      <c r="AF16" s="749">
        <v>7</v>
      </c>
      <c r="AG16" s="750"/>
      <c r="AH16" s="750"/>
      <c r="AI16" s="750"/>
      <c r="AJ16" s="751"/>
      <c r="AK16" s="752">
        <v>91</v>
      </c>
      <c r="AL16" s="753"/>
      <c r="AM16" s="753"/>
      <c r="AN16" s="753"/>
      <c r="AO16" s="753"/>
      <c r="AP16" s="753">
        <v>1382</v>
      </c>
      <c r="AQ16" s="753"/>
      <c r="AR16" s="753"/>
      <c r="AS16" s="753"/>
      <c r="AT16" s="753"/>
      <c r="AU16" s="754"/>
      <c r="AV16" s="754"/>
      <c r="AW16" s="754"/>
      <c r="AX16" s="754"/>
      <c r="AY16" s="755"/>
      <c r="AZ16" s="241"/>
      <c r="BA16" s="241"/>
      <c r="BB16" s="241"/>
      <c r="BC16" s="241"/>
      <c r="BD16" s="241"/>
      <c r="BE16" s="242"/>
      <c r="BF16" s="242"/>
      <c r="BG16" s="242"/>
      <c r="BH16" s="242"/>
      <c r="BI16" s="242"/>
      <c r="BJ16" s="242"/>
      <c r="BK16" s="242"/>
      <c r="BL16" s="242"/>
      <c r="BM16" s="242"/>
      <c r="BN16" s="242"/>
      <c r="BO16" s="242"/>
      <c r="BP16" s="242"/>
      <c r="BQ16" s="250">
        <v>10</v>
      </c>
      <c r="BR16" s="396"/>
      <c r="BS16" s="756" t="s">
        <v>598</v>
      </c>
      <c r="BT16" s="757"/>
      <c r="BU16" s="757"/>
      <c r="BV16" s="757"/>
      <c r="BW16" s="757"/>
      <c r="BX16" s="757"/>
      <c r="BY16" s="757"/>
      <c r="BZ16" s="757"/>
      <c r="CA16" s="757"/>
      <c r="CB16" s="757"/>
      <c r="CC16" s="757"/>
      <c r="CD16" s="757"/>
      <c r="CE16" s="757"/>
      <c r="CF16" s="757"/>
      <c r="CG16" s="758"/>
      <c r="CH16" s="769">
        <v>1</v>
      </c>
      <c r="CI16" s="770"/>
      <c r="CJ16" s="770"/>
      <c r="CK16" s="770"/>
      <c r="CL16" s="771"/>
      <c r="CM16" s="769">
        <v>208</v>
      </c>
      <c r="CN16" s="770"/>
      <c r="CO16" s="770"/>
      <c r="CP16" s="770"/>
      <c r="CQ16" s="771"/>
      <c r="CR16" s="769">
        <v>150</v>
      </c>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43"/>
    </row>
    <row r="17" spans="1:131" s="244" customFormat="1" ht="26.25" customHeight="1" x14ac:dyDescent="0.2">
      <c r="A17" s="249">
        <v>11</v>
      </c>
      <c r="B17" s="743" t="s">
        <v>374</v>
      </c>
      <c r="C17" s="744"/>
      <c r="D17" s="744"/>
      <c r="E17" s="744"/>
      <c r="F17" s="744"/>
      <c r="G17" s="744"/>
      <c r="H17" s="744"/>
      <c r="I17" s="744"/>
      <c r="J17" s="744"/>
      <c r="K17" s="744"/>
      <c r="L17" s="744"/>
      <c r="M17" s="744"/>
      <c r="N17" s="744"/>
      <c r="O17" s="744"/>
      <c r="P17" s="745"/>
      <c r="Q17" s="746">
        <v>601</v>
      </c>
      <c r="R17" s="747"/>
      <c r="S17" s="747"/>
      <c r="T17" s="747"/>
      <c r="U17" s="747"/>
      <c r="V17" s="747">
        <v>601</v>
      </c>
      <c r="W17" s="747"/>
      <c r="X17" s="747"/>
      <c r="Y17" s="747"/>
      <c r="Z17" s="747"/>
      <c r="AA17" s="747">
        <v>0</v>
      </c>
      <c r="AB17" s="747"/>
      <c r="AC17" s="747"/>
      <c r="AD17" s="747"/>
      <c r="AE17" s="748"/>
      <c r="AF17" s="749">
        <v>0</v>
      </c>
      <c r="AG17" s="750"/>
      <c r="AH17" s="750"/>
      <c r="AI17" s="750"/>
      <c r="AJ17" s="751"/>
      <c r="AK17" s="752">
        <v>0</v>
      </c>
      <c r="AL17" s="753"/>
      <c r="AM17" s="753"/>
      <c r="AN17" s="753"/>
      <c r="AO17" s="753"/>
      <c r="AP17" s="753">
        <v>784</v>
      </c>
      <c r="AQ17" s="753"/>
      <c r="AR17" s="753"/>
      <c r="AS17" s="753"/>
      <c r="AT17" s="753"/>
      <c r="AU17" s="754"/>
      <c r="AV17" s="754"/>
      <c r="AW17" s="754"/>
      <c r="AX17" s="754"/>
      <c r="AY17" s="755"/>
      <c r="AZ17" s="241"/>
      <c r="BA17" s="241"/>
      <c r="BB17" s="241"/>
      <c r="BC17" s="241"/>
      <c r="BD17" s="241"/>
      <c r="BE17" s="242"/>
      <c r="BF17" s="242"/>
      <c r="BG17" s="242"/>
      <c r="BH17" s="242"/>
      <c r="BI17" s="242"/>
      <c r="BJ17" s="242"/>
      <c r="BK17" s="242"/>
      <c r="BL17" s="242"/>
      <c r="BM17" s="242"/>
      <c r="BN17" s="242"/>
      <c r="BO17" s="242"/>
      <c r="BP17" s="242"/>
      <c r="BQ17" s="250">
        <v>11</v>
      </c>
      <c r="BR17" s="396"/>
      <c r="BS17" s="756" t="s">
        <v>599</v>
      </c>
      <c r="BT17" s="757"/>
      <c r="BU17" s="757"/>
      <c r="BV17" s="757"/>
      <c r="BW17" s="757"/>
      <c r="BX17" s="757"/>
      <c r="BY17" s="757"/>
      <c r="BZ17" s="757"/>
      <c r="CA17" s="757"/>
      <c r="CB17" s="757"/>
      <c r="CC17" s="757"/>
      <c r="CD17" s="757"/>
      <c r="CE17" s="757"/>
      <c r="CF17" s="757"/>
      <c r="CG17" s="758"/>
      <c r="CH17" s="769">
        <v>11</v>
      </c>
      <c r="CI17" s="770"/>
      <c r="CJ17" s="770"/>
      <c r="CK17" s="770"/>
      <c r="CL17" s="771"/>
      <c r="CM17" s="769">
        <v>759</v>
      </c>
      <c r="CN17" s="770"/>
      <c r="CO17" s="770"/>
      <c r="CP17" s="770"/>
      <c r="CQ17" s="771"/>
      <c r="CR17" s="769">
        <v>403</v>
      </c>
      <c r="CS17" s="770"/>
      <c r="CT17" s="770"/>
      <c r="CU17" s="770"/>
      <c r="CV17" s="771"/>
      <c r="CW17" s="769">
        <v>3</v>
      </c>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43"/>
    </row>
    <row r="18" spans="1:131" s="244" customFormat="1" ht="26.25" customHeight="1" x14ac:dyDescent="0.2">
      <c r="A18" s="249">
        <v>12</v>
      </c>
      <c r="B18" s="743" t="s">
        <v>375</v>
      </c>
      <c r="C18" s="744"/>
      <c r="D18" s="744"/>
      <c r="E18" s="744"/>
      <c r="F18" s="744"/>
      <c r="G18" s="744"/>
      <c r="H18" s="744"/>
      <c r="I18" s="744"/>
      <c r="J18" s="744"/>
      <c r="K18" s="744"/>
      <c r="L18" s="744"/>
      <c r="M18" s="744"/>
      <c r="N18" s="744"/>
      <c r="O18" s="744"/>
      <c r="P18" s="745"/>
      <c r="Q18" s="746">
        <v>358</v>
      </c>
      <c r="R18" s="747"/>
      <c r="S18" s="747"/>
      <c r="T18" s="747"/>
      <c r="U18" s="747"/>
      <c r="V18" s="747">
        <v>358</v>
      </c>
      <c r="W18" s="747"/>
      <c r="X18" s="747"/>
      <c r="Y18" s="747"/>
      <c r="Z18" s="747"/>
      <c r="AA18" s="747">
        <v>0</v>
      </c>
      <c r="AB18" s="747"/>
      <c r="AC18" s="747"/>
      <c r="AD18" s="747"/>
      <c r="AE18" s="748"/>
      <c r="AF18" s="749" t="s">
        <v>376</v>
      </c>
      <c r="AG18" s="750"/>
      <c r="AH18" s="750"/>
      <c r="AI18" s="750"/>
      <c r="AJ18" s="751"/>
      <c r="AK18" s="752">
        <v>2</v>
      </c>
      <c r="AL18" s="753"/>
      <c r="AM18" s="753"/>
      <c r="AN18" s="753"/>
      <c r="AO18" s="753"/>
      <c r="AP18" s="753" t="s">
        <v>629</v>
      </c>
      <c r="AQ18" s="753"/>
      <c r="AR18" s="753"/>
      <c r="AS18" s="753"/>
      <c r="AT18" s="753"/>
      <c r="AU18" s="754"/>
      <c r="AV18" s="754"/>
      <c r="AW18" s="754"/>
      <c r="AX18" s="754"/>
      <c r="AY18" s="755"/>
      <c r="AZ18" s="241"/>
      <c r="BA18" s="241"/>
      <c r="BB18" s="241"/>
      <c r="BC18" s="241"/>
      <c r="BD18" s="241"/>
      <c r="BE18" s="242"/>
      <c r="BF18" s="242"/>
      <c r="BG18" s="242"/>
      <c r="BH18" s="242"/>
      <c r="BI18" s="242"/>
      <c r="BJ18" s="242"/>
      <c r="BK18" s="242"/>
      <c r="BL18" s="242"/>
      <c r="BM18" s="242"/>
      <c r="BN18" s="242"/>
      <c r="BO18" s="242"/>
      <c r="BP18" s="242"/>
      <c r="BQ18" s="250">
        <v>12</v>
      </c>
      <c r="BR18" s="396"/>
      <c r="BS18" s="756" t="s">
        <v>600</v>
      </c>
      <c r="BT18" s="757"/>
      <c r="BU18" s="757"/>
      <c r="BV18" s="757"/>
      <c r="BW18" s="757"/>
      <c r="BX18" s="757"/>
      <c r="BY18" s="757"/>
      <c r="BZ18" s="757"/>
      <c r="CA18" s="757"/>
      <c r="CB18" s="757"/>
      <c r="CC18" s="757"/>
      <c r="CD18" s="757"/>
      <c r="CE18" s="757"/>
      <c r="CF18" s="757"/>
      <c r="CG18" s="758"/>
      <c r="CH18" s="769">
        <v>0</v>
      </c>
      <c r="CI18" s="770"/>
      <c r="CJ18" s="770"/>
      <c r="CK18" s="770"/>
      <c r="CL18" s="771"/>
      <c r="CM18" s="769">
        <v>1485</v>
      </c>
      <c r="CN18" s="770"/>
      <c r="CO18" s="770"/>
      <c r="CP18" s="770"/>
      <c r="CQ18" s="771"/>
      <c r="CR18" s="769">
        <v>794</v>
      </c>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43"/>
    </row>
    <row r="19" spans="1:131" s="244" customFormat="1" ht="26.25" customHeight="1" x14ac:dyDescent="0.2">
      <c r="A19" s="249">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41"/>
      <c r="BA19" s="241"/>
      <c r="BB19" s="241"/>
      <c r="BC19" s="241"/>
      <c r="BD19" s="241"/>
      <c r="BE19" s="242"/>
      <c r="BF19" s="242"/>
      <c r="BG19" s="242"/>
      <c r="BH19" s="242"/>
      <c r="BI19" s="242"/>
      <c r="BJ19" s="242"/>
      <c r="BK19" s="242"/>
      <c r="BL19" s="242"/>
      <c r="BM19" s="242"/>
      <c r="BN19" s="242"/>
      <c r="BO19" s="242"/>
      <c r="BP19" s="242"/>
      <c r="BQ19" s="250">
        <v>13</v>
      </c>
      <c r="BR19" s="396"/>
      <c r="BS19" s="775" t="s">
        <v>631</v>
      </c>
      <c r="BT19" s="776"/>
      <c r="BU19" s="776"/>
      <c r="BV19" s="776"/>
      <c r="BW19" s="776"/>
      <c r="BX19" s="776"/>
      <c r="BY19" s="776"/>
      <c r="BZ19" s="776"/>
      <c r="CA19" s="776"/>
      <c r="CB19" s="776"/>
      <c r="CC19" s="776"/>
      <c r="CD19" s="776"/>
      <c r="CE19" s="776"/>
      <c r="CF19" s="776"/>
      <c r="CG19" s="777"/>
      <c r="CH19" s="769">
        <v>1</v>
      </c>
      <c r="CI19" s="770"/>
      <c r="CJ19" s="770"/>
      <c r="CK19" s="770"/>
      <c r="CL19" s="771"/>
      <c r="CM19" s="769">
        <v>594</v>
      </c>
      <c r="CN19" s="770"/>
      <c r="CO19" s="770"/>
      <c r="CP19" s="770"/>
      <c r="CQ19" s="771"/>
      <c r="CR19" s="769">
        <v>15</v>
      </c>
      <c r="CS19" s="770"/>
      <c r="CT19" s="770"/>
      <c r="CU19" s="770"/>
      <c r="CV19" s="771"/>
      <c r="CW19" s="769">
        <v>6</v>
      </c>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43"/>
    </row>
    <row r="20" spans="1:131" s="244" customFormat="1" ht="26.25" customHeight="1" x14ac:dyDescent="0.2">
      <c r="A20" s="249">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41"/>
      <c r="BA20" s="241"/>
      <c r="BB20" s="241"/>
      <c r="BC20" s="241"/>
      <c r="BD20" s="241"/>
      <c r="BE20" s="242"/>
      <c r="BF20" s="242"/>
      <c r="BG20" s="242"/>
      <c r="BH20" s="242"/>
      <c r="BI20" s="242"/>
      <c r="BJ20" s="242"/>
      <c r="BK20" s="242"/>
      <c r="BL20" s="242"/>
      <c r="BM20" s="242"/>
      <c r="BN20" s="242"/>
      <c r="BO20" s="242"/>
      <c r="BP20" s="242"/>
      <c r="BQ20" s="250">
        <v>14</v>
      </c>
      <c r="BR20" s="396"/>
      <c r="BS20" s="756" t="s">
        <v>601</v>
      </c>
      <c r="BT20" s="757"/>
      <c r="BU20" s="757"/>
      <c r="BV20" s="757"/>
      <c r="BW20" s="757"/>
      <c r="BX20" s="757"/>
      <c r="BY20" s="757"/>
      <c r="BZ20" s="757"/>
      <c r="CA20" s="757"/>
      <c r="CB20" s="757"/>
      <c r="CC20" s="757"/>
      <c r="CD20" s="757"/>
      <c r="CE20" s="757"/>
      <c r="CF20" s="757"/>
      <c r="CG20" s="758"/>
      <c r="CH20" s="769">
        <v>0</v>
      </c>
      <c r="CI20" s="770"/>
      <c r="CJ20" s="770"/>
      <c r="CK20" s="770"/>
      <c r="CL20" s="771"/>
      <c r="CM20" s="769">
        <v>148</v>
      </c>
      <c r="CN20" s="770"/>
      <c r="CO20" s="770"/>
      <c r="CP20" s="770"/>
      <c r="CQ20" s="771"/>
      <c r="CR20" s="769">
        <v>35</v>
      </c>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43"/>
    </row>
    <row r="21" spans="1:131" s="244" customFormat="1" ht="26.25" customHeight="1" thickBot="1" x14ac:dyDescent="0.25">
      <c r="A21" s="249">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41"/>
      <c r="BA21" s="241"/>
      <c r="BB21" s="241"/>
      <c r="BC21" s="241"/>
      <c r="BD21" s="241"/>
      <c r="BE21" s="242"/>
      <c r="BF21" s="242"/>
      <c r="BG21" s="242"/>
      <c r="BH21" s="242"/>
      <c r="BI21" s="242"/>
      <c r="BJ21" s="242"/>
      <c r="BK21" s="242"/>
      <c r="BL21" s="242"/>
      <c r="BM21" s="242"/>
      <c r="BN21" s="242"/>
      <c r="BO21" s="242"/>
      <c r="BP21" s="242"/>
      <c r="BQ21" s="250">
        <v>15</v>
      </c>
      <c r="BR21" s="396"/>
      <c r="BS21" s="756" t="s">
        <v>602</v>
      </c>
      <c r="BT21" s="757"/>
      <c r="BU21" s="757"/>
      <c r="BV21" s="757"/>
      <c r="BW21" s="757"/>
      <c r="BX21" s="757"/>
      <c r="BY21" s="757"/>
      <c r="BZ21" s="757"/>
      <c r="CA21" s="757"/>
      <c r="CB21" s="757"/>
      <c r="CC21" s="757"/>
      <c r="CD21" s="757"/>
      <c r="CE21" s="757"/>
      <c r="CF21" s="757"/>
      <c r="CG21" s="758"/>
      <c r="CH21" s="769">
        <v>0</v>
      </c>
      <c r="CI21" s="770"/>
      <c r="CJ21" s="770"/>
      <c r="CK21" s="770"/>
      <c r="CL21" s="771"/>
      <c r="CM21" s="769">
        <v>12</v>
      </c>
      <c r="CN21" s="770"/>
      <c r="CO21" s="770"/>
      <c r="CP21" s="770"/>
      <c r="CQ21" s="771"/>
      <c r="CR21" s="769">
        <v>3</v>
      </c>
      <c r="CS21" s="770"/>
      <c r="CT21" s="770"/>
      <c r="CU21" s="770"/>
      <c r="CV21" s="771"/>
      <c r="CW21" s="769">
        <v>23</v>
      </c>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43"/>
    </row>
    <row r="22" spans="1:131" s="244" customFormat="1" ht="26.25" customHeight="1" x14ac:dyDescent="0.2">
      <c r="A22" s="249">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377</v>
      </c>
      <c r="BA22" s="803"/>
      <c r="BB22" s="803"/>
      <c r="BC22" s="803"/>
      <c r="BD22" s="804"/>
      <c r="BE22" s="242"/>
      <c r="BF22" s="242"/>
      <c r="BG22" s="242"/>
      <c r="BH22" s="242"/>
      <c r="BI22" s="242"/>
      <c r="BJ22" s="242"/>
      <c r="BK22" s="242"/>
      <c r="BL22" s="242"/>
      <c r="BM22" s="242"/>
      <c r="BN22" s="242"/>
      <c r="BO22" s="242"/>
      <c r="BP22" s="242"/>
      <c r="BQ22" s="250">
        <v>16</v>
      </c>
      <c r="BR22" s="396"/>
      <c r="BS22" s="756" t="s">
        <v>603</v>
      </c>
      <c r="BT22" s="757"/>
      <c r="BU22" s="757"/>
      <c r="BV22" s="757"/>
      <c r="BW22" s="757"/>
      <c r="BX22" s="757"/>
      <c r="BY22" s="757"/>
      <c r="BZ22" s="757"/>
      <c r="CA22" s="757"/>
      <c r="CB22" s="757"/>
      <c r="CC22" s="757"/>
      <c r="CD22" s="757"/>
      <c r="CE22" s="757"/>
      <c r="CF22" s="757"/>
      <c r="CG22" s="758"/>
      <c r="CH22" s="769">
        <v>-1</v>
      </c>
      <c r="CI22" s="770"/>
      <c r="CJ22" s="770"/>
      <c r="CK22" s="770"/>
      <c r="CL22" s="771"/>
      <c r="CM22" s="769">
        <v>539</v>
      </c>
      <c r="CN22" s="770"/>
      <c r="CO22" s="770"/>
      <c r="CP22" s="770"/>
      <c r="CQ22" s="771"/>
      <c r="CR22" s="769">
        <v>237</v>
      </c>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43"/>
    </row>
    <row r="23" spans="1:131" s="244" customFormat="1" ht="26.25" customHeight="1" thickBot="1" x14ac:dyDescent="0.25">
      <c r="A23" s="252" t="s">
        <v>378</v>
      </c>
      <c r="B23" s="787" t="s">
        <v>379</v>
      </c>
      <c r="C23" s="788"/>
      <c r="D23" s="788"/>
      <c r="E23" s="788"/>
      <c r="F23" s="788"/>
      <c r="G23" s="788"/>
      <c r="H23" s="788"/>
      <c r="I23" s="788"/>
      <c r="J23" s="788"/>
      <c r="K23" s="788"/>
      <c r="L23" s="788"/>
      <c r="M23" s="788"/>
      <c r="N23" s="788"/>
      <c r="O23" s="788"/>
      <c r="P23" s="789"/>
      <c r="Q23" s="790">
        <v>1044960</v>
      </c>
      <c r="R23" s="791"/>
      <c r="S23" s="791"/>
      <c r="T23" s="791"/>
      <c r="U23" s="791"/>
      <c r="V23" s="791">
        <v>1032643</v>
      </c>
      <c r="W23" s="791"/>
      <c r="X23" s="791"/>
      <c r="Y23" s="791"/>
      <c r="Z23" s="791"/>
      <c r="AA23" s="791">
        <v>12317</v>
      </c>
      <c r="AB23" s="791"/>
      <c r="AC23" s="791"/>
      <c r="AD23" s="791"/>
      <c r="AE23" s="792"/>
      <c r="AF23" s="793">
        <v>4942</v>
      </c>
      <c r="AG23" s="791"/>
      <c r="AH23" s="791"/>
      <c r="AI23" s="791"/>
      <c r="AJ23" s="794"/>
      <c r="AK23" s="795"/>
      <c r="AL23" s="796"/>
      <c r="AM23" s="796"/>
      <c r="AN23" s="796"/>
      <c r="AO23" s="796"/>
      <c r="AP23" s="791">
        <v>2634964</v>
      </c>
      <c r="AQ23" s="791"/>
      <c r="AR23" s="791"/>
      <c r="AS23" s="791"/>
      <c r="AT23" s="791"/>
      <c r="AU23" s="797"/>
      <c r="AV23" s="797"/>
      <c r="AW23" s="797"/>
      <c r="AX23" s="797"/>
      <c r="AY23" s="798"/>
      <c r="AZ23" s="806" t="s">
        <v>380</v>
      </c>
      <c r="BA23" s="807"/>
      <c r="BB23" s="807"/>
      <c r="BC23" s="807"/>
      <c r="BD23" s="808"/>
      <c r="BE23" s="242"/>
      <c r="BF23" s="242"/>
      <c r="BG23" s="242"/>
      <c r="BH23" s="242"/>
      <c r="BI23" s="242"/>
      <c r="BJ23" s="242"/>
      <c r="BK23" s="242"/>
      <c r="BL23" s="242"/>
      <c r="BM23" s="242"/>
      <c r="BN23" s="242"/>
      <c r="BO23" s="242"/>
      <c r="BP23" s="242"/>
      <c r="BQ23" s="250">
        <v>17</v>
      </c>
      <c r="BR23" s="396"/>
      <c r="BS23" s="756" t="s">
        <v>604</v>
      </c>
      <c r="BT23" s="757"/>
      <c r="BU23" s="757"/>
      <c r="BV23" s="757"/>
      <c r="BW23" s="757"/>
      <c r="BX23" s="757"/>
      <c r="BY23" s="757"/>
      <c r="BZ23" s="757"/>
      <c r="CA23" s="757"/>
      <c r="CB23" s="757"/>
      <c r="CC23" s="757"/>
      <c r="CD23" s="757"/>
      <c r="CE23" s="757"/>
      <c r="CF23" s="757"/>
      <c r="CG23" s="758"/>
      <c r="CH23" s="769">
        <v>-97</v>
      </c>
      <c r="CI23" s="770"/>
      <c r="CJ23" s="770"/>
      <c r="CK23" s="770"/>
      <c r="CL23" s="771"/>
      <c r="CM23" s="769">
        <v>76</v>
      </c>
      <c r="CN23" s="770"/>
      <c r="CO23" s="770"/>
      <c r="CP23" s="770"/>
      <c r="CQ23" s="771"/>
      <c r="CR23" s="769">
        <v>140</v>
      </c>
      <c r="CS23" s="770"/>
      <c r="CT23" s="770"/>
      <c r="CU23" s="770"/>
      <c r="CV23" s="771"/>
      <c r="CW23" s="769">
        <v>238</v>
      </c>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43"/>
    </row>
    <row r="24" spans="1:131" s="244" customFormat="1" ht="26.25" customHeight="1" x14ac:dyDescent="0.2">
      <c r="A24" s="805" t="s">
        <v>381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0">
        <v>18</v>
      </c>
      <c r="BR24" s="396" t="s">
        <v>630</v>
      </c>
      <c r="BS24" s="756" t="s">
        <v>605</v>
      </c>
      <c r="BT24" s="757"/>
      <c r="BU24" s="757"/>
      <c r="BV24" s="757"/>
      <c r="BW24" s="757"/>
      <c r="BX24" s="757"/>
      <c r="BY24" s="757"/>
      <c r="BZ24" s="757"/>
      <c r="CA24" s="757"/>
      <c r="CB24" s="757"/>
      <c r="CC24" s="757"/>
      <c r="CD24" s="757"/>
      <c r="CE24" s="757"/>
      <c r="CF24" s="757"/>
      <c r="CG24" s="758"/>
      <c r="CH24" s="769">
        <v>-13</v>
      </c>
      <c r="CI24" s="770"/>
      <c r="CJ24" s="770"/>
      <c r="CK24" s="770"/>
      <c r="CL24" s="771"/>
      <c r="CM24" s="769">
        <v>5543</v>
      </c>
      <c r="CN24" s="770"/>
      <c r="CO24" s="770"/>
      <c r="CP24" s="770"/>
      <c r="CQ24" s="771"/>
      <c r="CR24" s="769">
        <v>50</v>
      </c>
      <c r="CS24" s="770"/>
      <c r="CT24" s="770"/>
      <c r="CU24" s="770"/>
      <c r="CV24" s="771"/>
      <c r="CW24" s="769"/>
      <c r="CX24" s="770"/>
      <c r="CY24" s="770"/>
      <c r="CZ24" s="770"/>
      <c r="DA24" s="771"/>
      <c r="DB24" s="769"/>
      <c r="DC24" s="770"/>
      <c r="DD24" s="770"/>
      <c r="DE24" s="770"/>
      <c r="DF24" s="771"/>
      <c r="DG24" s="769"/>
      <c r="DH24" s="770"/>
      <c r="DI24" s="770"/>
      <c r="DJ24" s="770"/>
      <c r="DK24" s="771"/>
      <c r="DL24" s="769">
        <v>2750</v>
      </c>
      <c r="DM24" s="770"/>
      <c r="DN24" s="770"/>
      <c r="DO24" s="770"/>
      <c r="DP24" s="771"/>
      <c r="DQ24" s="769">
        <v>275</v>
      </c>
      <c r="DR24" s="770"/>
      <c r="DS24" s="770"/>
      <c r="DT24" s="770"/>
      <c r="DU24" s="771"/>
      <c r="DV24" s="772"/>
      <c r="DW24" s="773"/>
      <c r="DX24" s="773"/>
      <c r="DY24" s="773"/>
      <c r="DZ24" s="774"/>
      <c r="EA24" s="243"/>
    </row>
    <row r="25" spans="1:131" s="236" customFormat="1" ht="26.25" customHeight="1" thickBot="1" x14ac:dyDescent="0.25">
      <c r="A25" s="737" t="s">
        <v>382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41"/>
      <c r="BK25" s="241"/>
      <c r="BL25" s="241"/>
      <c r="BM25" s="241"/>
      <c r="BN25" s="241"/>
      <c r="BO25" s="253"/>
      <c r="BP25" s="253"/>
      <c r="BQ25" s="250">
        <v>19</v>
      </c>
      <c r="BR25" s="396"/>
      <c r="BS25" s="756" t="s">
        <v>606</v>
      </c>
      <c r="BT25" s="757"/>
      <c r="BU25" s="757"/>
      <c r="BV25" s="757"/>
      <c r="BW25" s="757"/>
      <c r="BX25" s="757"/>
      <c r="BY25" s="757"/>
      <c r="BZ25" s="757"/>
      <c r="CA25" s="757"/>
      <c r="CB25" s="757"/>
      <c r="CC25" s="757"/>
      <c r="CD25" s="757"/>
      <c r="CE25" s="757"/>
      <c r="CF25" s="757"/>
      <c r="CG25" s="758"/>
      <c r="CH25" s="769">
        <v>3</v>
      </c>
      <c r="CI25" s="770"/>
      <c r="CJ25" s="770"/>
      <c r="CK25" s="770"/>
      <c r="CL25" s="771"/>
      <c r="CM25" s="769">
        <v>622</v>
      </c>
      <c r="CN25" s="770"/>
      <c r="CO25" s="770"/>
      <c r="CP25" s="770"/>
      <c r="CQ25" s="771"/>
      <c r="CR25" s="769">
        <v>119</v>
      </c>
      <c r="CS25" s="770"/>
      <c r="CT25" s="770"/>
      <c r="CU25" s="770"/>
      <c r="CV25" s="771"/>
      <c r="CW25" s="769">
        <v>8</v>
      </c>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235"/>
    </row>
    <row r="26" spans="1:131" s="236" customFormat="1" ht="26.25" customHeight="1" x14ac:dyDescent="0.2">
      <c r="A26" s="728" t="s">
        <v>345</v>
      </c>
      <c r="B26" s="729"/>
      <c r="C26" s="729"/>
      <c r="D26" s="729"/>
      <c r="E26" s="729"/>
      <c r="F26" s="729"/>
      <c r="G26" s="729"/>
      <c r="H26" s="729"/>
      <c r="I26" s="729"/>
      <c r="J26" s="729"/>
      <c r="K26" s="729"/>
      <c r="L26" s="729"/>
      <c r="M26" s="729"/>
      <c r="N26" s="729"/>
      <c r="O26" s="729"/>
      <c r="P26" s="730"/>
      <c r="Q26" s="705" t="s">
        <v>383</v>
      </c>
      <c r="R26" s="706"/>
      <c r="S26" s="706"/>
      <c r="T26" s="706"/>
      <c r="U26" s="707"/>
      <c r="V26" s="705" t="s">
        <v>384</v>
      </c>
      <c r="W26" s="706"/>
      <c r="X26" s="706"/>
      <c r="Y26" s="706"/>
      <c r="Z26" s="707"/>
      <c r="AA26" s="705" t="s">
        <v>385</v>
      </c>
      <c r="AB26" s="706"/>
      <c r="AC26" s="706"/>
      <c r="AD26" s="706"/>
      <c r="AE26" s="706"/>
      <c r="AF26" s="809" t="s">
        <v>386</v>
      </c>
      <c r="AG26" s="810"/>
      <c r="AH26" s="810"/>
      <c r="AI26" s="810"/>
      <c r="AJ26" s="811"/>
      <c r="AK26" s="706" t="s">
        <v>387</v>
      </c>
      <c r="AL26" s="706"/>
      <c r="AM26" s="706"/>
      <c r="AN26" s="706"/>
      <c r="AO26" s="707"/>
      <c r="AP26" s="705" t="s">
        <v>388</v>
      </c>
      <c r="AQ26" s="706"/>
      <c r="AR26" s="706"/>
      <c r="AS26" s="706"/>
      <c r="AT26" s="707"/>
      <c r="AU26" s="705" t="s">
        <v>389</v>
      </c>
      <c r="AV26" s="706"/>
      <c r="AW26" s="706"/>
      <c r="AX26" s="706"/>
      <c r="AY26" s="707"/>
      <c r="AZ26" s="705" t="s">
        <v>390</v>
      </c>
      <c r="BA26" s="706"/>
      <c r="BB26" s="706"/>
      <c r="BC26" s="706"/>
      <c r="BD26" s="707"/>
      <c r="BE26" s="705" t="s">
        <v>352</v>
      </c>
      <c r="BF26" s="706"/>
      <c r="BG26" s="706"/>
      <c r="BH26" s="706"/>
      <c r="BI26" s="717"/>
      <c r="BJ26" s="241"/>
      <c r="BK26" s="241"/>
      <c r="BL26" s="241"/>
      <c r="BM26" s="241"/>
      <c r="BN26" s="241"/>
      <c r="BO26" s="253"/>
      <c r="BP26" s="253"/>
      <c r="BQ26" s="250">
        <v>20</v>
      </c>
      <c r="BR26" s="396"/>
      <c r="BS26" s="756" t="s">
        <v>607</v>
      </c>
      <c r="BT26" s="757"/>
      <c r="BU26" s="757"/>
      <c r="BV26" s="757"/>
      <c r="BW26" s="757"/>
      <c r="BX26" s="757"/>
      <c r="BY26" s="757"/>
      <c r="BZ26" s="757"/>
      <c r="CA26" s="757"/>
      <c r="CB26" s="757"/>
      <c r="CC26" s="757"/>
      <c r="CD26" s="757"/>
      <c r="CE26" s="757"/>
      <c r="CF26" s="757"/>
      <c r="CG26" s="758"/>
      <c r="CH26" s="769">
        <v>-12</v>
      </c>
      <c r="CI26" s="770"/>
      <c r="CJ26" s="770"/>
      <c r="CK26" s="770"/>
      <c r="CL26" s="771"/>
      <c r="CM26" s="769">
        <v>228</v>
      </c>
      <c r="CN26" s="770"/>
      <c r="CO26" s="770"/>
      <c r="CP26" s="770"/>
      <c r="CQ26" s="771"/>
      <c r="CR26" s="769">
        <v>60</v>
      </c>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235"/>
    </row>
    <row r="27" spans="1:131" s="236"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12"/>
      <c r="AG27" s="813"/>
      <c r="AH27" s="813"/>
      <c r="AI27" s="813"/>
      <c r="AJ27" s="81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41"/>
      <c r="BK27" s="241"/>
      <c r="BL27" s="241"/>
      <c r="BM27" s="241"/>
      <c r="BN27" s="241"/>
      <c r="BO27" s="253"/>
      <c r="BP27" s="253"/>
      <c r="BQ27" s="250">
        <v>21</v>
      </c>
      <c r="BR27" s="396"/>
      <c r="BS27" s="756" t="s">
        <v>608</v>
      </c>
      <c r="BT27" s="757"/>
      <c r="BU27" s="757"/>
      <c r="BV27" s="757"/>
      <c r="BW27" s="757"/>
      <c r="BX27" s="757"/>
      <c r="BY27" s="757"/>
      <c r="BZ27" s="757"/>
      <c r="CA27" s="757"/>
      <c r="CB27" s="757"/>
      <c r="CC27" s="757"/>
      <c r="CD27" s="757"/>
      <c r="CE27" s="757"/>
      <c r="CF27" s="757"/>
      <c r="CG27" s="758"/>
      <c r="CH27" s="769">
        <v>6</v>
      </c>
      <c r="CI27" s="770"/>
      <c r="CJ27" s="770"/>
      <c r="CK27" s="770"/>
      <c r="CL27" s="771"/>
      <c r="CM27" s="769">
        <v>177</v>
      </c>
      <c r="CN27" s="770"/>
      <c r="CO27" s="770"/>
      <c r="CP27" s="770"/>
      <c r="CQ27" s="771"/>
      <c r="CR27" s="769">
        <v>21</v>
      </c>
      <c r="CS27" s="770"/>
      <c r="CT27" s="770"/>
      <c r="CU27" s="770"/>
      <c r="CV27" s="771"/>
      <c r="CW27" s="769">
        <v>1</v>
      </c>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235"/>
    </row>
    <row r="28" spans="1:131" s="236" customFormat="1" ht="26.25" customHeight="1" thickTop="1" x14ac:dyDescent="0.2">
      <c r="A28" s="254">
        <v>1</v>
      </c>
      <c r="B28" s="719" t="s">
        <v>391</v>
      </c>
      <c r="C28" s="720"/>
      <c r="D28" s="720"/>
      <c r="E28" s="720"/>
      <c r="F28" s="720"/>
      <c r="G28" s="720"/>
      <c r="H28" s="720"/>
      <c r="I28" s="720"/>
      <c r="J28" s="720"/>
      <c r="K28" s="720"/>
      <c r="L28" s="720"/>
      <c r="M28" s="720"/>
      <c r="N28" s="720"/>
      <c r="O28" s="720"/>
      <c r="P28" s="721"/>
      <c r="Q28" s="819">
        <v>192891</v>
      </c>
      <c r="R28" s="820"/>
      <c r="S28" s="820"/>
      <c r="T28" s="820"/>
      <c r="U28" s="820"/>
      <c r="V28" s="820">
        <v>191804</v>
      </c>
      <c r="W28" s="820"/>
      <c r="X28" s="820"/>
      <c r="Y28" s="820"/>
      <c r="Z28" s="820"/>
      <c r="AA28" s="820">
        <v>1084</v>
      </c>
      <c r="AB28" s="820"/>
      <c r="AC28" s="820"/>
      <c r="AD28" s="820"/>
      <c r="AE28" s="821"/>
      <c r="AF28" s="822">
        <v>1087</v>
      </c>
      <c r="AG28" s="820"/>
      <c r="AH28" s="820"/>
      <c r="AI28" s="820"/>
      <c r="AJ28" s="823"/>
      <c r="AK28" s="824">
        <v>11229</v>
      </c>
      <c r="AL28" s="815"/>
      <c r="AM28" s="815"/>
      <c r="AN28" s="815"/>
      <c r="AO28" s="815"/>
      <c r="AP28" s="815">
        <v>0</v>
      </c>
      <c r="AQ28" s="815"/>
      <c r="AR28" s="815"/>
      <c r="AS28" s="815"/>
      <c r="AT28" s="815"/>
      <c r="AU28" s="815">
        <v>0</v>
      </c>
      <c r="AV28" s="815"/>
      <c r="AW28" s="815"/>
      <c r="AX28" s="815"/>
      <c r="AY28" s="815"/>
      <c r="AZ28" s="816" t="s">
        <v>119</v>
      </c>
      <c r="BA28" s="816"/>
      <c r="BB28" s="816"/>
      <c r="BC28" s="816"/>
      <c r="BD28" s="816"/>
      <c r="BE28" s="817"/>
      <c r="BF28" s="817"/>
      <c r="BG28" s="817"/>
      <c r="BH28" s="817"/>
      <c r="BI28" s="818"/>
      <c r="BJ28" s="241"/>
      <c r="BK28" s="241"/>
      <c r="BL28" s="241"/>
      <c r="BM28" s="241"/>
      <c r="BN28" s="241"/>
      <c r="BO28" s="253"/>
      <c r="BP28" s="253"/>
      <c r="BQ28" s="250">
        <v>22</v>
      </c>
      <c r="BR28" s="396"/>
      <c r="BS28" s="756" t="s">
        <v>609</v>
      </c>
      <c r="BT28" s="757"/>
      <c r="BU28" s="757"/>
      <c r="BV28" s="757"/>
      <c r="BW28" s="757"/>
      <c r="BX28" s="757"/>
      <c r="BY28" s="757"/>
      <c r="BZ28" s="757"/>
      <c r="CA28" s="757"/>
      <c r="CB28" s="757"/>
      <c r="CC28" s="757"/>
      <c r="CD28" s="757"/>
      <c r="CE28" s="757"/>
      <c r="CF28" s="757"/>
      <c r="CG28" s="758"/>
      <c r="CH28" s="769">
        <v>3</v>
      </c>
      <c r="CI28" s="770"/>
      <c r="CJ28" s="770"/>
      <c r="CK28" s="770"/>
      <c r="CL28" s="771"/>
      <c r="CM28" s="769">
        <v>50</v>
      </c>
      <c r="CN28" s="770"/>
      <c r="CO28" s="770"/>
      <c r="CP28" s="770"/>
      <c r="CQ28" s="771"/>
      <c r="CR28" s="769">
        <v>2</v>
      </c>
      <c r="CS28" s="770"/>
      <c r="CT28" s="770"/>
      <c r="CU28" s="770"/>
      <c r="CV28" s="771"/>
      <c r="CW28" s="769">
        <v>4</v>
      </c>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235"/>
    </row>
    <row r="29" spans="1:131" s="236" customFormat="1" ht="26.25" customHeight="1" x14ac:dyDescent="0.2">
      <c r="A29" s="254">
        <v>2</v>
      </c>
      <c r="B29" s="743" t="s">
        <v>392</v>
      </c>
      <c r="C29" s="744"/>
      <c r="D29" s="744"/>
      <c r="E29" s="744"/>
      <c r="F29" s="744"/>
      <c r="G29" s="744"/>
      <c r="H29" s="744"/>
      <c r="I29" s="744"/>
      <c r="J29" s="744"/>
      <c r="K29" s="744"/>
      <c r="L29" s="744"/>
      <c r="M29" s="744"/>
      <c r="N29" s="744"/>
      <c r="O29" s="744"/>
      <c r="P29" s="745"/>
      <c r="Q29" s="746">
        <v>8720</v>
      </c>
      <c r="R29" s="747"/>
      <c r="S29" s="747"/>
      <c r="T29" s="747"/>
      <c r="U29" s="747"/>
      <c r="V29" s="747">
        <v>4837</v>
      </c>
      <c r="W29" s="747"/>
      <c r="X29" s="747"/>
      <c r="Y29" s="747"/>
      <c r="Z29" s="747"/>
      <c r="AA29" s="747">
        <v>3883</v>
      </c>
      <c r="AB29" s="747"/>
      <c r="AC29" s="747"/>
      <c r="AD29" s="747"/>
      <c r="AE29" s="748"/>
      <c r="AF29" s="825">
        <v>17947</v>
      </c>
      <c r="AG29" s="747"/>
      <c r="AH29" s="747"/>
      <c r="AI29" s="747"/>
      <c r="AJ29" s="826"/>
      <c r="AK29" s="829">
        <v>0</v>
      </c>
      <c r="AL29" s="830"/>
      <c r="AM29" s="830"/>
      <c r="AN29" s="830"/>
      <c r="AO29" s="830"/>
      <c r="AP29" s="830">
        <v>18926</v>
      </c>
      <c r="AQ29" s="830"/>
      <c r="AR29" s="830"/>
      <c r="AS29" s="830"/>
      <c r="AT29" s="830"/>
      <c r="AU29" s="830">
        <v>0</v>
      </c>
      <c r="AV29" s="830"/>
      <c r="AW29" s="830"/>
      <c r="AX29" s="830"/>
      <c r="AY29" s="830"/>
      <c r="AZ29" s="831" t="s">
        <v>632</v>
      </c>
      <c r="BA29" s="831"/>
      <c r="BB29" s="831"/>
      <c r="BC29" s="831"/>
      <c r="BD29" s="831"/>
      <c r="BE29" s="827" t="s">
        <v>393</v>
      </c>
      <c r="BF29" s="827"/>
      <c r="BG29" s="827"/>
      <c r="BH29" s="827"/>
      <c r="BI29" s="828"/>
      <c r="BJ29" s="241"/>
      <c r="BK29" s="241"/>
      <c r="BL29" s="241"/>
      <c r="BM29" s="241"/>
      <c r="BN29" s="241"/>
      <c r="BO29" s="253"/>
      <c r="BP29" s="253"/>
      <c r="BQ29" s="250">
        <v>23</v>
      </c>
      <c r="BR29" s="396"/>
      <c r="BS29" s="756" t="s">
        <v>610</v>
      </c>
      <c r="BT29" s="757"/>
      <c r="BU29" s="757"/>
      <c r="BV29" s="757"/>
      <c r="BW29" s="757"/>
      <c r="BX29" s="757"/>
      <c r="BY29" s="757"/>
      <c r="BZ29" s="757"/>
      <c r="CA29" s="757"/>
      <c r="CB29" s="757"/>
      <c r="CC29" s="757"/>
      <c r="CD29" s="757"/>
      <c r="CE29" s="757"/>
      <c r="CF29" s="757"/>
      <c r="CG29" s="758"/>
      <c r="CH29" s="769">
        <v>5</v>
      </c>
      <c r="CI29" s="770"/>
      <c r="CJ29" s="770"/>
      <c r="CK29" s="770"/>
      <c r="CL29" s="771"/>
      <c r="CM29" s="769">
        <v>384</v>
      </c>
      <c r="CN29" s="770"/>
      <c r="CO29" s="770"/>
      <c r="CP29" s="770"/>
      <c r="CQ29" s="771"/>
      <c r="CR29" s="769">
        <v>1</v>
      </c>
      <c r="CS29" s="770"/>
      <c r="CT29" s="770"/>
      <c r="CU29" s="770"/>
      <c r="CV29" s="771"/>
      <c r="CW29" s="769">
        <v>1</v>
      </c>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235"/>
    </row>
    <row r="30" spans="1:131" s="236" customFormat="1" ht="26.25" customHeight="1" x14ac:dyDescent="0.2">
      <c r="A30" s="254">
        <v>3</v>
      </c>
      <c r="B30" s="743" t="s">
        <v>394</v>
      </c>
      <c r="C30" s="744"/>
      <c r="D30" s="744"/>
      <c r="E30" s="744"/>
      <c r="F30" s="744"/>
      <c r="G30" s="744"/>
      <c r="H30" s="744"/>
      <c r="I30" s="744"/>
      <c r="J30" s="744"/>
      <c r="K30" s="744"/>
      <c r="L30" s="744"/>
      <c r="M30" s="744"/>
      <c r="N30" s="744"/>
      <c r="O30" s="744"/>
      <c r="P30" s="745"/>
      <c r="Q30" s="746">
        <v>1792</v>
      </c>
      <c r="R30" s="747"/>
      <c r="S30" s="747"/>
      <c r="T30" s="747"/>
      <c r="U30" s="747"/>
      <c r="V30" s="747">
        <v>1793</v>
      </c>
      <c r="W30" s="747"/>
      <c r="X30" s="747"/>
      <c r="Y30" s="747"/>
      <c r="Z30" s="747"/>
      <c r="AA30" s="747">
        <v>-1</v>
      </c>
      <c r="AB30" s="747"/>
      <c r="AC30" s="747"/>
      <c r="AD30" s="747"/>
      <c r="AE30" s="748"/>
      <c r="AF30" s="825">
        <v>4036</v>
      </c>
      <c r="AG30" s="747"/>
      <c r="AH30" s="747"/>
      <c r="AI30" s="747"/>
      <c r="AJ30" s="826"/>
      <c r="AK30" s="829">
        <v>26</v>
      </c>
      <c r="AL30" s="830"/>
      <c r="AM30" s="830"/>
      <c r="AN30" s="830"/>
      <c r="AO30" s="830"/>
      <c r="AP30" s="830">
        <v>2823</v>
      </c>
      <c r="AQ30" s="830"/>
      <c r="AR30" s="830"/>
      <c r="AS30" s="830"/>
      <c r="AT30" s="830"/>
      <c r="AU30" s="830">
        <v>28</v>
      </c>
      <c r="AV30" s="830"/>
      <c r="AW30" s="830"/>
      <c r="AX30" s="830"/>
      <c r="AY30" s="830"/>
      <c r="AZ30" s="831" t="s">
        <v>633</v>
      </c>
      <c r="BA30" s="831"/>
      <c r="BB30" s="831"/>
      <c r="BC30" s="831"/>
      <c r="BD30" s="831"/>
      <c r="BE30" s="827" t="s">
        <v>395</v>
      </c>
      <c r="BF30" s="827"/>
      <c r="BG30" s="827"/>
      <c r="BH30" s="827"/>
      <c r="BI30" s="828"/>
      <c r="BJ30" s="241"/>
      <c r="BK30" s="241"/>
      <c r="BL30" s="241"/>
      <c r="BM30" s="241"/>
      <c r="BN30" s="241"/>
      <c r="BO30" s="253"/>
      <c r="BP30" s="253"/>
      <c r="BQ30" s="250">
        <v>24</v>
      </c>
      <c r="BR30" s="396"/>
      <c r="BS30" s="756" t="s">
        <v>611</v>
      </c>
      <c r="BT30" s="757"/>
      <c r="BU30" s="757"/>
      <c r="BV30" s="757"/>
      <c r="BW30" s="757"/>
      <c r="BX30" s="757"/>
      <c r="BY30" s="757"/>
      <c r="BZ30" s="757"/>
      <c r="CA30" s="757"/>
      <c r="CB30" s="757"/>
      <c r="CC30" s="757"/>
      <c r="CD30" s="757"/>
      <c r="CE30" s="757"/>
      <c r="CF30" s="757"/>
      <c r="CG30" s="758"/>
      <c r="CH30" s="769">
        <v>-639</v>
      </c>
      <c r="CI30" s="770"/>
      <c r="CJ30" s="770"/>
      <c r="CK30" s="770"/>
      <c r="CL30" s="771"/>
      <c r="CM30" s="769">
        <v>10538</v>
      </c>
      <c r="CN30" s="770"/>
      <c r="CO30" s="770"/>
      <c r="CP30" s="770"/>
      <c r="CQ30" s="771"/>
      <c r="CR30" s="769">
        <v>2505</v>
      </c>
      <c r="CS30" s="770"/>
      <c r="CT30" s="770"/>
      <c r="CU30" s="770"/>
      <c r="CV30" s="771"/>
      <c r="CW30" s="769">
        <v>22</v>
      </c>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235"/>
    </row>
    <row r="31" spans="1:131" s="236" customFormat="1" ht="26.25" customHeight="1" x14ac:dyDescent="0.2">
      <c r="A31" s="254">
        <v>4</v>
      </c>
      <c r="B31" s="743" t="s">
        <v>396</v>
      </c>
      <c r="C31" s="744"/>
      <c r="D31" s="744"/>
      <c r="E31" s="744"/>
      <c r="F31" s="744"/>
      <c r="G31" s="744"/>
      <c r="H31" s="744"/>
      <c r="I31" s="744"/>
      <c r="J31" s="744"/>
      <c r="K31" s="744"/>
      <c r="L31" s="744"/>
      <c r="M31" s="744"/>
      <c r="N31" s="744"/>
      <c r="O31" s="744"/>
      <c r="P31" s="745"/>
      <c r="Q31" s="746">
        <v>73711</v>
      </c>
      <c r="R31" s="747"/>
      <c r="S31" s="747"/>
      <c r="T31" s="747"/>
      <c r="U31" s="747"/>
      <c r="V31" s="747">
        <v>75056</v>
      </c>
      <c r="W31" s="747"/>
      <c r="X31" s="747"/>
      <c r="Y31" s="747"/>
      <c r="Z31" s="747"/>
      <c r="AA31" s="747">
        <v>-1345</v>
      </c>
      <c r="AB31" s="747"/>
      <c r="AC31" s="747"/>
      <c r="AD31" s="747"/>
      <c r="AE31" s="748"/>
      <c r="AF31" s="825">
        <v>-1267</v>
      </c>
      <c r="AG31" s="747"/>
      <c r="AH31" s="747"/>
      <c r="AI31" s="747"/>
      <c r="AJ31" s="826"/>
      <c r="AK31" s="829">
        <v>14721</v>
      </c>
      <c r="AL31" s="830"/>
      <c r="AM31" s="830"/>
      <c r="AN31" s="830"/>
      <c r="AO31" s="830"/>
      <c r="AP31" s="830">
        <v>54065</v>
      </c>
      <c r="AQ31" s="830"/>
      <c r="AR31" s="830"/>
      <c r="AS31" s="830"/>
      <c r="AT31" s="830"/>
      <c r="AU31" s="830">
        <v>33520</v>
      </c>
      <c r="AV31" s="830"/>
      <c r="AW31" s="830"/>
      <c r="AX31" s="830"/>
      <c r="AY31" s="830"/>
      <c r="AZ31" s="831">
        <v>2</v>
      </c>
      <c r="BA31" s="831"/>
      <c r="BB31" s="831"/>
      <c r="BC31" s="831"/>
      <c r="BD31" s="831"/>
      <c r="BE31" s="827" t="s">
        <v>397</v>
      </c>
      <c r="BF31" s="827"/>
      <c r="BG31" s="827"/>
      <c r="BH31" s="827"/>
      <c r="BI31" s="828"/>
      <c r="BJ31" s="241"/>
      <c r="BK31" s="241"/>
      <c r="BL31" s="241"/>
      <c r="BM31" s="241"/>
      <c r="BN31" s="241"/>
      <c r="BO31" s="253"/>
      <c r="BP31" s="253"/>
      <c r="BQ31" s="250">
        <v>25</v>
      </c>
      <c r="BR31" s="396"/>
      <c r="BS31" s="756" t="s">
        <v>612</v>
      </c>
      <c r="BT31" s="757"/>
      <c r="BU31" s="757"/>
      <c r="BV31" s="757"/>
      <c r="BW31" s="757"/>
      <c r="BX31" s="757"/>
      <c r="BY31" s="757"/>
      <c r="BZ31" s="757"/>
      <c r="CA31" s="757"/>
      <c r="CB31" s="757"/>
      <c r="CC31" s="757"/>
      <c r="CD31" s="757"/>
      <c r="CE31" s="757"/>
      <c r="CF31" s="757"/>
      <c r="CG31" s="758"/>
      <c r="CH31" s="769">
        <v>-477</v>
      </c>
      <c r="CI31" s="770"/>
      <c r="CJ31" s="770"/>
      <c r="CK31" s="770"/>
      <c r="CL31" s="771"/>
      <c r="CM31" s="769">
        <v>838</v>
      </c>
      <c r="CN31" s="770"/>
      <c r="CO31" s="770"/>
      <c r="CP31" s="770"/>
      <c r="CQ31" s="771"/>
      <c r="CR31" s="769">
        <v>350</v>
      </c>
      <c r="CS31" s="770"/>
      <c r="CT31" s="770"/>
      <c r="CU31" s="770"/>
      <c r="CV31" s="771"/>
      <c r="CW31" s="769">
        <v>16</v>
      </c>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235"/>
    </row>
    <row r="32" spans="1:131" s="236" customFormat="1" ht="26.25" customHeight="1" x14ac:dyDescent="0.2">
      <c r="A32" s="254">
        <v>5</v>
      </c>
      <c r="B32" s="743" t="s">
        <v>398</v>
      </c>
      <c r="C32" s="744"/>
      <c r="D32" s="744"/>
      <c r="E32" s="744"/>
      <c r="F32" s="744"/>
      <c r="G32" s="744"/>
      <c r="H32" s="744"/>
      <c r="I32" s="744"/>
      <c r="J32" s="744"/>
      <c r="K32" s="744"/>
      <c r="L32" s="744"/>
      <c r="M32" s="744"/>
      <c r="N32" s="744"/>
      <c r="O32" s="744"/>
      <c r="P32" s="745"/>
      <c r="Q32" s="746">
        <v>5019</v>
      </c>
      <c r="R32" s="747"/>
      <c r="S32" s="747"/>
      <c r="T32" s="747"/>
      <c r="U32" s="747"/>
      <c r="V32" s="747">
        <v>4944</v>
      </c>
      <c r="W32" s="747"/>
      <c r="X32" s="747"/>
      <c r="Y32" s="747"/>
      <c r="Z32" s="747"/>
      <c r="AA32" s="747">
        <v>76</v>
      </c>
      <c r="AB32" s="747"/>
      <c r="AC32" s="747"/>
      <c r="AD32" s="747"/>
      <c r="AE32" s="748"/>
      <c r="AF32" s="825">
        <v>1769</v>
      </c>
      <c r="AG32" s="747"/>
      <c r="AH32" s="747"/>
      <c r="AI32" s="747"/>
      <c r="AJ32" s="826"/>
      <c r="AK32" s="829">
        <v>3679</v>
      </c>
      <c r="AL32" s="830"/>
      <c r="AM32" s="830"/>
      <c r="AN32" s="830"/>
      <c r="AO32" s="830"/>
      <c r="AP32" s="830">
        <v>13490</v>
      </c>
      <c r="AQ32" s="830"/>
      <c r="AR32" s="830"/>
      <c r="AS32" s="830"/>
      <c r="AT32" s="830"/>
      <c r="AU32" s="830">
        <v>13477</v>
      </c>
      <c r="AV32" s="830"/>
      <c r="AW32" s="830"/>
      <c r="AX32" s="830"/>
      <c r="AY32" s="830"/>
      <c r="AZ32" s="831" t="s">
        <v>633</v>
      </c>
      <c r="BA32" s="831"/>
      <c r="BB32" s="831"/>
      <c r="BC32" s="831"/>
      <c r="BD32" s="831"/>
      <c r="BE32" s="827" t="s">
        <v>399</v>
      </c>
      <c r="BF32" s="827"/>
      <c r="BG32" s="827"/>
      <c r="BH32" s="827"/>
      <c r="BI32" s="828"/>
      <c r="BJ32" s="241"/>
      <c r="BK32" s="241"/>
      <c r="BL32" s="241"/>
      <c r="BM32" s="241"/>
      <c r="BN32" s="241"/>
      <c r="BO32" s="253"/>
      <c r="BP32" s="253"/>
      <c r="BQ32" s="250">
        <v>26</v>
      </c>
      <c r="BR32" s="396"/>
      <c r="BS32" s="756" t="s">
        <v>613</v>
      </c>
      <c r="BT32" s="757"/>
      <c r="BU32" s="757"/>
      <c r="BV32" s="757"/>
      <c r="BW32" s="757"/>
      <c r="BX32" s="757"/>
      <c r="BY32" s="757"/>
      <c r="BZ32" s="757"/>
      <c r="CA32" s="757"/>
      <c r="CB32" s="757"/>
      <c r="CC32" s="757"/>
      <c r="CD32" s="757"/>
      <c r="CE32" s="757"/>
      <c r="CF32" s="757"/>
      <c r="CG32" s="758"/>
      <c r="CH32" s="769">
        <v>2</v>
      </c>
      <c r="CI32" s="770"/>
      <c r="CJ32" s="770"/>
      <c r="CK32" s="770"/>
      <c r="CL32" s="771"/>
      <c r="CM32" s="769">
        <v>84</v>
      </c>
      <c r="CN32" s="770"/>
      <c r="CO32" s="770"/>
      <c r="CP32" s="770"/>
      <c r="CQ32" s="771"/>
      <c r="CR32" s="769">
        <v>10</v>
      </c>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235"/>
    </row>
    <row r="33" spans="1:131" s="236" customFormat="1" ht="26.25" customHeight="1" x14ac:dyDescent="0.2">
      <c r="A33" s="254">
        <v>6</v>
      </c>
      <c r="B33" s="743" t="s">
        <v>400</v>
      </c>
      <c r="C33" s="744"/>
      <c r="D33" s="744"/>
      <c r="E33" s="744"/>
      <c r="F33" s="744"/>
      <c r="G33" s="744"/>
      <c r="H33" s="744"/>
      <c r="I33" s="744"/>
      <c r="J33" s="744"/>
      <c r="K33" s="744"/>
      <c r="L33" s="744"/>
      <c r="M33" s="744"/>
      <c r="N33" s="744"/>
      <c r="O33" s="744"/>
      <c r="P33" s="745"/>
      <c r="Q33" s="746">
        <v>1837</v>
      </c>
      <c r="R33" s="747"/>
      <c r="S33" s="747"/>
      <c r="T33" s="747"/>
      <c r="U33" s="747"/>
      <c r="V33" s="747">
        <v>951</v>
      </c>
      <c r="W33" s="747"/>
      <c r="X33" s="747"/>
      <c r="Y33" s="747"/>
      <c r="Z33" s="747"/>
      <c r="AA33" s="747">
        <v>886</v>
      </c>
      <c r="AB33" s="747"/>
      <c r="AC33" s="747"/>
      <c r="AD33" s="747"/>
      <c r="AE33" s="748"/>
      <c r="AF33" s="825">
        <v>-1789</v>
      </c>
      <c r="AG33" s="747"/>
      <c r="AH33" s="747"/>
      <c r="AI33" s="747"/>
      <c r="AJ33" s="826"/>
      <c r="AK33" s="829">
        <v>787</v>
      </c>
      <c r="AL33" s="830"/>
      <c r="AM33" s="830"/>
      <c r="AN33" s="830"/>
      <c r="AO33" s="830"/>
      <c r="AP33" s="830">
        <v>2222</v>
      </c>
      <c r="AQ33" s="830"/>
      <c r="AR33" s="830"/>
      <c r="AS33" s="830"/>
      <c r="AT33" s="830"/>
      <c r="AU33" s="830">
        <v>716</v>
      </c>
      <c r="AV33" s="830"/>
      <c r="AW33" s="830"/>
      <c r="AX33" s="830"/>
      <c r="AY33" s="830"/>
      <c r="AZ33" s="831">
        <v>8.5</v>
      </c>
      <c r="BA33" s="831"/>
      <c r="BB33" s="831"/>
      <c r="BC33" s="831"/>
      <c r="BD33" s="831"/>
      <c r="BE33" s="827" t="s">
        <v>393</v>
      </c>
      <c r="BF33" s="827"/>
      <c r="BG33" s="827"/>
      <c r="BH33" s="827"/>
      <c r="BI33" s="828"/>
      <c r="BJ33" s="241"/>
      <c r="BK33" s="241"/>
      <c r="BL33" s="241"/>
      <c r="BM33" s="241"/>
      <c r="BN33" s="241"/>
      <c r="BO33" s="253"/>
      <c r="BP33" s="253"/>
      <c r="BQ33" s="250">
        <v>27</v>
      </c>
      <c r="BR33" s="396"/>
      <c r="BS33" s="756" t="s">
        <v>614</v>
      </c>
      <c r="BT33" s="757"/>
      <c r="BU33" s="757"/>
      <c r="BV33" s="757"/>
      <c r="BW33" s="757"/>
      <c r="BX33" s="757"/>
      <c r="BY33" s="757"/>
      <c r="BZ33" s="757"/>
      <c r="CA33" s="757"/>
      <c r="CB33" s="757"/>
      <c r="CC33" s="757"/>
      <c r="CD33" s="757"/>
      <c r="CE33" s="757"/>
      <c r="CF33" s="757"/>
      <c r="CG33" s="758"/>
      <c r="CH33" s="769">
        <v>17</v>
      </c>
      <c r="CI33" s="770"/>
      <c r="CJ33" s="770"/>
      <c r="CK33" s="770"/>
      <c r="CL33" s="771"/>
      <c r="CM33" s="769">
        <v>780</v>
      </c>
      <c r="CN33" s="770"/>
      <c r="CO33" s="770"/>
      <c r="CP33" s="770"/>
      <c r="CQ33" s="771"/>
      <c r="CR33" s="769">
        <v>77</v>
      </c>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235"/>
    </row>
    <row r="34" spans="1:131" s="236" customFormat="1" ht="26.25" customHeight="1" x14ac:dyDescent="0.2">
      <c r="A34" s="254">
        <v>7</v>
      </c>
      <c r="B34" s="743" t="s">
        <v>401</v>
      </c>
      <c r="C34" s="744"/>
      <c r="D34" s="744"/>
      <c r="E34" s="744"/>
      <c r="F34" s="744"/>
      <c r="G34" s="744"/>
      <c r="H34" s="744"/>
      <c r="I34" s="744"/>
      <c r="J34" s="744"/>
      <c r="K34" s="744"/>
      <c r="L34" s="744"/>
      <c r="M34" s="744"/>
      <c r="N34" s="744"/>
      <c r="O34" s="744"/>
      <c r="P34" s="745"/>
      <c r="Q34" s="746">
        <v>45</v>
      </c>
      <c r="R34" s="747"/>
      <c r="S34" s="747"/>
      <c r="T34" s="747"/>
      <c r="U34" s="747"/>
      <c r="V34" s="747">
        <v>23</v>
      </c>
      <c r="W34" s="747"/>
      <c r="X34" s="747"/>
      <c r="Y34" s="747"/>
      <c r="Z34" s="747"/>
      <c r="AA34" s="747">
        <v>22</v>
      </c>
      <c r="AB34" s="747"/>
      <c r="AC34" s="747"/>
      <c r="AD34" s="747"/>
      <c r="AE34" s="748"/>
      <c r="AF34" s="825">
        <v>1748</v>
      </c>
      <c r="AG34" s="747"/>
      <c r="AH34" s="747"/>
      <c r="AI34" s="747"/>
      <c r="AJ34" s="826"/>
      <c r="AK34" s="829">
        <v>0</v>
      </c>
      <c r="AL34" s="830"/>
      <c r="AM34" s="830"/>
      <c r="AN34" s="830"/>
      <c r="AO34" s="830"/>
      <c r="AP34" s="830">
        <v>0</v>
      </c>
      <c r="AQ34" s="830"/>
      <c r="AR34" s="830"/>
      <c r="AS34" s="830"/>
      <c r="AT34" s="830"/>
      <c r="AU34" s="830">
        <v>0</v>
      </c>
      <c r="AV34" s="830"/>
      <c r="AW34" s="830"/>
      <c r="AX34" s="830"/>
      <c r="AY34" s="830"/>
      <c r="AZ34" s="831" t="s">
        <v>633</v>
      </c>
      <c r="BA34" s="831"/>
      <c r="BB34" s="831"/>
      <c r="BC34" s="831"/>
      <c r="BD34" s="831"/>
      <c r="BE34" s="827" t="s">
        <v>402</v>
      </c>
      <c r="BF34" s="827"/>
      <c r="BG34" s="827"/>
      <c r="BH34" s="827"/>
      <c r="BI34" s="828"/>
      <c r="BJ34" s="241"/>
      <c r="BK34" s="241"/>
      <c r="BL34" s="241"/>
      <c r="BM34" s="241"/>
      <c r="BN34" s="241"/>
      <c r="BO34" s="253"/>
      <c r="BP34" s="253"/>
      <c r="BQ34" s="250">
        <v>28</v>
      </c>
      <c r="BR34" s="396"/>
      <c r="BS34" s="756" t="s">
        <v>615</v>
      </c>
      <c r="BT34" s="757"/>
      <c r="BU34" s="757"/>
      <c r="BV34" s="757"/>
      <c r="BW34" s="757"/>
      <c r="BX34" s="757"/>
      <c r="BY34" s="757"/>
      <c r="BZ34" s="757"/>
      <c r="CA34" s="757"/>
      <c r="CB34" s="757"/>
      <c r="CC34" s="757"/>
      <c r="CD34" s="757"/>
      <c r="CE34" s="757"/>
      <c r="CF34" s="757"/>
      <c r="CG34" s="758"/>
      <c r="CH34" s="769">
        <v>13</v>
      </c>
      <c r="CI34" s="770"/>
      <c r="CJ34" s="770"/>
      <c r="CK34" s="770"/>
      <c r="CL34" s="771"/>
      <c r="CM34" s="769">
        <v>1508</v>
      </c>
      <c r="CN34" s="770"/>
      <c r="CO34" s="770"/>
      <c r="CP34" s="770"/>
      <c r="CQ34" s="771"/>
      <c r="CR34" s="769">
        <v>635</v>
      </c>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235"/>
    </row>
    <row r="35" spans="1:131" s="236" customFormat="1" ht="26.25" customHeight="1" x14ac:dyDescent="0.2">
      <c r="A35" s="254">
        <v>8</v>
      </c>
      <c r="B35" s="743" t="s">
        <v>403</v>
      </c>
      <c r="C35" s="744"/>
      <c r="D35" s="744"/>
      <c r="E35" s="744"/>
      <c r="F35" s="744"/>
      <c r="G35" s="744"/>
      <c r="H35" s="744"/>
      <c r="I35" s="744"/>
      <c r="J35" s="744"/>
      <c r="K35" s="744"/>
      <c r="L35" s="744"/>
      <c r="M35" s="744"/>
      <c r="N35" s="744"/>
      <c r="O35" s="744"/>
      <c r="P35" s="745"/>
      <c r="Q35" s="746">
        <v>13231</v>
      </c>
      <c r="R35" s="747"/>
      <c r="S35" s="747"/>
      <c r="T35" s="747"/>
      <c r="U35" s="747"/>
      <c r="V35" s="747">
        <v>12101</v>
      </c>
      <c r="W35" s="747"/>
      <c r="X35" s="747"/>
      <c r="Y35" s="747"/>
      <c r="Z35" s="747"/>
      <c r="AA35" s="747">
        <v>1130</v>
      </c>
      <c r="AB35" s="747"/>
      <c r="AC35" s="747"/>
      <c r="AD35" s="747"/>
      <c r="AE35" s="748"/>
      <c r="AF35" s="825">
        <v>463</v>
      </c>
      <c r="AG35" s="747"/>
      <c r="AH35" s="747"/>
      <c r="AI35" s="747"/>
      <c r="AJ35" s="826"/>
      <c r="AK35" s="829">
        <v>2038</v>
      </c>
      <c r="AL35" s="830"/>
      <c r="AM35" s="830"/>
      <c r="AN35" s="830"/>
      <c r="AO35" s="830"/>
      <c r="AP35" s="830">
        <v>37124</v>
      </c>
      <c r="AQ35" s="830"/>
      <c r="AR35" s="830"/>
      <c r="AS35" s="830"/>
      <c r="AT35" s="830"/>
      <c r="AU35" s="830">
        <v>23945</v>
      </c>
      <c r="AV35" s="830"/>
      <c r="AW35" s="830"/>
      <c r="AX35" s="830"/>
      <c r="AY35" s="830"/>
      <c r="AZ35" s="831" t="s">
        <v>633</v>
      </c>
      <c r="BA35" s="831"/>
      <c r="BB35" s="831"/>
      <c r="BC35" s="831"/>
      <c r="BD35" s="831"/>
      <c r="BE35" s="827" t="s">
        <v>404</v>
      </c>
      <c r="BF35" s="827"/>
      <c r="BG35" s="827"/>
      <c r="BH35" s="827"/>
      <c r="BI35" s="828"/>
      <c r="BJ35" s="241"/>
      <c r="BK35" s="241"/>
      <c r="BL35" s="241"/>
      <c r="BM35" s="241"/>
      <c r="BN35" s="241"/>
      <c r="BO35" s="253"/>
      <c r="BP35" s="253"/>
      <c r="BQ35" s="250">
        <v>29</v>
      </c>
      <c r="BR35" s="396"/>
      <c r="BS35" s="756" t="s">
        <v>616</v>
      </c>
      <c r="BT35" s="757"/>
      <c r="BU35" s="757"/>
      <c r="BV35" s="757"/>
      <c r="BW35" s="757"/>
      <c r="BX35" s="757"/>
      <c r="BY35" s="757"/>
      <c r="BZ35" s="757"/>
      <c r="CA35" s="757"/>
      <c r="CB35" s="757"/>
      <c r="CC35" s="757"/>
      <c r="CD35" s="757"/>
      <c r="CE35" s="757"/>
      <c r="CF35" s="757"/>
      <c r="CG35" s="758"/>
      <c r="CH35" s="769">
        <v>137</v>
      </c>
      <c r="CI35" s="770"/>
      <c r="CJ35" s="770"/>
      <c r="CK35" s="770"/>
      <c r="CL35" s="771"/>
      <c r="CM35" s="769">
        <v>380</v>
      </c>
      <c r="CN35" s="770"/>
      <c r="CO35" s="770"/>
      <c r="CP35" s="770"/>
      <c r="CQ35" s="771"/>
      <c r="CR35" s="769">
        <v>667</v>
      </c>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235"/>
    </row>
    <row r="36" spans="1:131" s="236" customFormat="1" ht="26.25" customHeight="1" x14ac:dyDescent="0.2">
      <c r="A36" s="254">
        <v>9</v>
      </c>
      <c r="B36" s="743" t="s">
        <v>405</v>
      </c>
      <c r="C36" s="744"/>
      <c r="D36" s="744"/>
      <c r="E36" s="744"/>
      <c r="F36" s="744"/>
      <c r="G36" s="744"/>
      <c r="H36" s="744"/>
      <c r="I36" s="744"/>
      <c r="J36" s="744"/>
      <c r="K36" s="744"/>
      <c r="L36" s="744"/>
      <c r="M36" s="744"/>
      <c r="N36" s="744"/>
      <c r="O36" s="744"/>
      <c r="P36" s="745"/>
      <c r="Q36" s="746">
        <v>3422</v>
      </c>
      <c r="R36" s="747"/>
      <c r="S36" s="747"/>
      <c r="T36" s="747"/>
      <c r="U36" s="747"/>
      <c r="V36" s="747">
        <v>3306</v>
      </c>
      <c r="W36" s="747"/>
      <c r="X36" s="747"/>
      <c r="Y36" s="747"/>
      <c r="Z36" s="747"/>
      <c r="AA36" s="747">
        <v>116</v>
      </c>
      <c r="AB36" s="747"/>
      <c r="AC36" s="747"/>
      <c r="AD36" s="747"/>
      <c r="AE36" s="748"/>
      <c r="AF36" s="825">
        <v>89</v>
      </c>
      <c r="AG36" s="747"/>
      <c r="AH36" s="747"/>
      <c r="AI36" s="747"/>
      <c r="AJ36" s="826"/>
      <c r="AK36" s="829">
        <v>350</v>
      </c>
      <c r="AL36" s="830"/>
      <c r="AM36" s="830"/>
      <c r="AN36" s="830"/>
      <c r="AO36" s="830"/>
      <c r="AP36" s="830">
        <v>10695</v>
      </c>
      <c r="AQ36" s="830"/>
      <c r="AR36" s="830"/>
      <c r="AS36" s="830"/>
      <c r="AT36" s="830"/>
      <c r="AU36" s="830">
        <v>2257</v>
      </c>
      <c r="AV36" s="830"/>
      <c r="AW36" s="830"/>
      <c r="AX36" s="830"/>
      <c r="AY36" s="830"/>
      <c r="AZ36" s="831" t="s">
        <v>633</v>
      </c>
      <c r="BA36" s="831"/>
      <c r="BB36" s="831"/>
      <c r="BC36" s="831"/>
      <c r="BD36" s="831"/>
      <c r="BE36" s="827" t="s">
        <v>406</v>
      </c>
      <c r="BF36" s="827"/>
      <c r="BG36" s="827"/>
      <c r="BH36" s="827"/>
      <c r="BI36" s="828"/>
      <c r="BJ36" s="241"/>
      <c r="BK36" s="241"/>
      <c r="BL36" s="241"/>
      <c r="BM36" s="241"/>
      <c r="BN36" s="241"/>
      <c r="BO36" s="253"/>
      <c r="BP36" s="253"/>
      <c r="BQ36" s="250">
        <v>30</v>
      </c>
      <c r="BR36" s="396"/>
      <c r="BS36" s="756" t="s">
        <v>617</v>
      </c>
      <c r="BT36" s="757"/>
      <c r="BU36" s="757"/>
      <c r="BV36" s="757"/>
      <c r="BW36" s="757"/>
      <c r="BX36" s="757"/>
      <c r="BY36" s="757"/>
      <c r="BZ36" s="757"/>
      <c r="CA36" s="757"/>
      <c r="CB36" s="757"/>
      <c r="CC36" s="757"/>
      <c r="CD36" s="757"/>
      <c r="CE36" s="757"/>
      <c r="CF36" s="757"/>
      <c r="CG36" s="758"/>
      <c r="CH36" s="769">
        <v>22</v>
      </c>
      <c r="CI36" s="770"/>
      <c r="CJ36" s="770"/>
      <c r="CK36" s="770"/>
      <c r="CL36" s="771"/>
      <c r="CM36" s="769">
        <v>129</v>
      </c>
      <c r="CN36" s="770"/>
      <c r="CO36" s="770"/>
      <c r="CP36" s="770"/>
      <c r="CQ36" s="771"/>
      <c r="CR36" s="769">
        <v>811</v>
      </c>
      <c r="CS36" s="770"/>
      <c r="CT36" s="770"/>
      <c r="CU36" s="770"/>
      <c r="CV36" s="771"/>
      <c r="CW36" s="769"/>
      <c r="CX36" s="770"/>
      <c r="CY36" s="770"/>
      <c r="CZ36" s="770"/>
      <c r="DA36" s="771"/>
      <c r="DB36" s="769">
        <v>743</v>
      </c>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235"/>
    </row>
    <row r="37" spans="1:131" s="236" customFormat="1" ht="26.25" customHeight="1" x14ac:dyDescent="0.2">
      <c r="A37" s="254">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825"/>
      <c r="AG37" s="747"/>
      <c r="AH37" s="747"/>
      <c r="AI37" s="747"/>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3"/>
      <c r="BP37" s="253"/>
      <c r="BQ37" s="250">
        <v>31</v>
      </c>
      <c r="BR37" s="396" t="s">
        <v>630</v>
      </c>
      <c r="BS37" s="756" t="s">
        <v>618</v>
      </c>
      <c r="BT37" s="757"/>
      <c r="BU37" s="757"/>
      <c r="BV37" s="757"/>
      <c r="BW37" s="757"/>
      <c r="BX37" s="757"/>
      <c r="BY37" s="757"/>
      <c r="BZ37" s="757"/>
      <c r="CA37" s="757"/>
      <c r="CB37" s="757"/>
      <c r="CC37" s="757"/>
      <c r="CD37" s="757"/>
      <c r="CE37" s="757"/>
      <c r="CF37" s="757"/>
      <c r="CG37" s="758"/>
      <c r="CH37" s="769">
        <v>17</v>
      </c>
      <c r="CI37" s="770"/>
      <c r="CJ37" s="770"/>
      <c r="CK37" s="770"/>
      <c r="CL37" s="771"/>
      <c r="CM37" s="769">
        <v>1145</v>
      </c>
      <c r="CN37" s="770"/>
      <c r="CO37" s="770"/>
      <c r="CP37" s="770"/>
      <c r="CQ37" s="771"/>
      <c r="CR37" s="769">
        <v>50</v>
      </c>
      <c r="CS37" s="770"/>
      <c r="CT37" s="770"/>
      <c r="CU37" s="770"/>
      <c r="CV37" s="771"/>
      <c r="CW37" s="769"/>
      <c r="CX37" s="770"/>
      <c r="CY37" s="770"/>
      <c r="CZ37" s="770"/>
      <c r="DA37" s="771"/>
      <c r="DB37" s="769"/>
      <c r="DC37" s="770"/>
      <c r="DD37" s="770"/>
      <c r="DE37" s="770"/>
      <c r="DF37" s="771"/>
      <c r="DG37" s="769"/>
      <c r="DH37" s="770"/>
      <c r="DI37" s="770"/>
      <c r="DJ37" s="770"/>
      <c r="DK37" s="771"/>
      <c r="DL37" s="769">
        <v>806</v>
      </c>
      <c r="DM37" s="770"/>
      <c r="DN37" s="770"/>
      <c r="DO37" s="770"/>
      <c r="DP37" s="771"/>
      <c r="DQ37" s="769">
        <v>81</v>
      </c>
      <c r="DR37" s="770"/>
      <c r="DS37" s="770"/>
      <c r="DT37" s="770"/>
      <c r="DU37" s="771"/>
      <c r="DV37" s="772"/>
      <c r="DW37" s="773"/>
      <c r="DX37" s="773"/>
      <c r="DY37" s="773"/>
      <c r="DZ37" s="774"/>
      <c r="EA37" s="235"/>
    </row>
    <row r="38" spans="1:131" s="236" customFormat="1" ht="26.25" customHeight="1" x14ac:dyDescent="0.2">
      <c r="A38" s="254">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825"/>
      <c r="AG38" s="747"/>
      <c r="AH38" s="747"/>
      <c r="AI38" s="747"/>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3"/>
      <c r="BP38" s="253"/>
      <c r="BQ38" s="250">
        <v>32</v>
      </c>
      <c r="BR38" s="396"/>
      <c r="BS38" s="756" t="s">
        <v>619</v>
      </c>
      <c r="BT38" s="757"/>
      <c r="BU38" s="757"/>
      <c r="BV38" s="757"/>
      <c r="BW38" s="757"/>
      <c r="BX38" s="757"/>
      <c r="BY38" s="757"/>
      <c r="BZ38" s="757"/>
      <c r="CA38" s="757"/>
      <c r="CB38" s="757"/>
      <c r="CC38" s="757"/>
      <c r="CD38" s="757"/>
      <c r="CE38" s="757"/>
      <c r="CF38" s="757"/>
      <c r="CG38" s="758"/>
      <c r="CH38" s="769">
        <v>6</v>
      </c>
      <c r="CI38" s="770"/>
      <c r="CJ38" s="770"/>
      <c r="CK38" s="770"/>
      <c r="CL38" s="771"/>
      <c r="CM38" s="769">
        <v>252</v>
      </c>
      <c r="CN38" s="770"/>
      <c r="CO38" s="770"/>
      <c r="CP38" s="770"/>
      <c r="CQ38" s="771"/>
      <c r="CR38" s="769">
        <v>20</v>
      </c>
      <c r="CS38" s="770"/>
      <c r="CT38" s="770"/>
      <c r="CU38" s="770"/>
      <c r="CV38" s="771"/>
      <c r="CW38" s="769">
        <v>6</v>
      </c>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235"/>
    </row>
    <row r="39" spans="1:131" s="236" customFormat="1" ht="26.25" customHeight="1" x14ac:dyDescent="0.2">
      <c r="A39" s="254">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825"/>
      <c r="AG39" s="747"/>
      <c r="AH39" s="747"/>
      <c r="AI39" s="747"/>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3"/>
      <c r="BP39" s="253"/>
      <c r="BQ39" s="250">
        <v>33</v>
      </c>
      <c r="BR39" s="396"/>
      <c r="BS39" s="756" t="s">
        <v>620</v>
      </c>
      <c r="BT39" s="757"/>
      <c r="BU39" s="757"/>
      <c r="BV39" s="757"/>
      <c r="BW39" s="757"/>
      <c r="BX39" s="757"/>
      <c r="BY39" s="757"/>
      <c r="BZ39" s="757"/>
      <c r="CA39" s="757"/>
      <c r="CB39" s="757"/>
      <c r="CC39" s="757"/>
      <c r="CD39" s="757"/>
      <c r="CE39" s="757"/>
      <c r="CF39" s="757"/>
      <c r="CG39" s="758"/>
      <c r="CH39" s="769">
        <v>-262</v>
      </c>
      <c r="CI39" s="770"/>
      <c r="CJ39" s="770"/>
      <c r="CK39" s="770"/>
      <c r="CL39" s="771"/>
      <c r="CM39" s="769">
        <v>1626</v>
      </c>
      <c r="CN39" s="770"/>
      <c r="CO39" s="770"/>
      <c r="CP39" s="770"/>
      <c r="CQ39" s="771"/>
      <c r="CR39" s="769">
        <v>100</v>
      </c>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235"/>
    </row>
    <row r="40" spans="1:131" s="236" customFormat="1" ht="26.25" customHeight="1" x14ac:dyDescent="0.2">
      <c r="A40" s="249">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825"/>
      <c r="AG40" s="747"/>
      <c r="AH40" s="747"/>
      <c r="AI40" s="747"/>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3"/>
      <c r="BP40" s="253"/>
      <c r="BQ40" s="250">
        <v>34</v>
      </c>
      <c r="BR40" s="396"/>
      <c r="BS40" s="756" t="s">
        <v>621</v>
      </c>
      <c r="BT40" s="757"/>
      <c r="BU40" s="757"/>
      <c r="BV40" s="757"/>
      <c r="BW40" s="757"/>
      <c r="BX40" s="757"/>
      <c r="BY40" s="757"/>
      <c r="BZ40" s="757"/>
      <c r="CA40" s="757"/>
      <c r="CB40" s="757"/>
      <c r="CC40" s="757"/>
      <c r="CD40" s="757"/>
      <c r="CE40" s="757"/>
      <c r="CF40" s="757"/>
      <c r="CG40" s="758"/>
      <c r="CH40" s="769">
        <v>34</v>
      </c>
      <c r="CI40" s="770"/>
      <c r="CJ40" s="770"/>
      <c r="CK40" s="770"/>
      <c r="CL40" s="771"/>
      <c r="CM40" s="769">
        <v>3494</v>
      </c>
      <c r="CN40" s="770"/>
      <c r="CO40" s="770"/>
      <c r="CP40" s="770"/>
      <c r="CQ40" s="771"/>
      <c r="CR40" s="769">
        <v>3463</v>
      </c>
      <c r="CS40" s="770"/>
      <c r="CT40" s="770"/>
      <c r="CU40" s="770"/>
      <c r="CV40" s="771"/>
      <c r="CW40" s="769">
        <v>766</v>
      </c>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235"/>
    </row>
    <row r="41" spans="1:131" s="236" customFormat="1" ht="26.25" customHeight="1" x14ac:dyDescent="0.2">
      <c r="A41" s="249">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825"/>
      <c r="AG41" s="747"/>
      <c r="AH41" s="747"/>
      <c r="AI41" s="747"/>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3"/>
      <c r="BP41" s="253"/>
      <c r="BQ41" s="250">
        <v>35</v>
      </c>
      <c r="BR41" s="396"/>
      <c r="BS41" s="756" t="s">
        <v>622</v>
      </c>
      <c r="BT41" s="757"/>
      <c r="BU41" s="757"/>
      <c r="BV41" s="757"/>
      <c r="BW41" s="757"/>
      <c r="BX41" s="757"/>
      <c r="BY41" s="757"/>
      <c r="BZ41" s="757"/>
      <c r="CA41" s="757"/>
      <c r="CB41" s="757"/>
      <c r="CC41" s="757"/>
      <c r="CD41" s="757"/>
      <c r="CE41" s="757"/>
      <c r="CF41" s="757"/>
      <c r="CG41" s="758"/>
      <c r="CH41" s="769">
        <v>-517</v>
      </c>
      <c r="CI41" s="770"/>
      <c r="CJ41" s="770"/>
      <c r="CK41" s="770"/>
      <c r="CL41" s="771"/>
      <c r="CM41" s="769">
        <v>2203</v>
      </c>
      <c r="CN41" s="770"/>
      <c r="CO41" s="770"/>
      <c r="CP41" s="770"/>
      <c r="CQ41" s="771"/>
      <c r="CR41" s="769">
        <v>12280</v>
      </c>
      <c r="CS41" s="770"/>
      <c r="CT41" s="770"/>
      <c r="CU41" s="770"/>
      <c r="CV41" s="771"/>
      <c r="CW41" s="769">
        <v>56</v>
      </c>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235"/>
    </row>
    <row r="42" spans="1:131" s="236" customFormat="1" ht="26.25" customHeight="1" x14ac:dyDescent="0.2">
      <c r="A42" s="249">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825"/>
      <c r="AG42" s="747"/>
      <c r="AH42" s="747"/>
      <c r="AI42" s="747"/>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3"/>
      <c r="BP42" s="253"/>
      <c r="BQ42" s="250">
        <v>36</v>
      </c>
      <c r="BR42" s="396"/>
      <c r="BS42" s="756" t="s">
        <v>623</v>
      </c>
      <c r="BT42" s="757"/>
      <c r="BU42" s="757"/>
      <c r="BV42" s="757"/>
      <c r="BW42" s="757"/>
      <c r="BX42" s="757"/>
      <c r="BY42" s="757"/>
      <c r="BZ42" s="757"/>
      <c r="CA42" s="757"/>
      <c r="CB42" s="757"/>
      <c r="CC42" s="757"/>
      <c r="CD42" s="757"/>
      <c r="CE42" s="757"/>
      <c r="CF42" s="757"/>
      <c r="CG42" s="758"/>
      <c r="CH42" s="769">
        <v>-20</v>
      </c>
      <c r="CI42" s="770"/>
      <c r="CJ42" s="770"/>
      <c r="CK42" s="770"/>
      <c r="CL42" s="771"/>
      <c r="CM42" s="769">
        <v>2328</v>
      </c>
      <c r="CN42" s="770"/>
      <c r="CO42" s="770"/>
      <c r="CP42" s="770"/>
      <c r="CQ42" s="771"/>
      <c r="CR42" s="769">
        <v>2176</v>
      </c>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235"/>
    </row>
    <row r="43" spans="1:131" s="236" customFormat="1" ht="26.25" customHeight="1" x14ac:dyDescent="0.2">
      <c r="A43" s="249">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825"/>
      <c r="AG43" s="747"/>
      <c r="AH43" s="747"/>
      <c r="AI43" s="747"/>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3"/>
      <c r="BP43" s="253"/>
      <c r="BQ43" s="250">
        <v>37</v>
      </c>
      <c r="BR43" s="396"/>
      <c r="BS43" s="756" t="s">
        <v>624</v>
      </c>
      <c r="BT43" s="757"/>
      <c r="BU43" s="757"/>
      <c r="BV43" s="757"/>
      <c r="BW43" s="757"/>
      <c r="BX43" s="757"/>
      <c r="BY43" s="757"/>
      <c r="BZ43" s="757"/>
      <c r="CA43" s="757"/>
      <c r="CB43" s="757"/>
      <c r="CC43" s="757"/>
      <c r="CD43" s="757"/>
      <c r="CE43" s="757"/>
      <c r="CF43" s="757"/>
      <c r="CG43" s="758"/>
      <c r="CH43" s="769">
        <v>4</v>
      </c>
      <c r="CI43" s="770"/>
      <c r="CJ43" s="770"/>
      <c r="CK43" s="770"/>
      <c r="CL43" s="771"/>
      <c r="CM43" s="769">
        <v>465</v>
      </c>
      <c r="CN43" s="770"/>
      <c r="CO43" s="770"/>
      <c r="CP43" s="770"/>
      <c r="CQ43" s="771"/>
      <c r="CR43" s="769">
        <v>10</v>
      </c>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235"/>
    </row>
    <row r="44" spans="1:131" s="236" customFormat="1" ht="26.25" customHeight="1" x14ac:dyDescent="0.2">
      <c r="A44" s="249">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825"/>
      <c r="AG44" s="747"/>
      <c r="AH44" s="747"/>
      <c r="AI44" s="747"/>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3"/>
      <c r="BP44" s="253"/>
      <c r="BQ44" s="250">
        <v>38</v>
      </c>
      <c r="BR44" s="396"/>
      <c r="BS44" s="756" t="s">
        <v>625</v>
      </c>
      <c r="BT44" s="757"/>
      <c r="BU44" s="757"/>
      <c r="BV44" s="757"/>
      <c r="BW44" s="757"/>
      <c r="BX44" s="757"/>
      <c r="BY44" s="757"/>
      <c r="BZ44" s="757"/>
      <c r="CA44" s="757"/>
      <c r="CB44" s="757"/>
      <c r="CC44" s="757"/>
      <c r="CD44" s="757"/>
      <c r="CE44" s="757"/>
      <c r="CF44" s="757"/>
      <c r="CG44" s="758"/>
      <c r="CH44" s="769">
        <v>5</v>
      </c>
      <c r="CI44" s="770"/>
      <c r="CJ44" s="770"/>
      <c r="CK44" s="770"/>
      <c r="CL44" s="771"/>
      <c r="CM44" s="769">
        <v>2371</v>
      </c>
      <c r="CN44" s="770"/>
      <c r="CO44" s="770"/>
      <c r="CP44" s="770"/>
      <c r="CQ44" s="771"/>
      <c r="CR44" s="769">
        <v>10</v>
      </c>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235"/>
    </row>
    <row r="45" spans="1:131" s="236" customFormat="1" ht="26.25" customHeight="1" x14ac:dyDescent="0.2">
      <c r="A45" s="249">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825"/>
      <c r="AG45" s="747"/>
      <c r="AH45" s="747"/>
      <c r="AI45" s="747"/>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3"/>
      <c r="BP45" s="253"/>
      <c r="BQ45" s="250">
        <v>39</v>
      </c>
      <c r="BR45" s="396"/>
      <c r="BS45" s="756" t="s">
        <v>626</v>
      </c>
      <c r="BT45" s="757"/>
      <c r="BU45" s="757"/>
      <c r="BV45" s="757"/>
      <c r="BW45" s="757"/>
      <c r="BX45" s="757"/>
      <c r="BY45" s="757"/>
      <c r="BZ45" s="757"/>
      <c r="CA45" s="757"/>
      <c r="CB45" s="757"/>
      <c r="CC45" s="757"/>
      <c r="CD45" s="757"/>
      <c r="CE45" s="757"/>
      <c r="CF45" s="757"/>
      <c r="CG45" s="758"/>
      <c r="CH45" s="769">
        <v>-56</v>
      </c>
      <c r="CI45" s="770"/>
      <c r="CJ45" s="770"/>
      <c r="CK45" s="770"/>
      <c r="CL45" s="771"/>
      <c r="CM45" s="769">
        <v>66</v>
      </c>
      <c r="CN45" s="770"/>
      <c r="CO45" s="770"/>
      <c r="CP45" s="770"/>
      <c r="CQ45" s="771"/>
      <c r="CR45" s="769">
        <v>10</v>
      </c>
      <c r="CS45" s="770"/>
      <c r="CT45" s="770"/>
      <c r="CU45" s="770"/>
      <c r="CV45" s="771"/>
      <c r="CW45" s="769">
        <v>4</v>
      </c>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235"/>
    </row>
    <row r="46" spans="1:131" s="236" customFormat="1" ht="26.25" customHeight="1" x14ac:dyDescent="0.2">
      <c r="A46" s="249">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825"/>
      <c r="AG46" s="747"/>
      <c r="AH46" s="747"/>
      <c r="AI46" s="747"/>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3"/>
      <c r="BP46" s="253"/>
      <c r="BQ46" s="250">
        <v>40</v>
      </c>
      <c r="BR46" s="396"/>
      <c r="BS46" s="756" t="s">
        <v>627</v>
      </c>
      <c r="BT46" s="757"/>
      <c r="BU46" s="757"/>
      <c r="BV46" s="757"/>
      <c r="BW46" s="757"/>
      <c r="BX46" s="757"/>
      <c r="BY46" s="757"/>
      <c r="BZ46" s="757"/>
      <c r="CA46" s="757"/>
      <c r="CB46" s="757"/>
      <c r="CC46" s="757"/>
      <c r="CD46" s="757"/>
      <c r="CE46" s="757"/>
      <c r="CF46" s="757"/>
      <c r="CG46" s="758"/>
      <c r="CH46" s="769">
        <v>-137</v>
      </c>
      <c r="CI46" s="770"/>
      <c r="CJ46" s="770"/>
      <c r="CK46" s="770"/>
      <c r="CL46" s="771"/>
      <c r="CM46" s="769">
        <v>247</v>
      </c>
      <c r="CN46" s="770"/>
      <c r="CO46" s="770"/>
      <c r="CP46" s="770"/>
      <c r="CQ46" s="771"/>
      <c r="CR46" s="769">
        <v>3040</v>
      </c>
      <c r="CS46" s="770"/>
      <c r="CT46" s="770"/>
      <c r="CU46" s="770"/>
      <c r="CV46" s="771"/>
      <c r="CW46" s="769">
        <v>2107</v>
      </c>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235"/>
    </row>
    <row r="47" spans="1:131" s="236" customFormat="1" ht="26.25" customHeight="1" x14ac:dyDescent="0.2">
      <c r="A47" s="249">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825"/>
      <c r="AG47" s="747"/>
      <c r="AH47" s="747"/>
      <c r="AI47" s="747"/>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3"/>
      <c r="BP47" s="253"/>
      <c r="BQ47" s="250">
        <v>41</v>
      </c>
      <c r="BR47" s="396"/>
      <c r="BS47" s="756" t="s">
        <v>628</v>
      </c>
      <c r="BT47" s="757"/>
      <c r="BU47" s="757"/>
      <c r="BV47" s="757"/>
      <c r="BW47" s="757"/>
      <c r="BX47" s="757"/>
      <c r="BY47" s="757"/>
      <c r="BZ47" s="757"/>
      <c r="CA47" s="757"/>
      <c r="CB47" s="757"/>
      <c r="CC47" s="757"/>
      <c r="CD47" s="757"/>
      <c r="CE47" s="757"/>
      <c r="CF47" s="757"/>
      <c r="CG47" s="758"/>
      <c r="CH47" s="769">
        <v>5</v>
      </c>
      <c r="CI47" s="770"/>
      <c r="CJ47" s="770"/>
      <c r="CK47" s="770"/>
      <c r="CL47" s="771"/>
      <c r="CM47" s="769">
        <v>2278</v>
      </c>
      <c r="CN47" s="770"/>
      <c r="CO47" s="770"/>
      <c r="CP47" s="770"/>
      <c r="CQ47" s="771"/>
      <c r="CR47" s="769">
        <v>2285</v>
      </c>
      <c r="CS47" s="770"/>
      <c r="CT47" s="770"/>
      <c r="CU47" s="770"/>
      <c r="CV47" s="771"/>
      <c r="CW47" s="769">
        <v>612</v>
      </c>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235"/>
    </row>
    <row r="48" spans="1:131" s="236" customFormat="1" ht="26.25" customHeight="1" x14ac:dyDescent="0.2">
      <c r="A48" s="249">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825"/>
      <c r="AG48" s="747"/>
      <c r="AH48" s="747"/>
      <c r="AI48" s="747"/>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3"/>
      <c r="BP48" s="253"/>
      <c r="BQ48" s="250">
        <v>42</v>
      </c>
      <c r="BR48" s="251"/>
      <c r="BS48" s="756"/>
      <c r="BT48" s="757"/>
      <c r="BU48" s="757"/>
      <c r="BV48" s="757"/>
      <c r="BW48" s="757"/>
      <c r="BX48" s="757"/>
      <c r="BY48" s="757"/>
      <c r="BZ48" s="757"/>
      <c r="CA48" s="757"/>
      <c r="CB48" s="757"/>
      <c r="CC48" s="757"/>
      <c r="CD48" s="757"/>
      <c r="CE48" s="757"/>
      <c r="CF48" s="757"/>
      <c r="CG48" s="758"/>
      <c r="CH48" s="835"/>
      <c r="CI48" s="836"/>
      <c r="CJ48" s="836"/>
      <c r="CK48" s="836"/>
      <c r="CL48" s="837"/>
      <c r="CM48" s="835"/>
      <c r="CN48" s="836"/>
      <c r="CO48" s="836"/>
      <c r="CP48" s="836"/>
      <c r="CQ48" s="837"/>
      <c r="CR48" s="835"/>
      <c r="CS48" s="836"/>
      <c r="CT48" s="836"/>
      <c r="CU48" s="836"/>
      <c r="CV48" s="837"/>
      <c r="CW48" s="835"/>
      <c r="CX48" s="836"/>
      <c r="CY48" s="836"/>
      <c r="CZ48" s="836"/>
      <c r="DA48" s="837"/>
      <c r="DB48" s="835"/>
      <c r="DC48" s="836"/>
      <c r="DD48" s="836"/>
      <c r="DE48" s="836"/>
      <c r="DF48" s="837"/>
      <c r="DG48" s="835"/>
      <c r="DH48" s="836"/>
      <c r="DI48" s="836"/>
      <c r="DJ48" s="836"/>
      <c r="DK48" s="837"/>
      <c r="DL48" s="835"/>
      <c r="DM48" s="836"/>
      <c r="DN48" s="836"/>
      <c r="DO48" s="836"/>
      <c r="DP48" s="837"/>
      <c r="DQ48" s="835"/>
      <c r="DR48" s="836"/>
      <c r="DS48" s="836"/>
      <c r="DT48" s="836"/>
      <c r="DU48" s="837"/>
      <c r="DV48" s="838"/>
      <c r="DW48" s="839"/>
      <c r="DX48" s="839"/>
      <c r="DY48" s="839"/>
      <c r="DZ48" s="840"/>
      <c r="EA48" s="235"/>
    </row>
    <row r="49" spans="1:131" s="236" customFormat="1" ht="26.25" customHeight="1" x14ac:dyDescent="0.2">
      <c r="A49" s="249">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825"/>
      <c r="AG49" s="747"/>
      <c r="AH49" s="747"/>
      <c r="AI49" s="747"/>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3"/>
      <c r="BP49" s="253"/>
      <c r="BQ49" s="250">
        <v>43</v>
      </c>
      <c r="BR49" s="251"/>
      <c r="BS49" s="832"/>
      <c r="BT49" s="833"/>
      <c r="BU49" s="833"/>
      <c r="BV49" s="833"/>
      <c r="BW49" s="833"/>
      <c r="BX49" s="833"/>
      <c r="BY49" s="833"/>
      <c r="BZ49" s="833"/>
      <c r="CA49" s="833"/>
      <c r="CB49" s="833"/>
      <c r="CC49" s="833"/>
      <c r="CD49" s="833"/>
      <c r="CE49" s="833"/>
      <c r="CF49" s="833"/>
      <c r="CG49" s="834"/>
      <c r="CH49" s="835"/>
      <c r="CI49" s="836"/>
      <c r="CJ49" s="836"/>
      <c r="CK49" s="836"/>
      <c r="CL49" s="837"/>
      <c r="CM49" s="835"/>
      <c r="CN49" s="836"/>
      <c r="CO49" s="836"/>
      <c r="CP49" s="836"/>
      <c r="CQ49" s="837"/>
      <c r="CR49" s="835"/>
      <c r="CS49" s="836"/>
      <c r="CT49" s="836"/>
      <c r="CU49" s="836"/>
      <c r="CV49" s="837"/>
      <c r="CW49" s="835"/>
      <c r="CX49" s="836"/>
      <c r="CY49" s="836"/>
      <c r="CZ49" s="836"/>
      <c r="DA49" s="837"/>
      <c r="DB49" s="835"/>
      <c r="DC49" s="836"/>
      <c r="DD49" s="836"/>
      <c r="DE49" s="836"/>
      <c r="DF49" s="837"/>
      <c r="DG49" s="835"/>
      <c r="DH49" s="836"/>
      <c r="DI49" s="836"/>
      <c r="DJ49" s="836"/>
      <c r="DK49" s="837"/>
      <c r="DL49" s="835"/>
      <c r="DM49" s="836"/>
      <c r="DN49" s="836"/>
      <c r="DO49" s="836"/>
      <c r="DP49" s="837"/>
      <c r="DQ49" s="835"/>
      <c r="DR49" s="836"/>
      <c r="DS49" s="836"/>
      <c r="DT49" s="836"/>
      <c r="DU49" s="837"/>
      <c r="DV49" s="838"/>
      <c r="DW49" s="839"/>
      <c r="DX49" s="839"/>
      <c r="DY49" s="839"/>
      <c r="DZ49" s="840"/>
      <c r="EA49" s="235"/>
    </row>
    <row r="50" spans="1:131" s="236" customFormat="1" ht="26.25" customHeight="1" x14ac:dyDescent="0.2">
      <c r="A50" s="249">
        <v>23</v>
      </c>
      <c r="B50" s="743"/>
      <c r="C50" s="744"/>
      <c r="D50" s="744"/>
      <c r="E50" s="744"/>
      <c r="F50" s="744"/>
      <c r="G50" s="744"/>
      <c r="H50" s="744"/>
      <c r="I50" s="744"/>
      <c r="J50" s="744"/>
      <c r="K50" s="744"/>
      <c r="L50" s="744"/>
      <c r="M50" s="744"/>
      <c r="N50" s="744"/>
      <c r="O50" s="744"/>
      <c r="P50" s="745"/>
      <c r="Q50" s="841"/>
      <c r="R50" s="842"/>
      <c r="S50" s="842"/>
      <c r="T50" s="842"/>
      <c r="U50" s="842"/>
      <c r="V50" s="842"/>
      <c r="W50" s="842"/>
      <c r="X50" s="842"/>
      <c r="Y50" s="842"/>
      <c r="Z50" s="842"/>
      <c r="AA50" s="842"/>
      <c r="AB50" s="842"/>
      <c r="AC50" s="842"/>
      <c r="AD50" s="842"/>
      <c r="AE50" s="843"/>
      <c r="AF50" s="825"/>
      <c r="AG50" s="747"/>
      <c r="AH50" s="747"/>
      <c r="AI50" s="747"/>
      <c r="AJ50" s="826"/>
      <c r="AK50" s="844"/>
      <c r="AL50" s="842"/>
      <c r="AM50" s="842"/>
      <c r="AN50" s="842"/>
      <c r="AO50" s="842"/>
      <c r="AP50" s="842"/>
      <c r="AQ50" s="842"/>
      <c r="AR50" s="842"/>
      <c r="AS50" s="842"/>
      <c r="AT50" s="842"/>
      <c r="AU50" s="842"/>
      <c r="AV50" s="842"/>
      <c r="AW50" s="842"/>
      <c r="AX50" s="842"/>
      <c r="AY50" s="842"/>
      <c r="AZ50" s="845"/>
      <c r="BA50" s="845"/>
      <c r="BB50" s="845"/>
      <c r="BC50" s="845"/>
      <c r="BD50" s="845"/>
      <c r="BE50" s="827"/>
      <c r="BF50" s="827"/>
      <c r="BG50" s="827"/>
      <c r="BH50" s="827"/>
      <c r="BI50" s="828"/>
      <c r="BJ50" s="241"/>
      <c r="BK50" s="241"/>
      <c r="BL50" s="241"/>
      <c r="BM50" s="241"/>
      <c r="BN50" s="241"/>
      <c r="BO50" s="253"/>
      <c r="BP50" s="253"/>
      <c r="BQ50" s="250">
        <v>44</v>
      </c>
      <c r="BR50" s="251"/>
      <c r="BS50" s="832"/>
      <c r="BT50" s="833"/>
      <c r="BU50" s="833"/>
      <c r="BV50" s="833"/>
      <c r="BW50" s="833"/>
      <c r="BX50" s="833"/>
      <c r="BY50" s="833"/>
      <c r="BZ50" s="833"/>
      <c r="CA50" s="833"/>
      <c r="CB50" s="833"/>
      <c r="CC50" s="833"/>
      <c r="CD50" s="833"/>
      <c r="CE50" s="833"/>
      <c r="CF50" s="833"/>
      <c r="CG50" s="834"/>
      <c r="CH50" s="835"/>
      <c r="CI50" s="836"/>
      <c r="CJ50" s="836"/>
      <c r="CK50" s="836"/>
      <c r="CL50" s="837"/>
      <c r="CM50" s="835"/>
      <c r="CN50" s="836"/>
      <c r="CO50" s="836"/>
      <c r="CP50" s="836"/>
      <c r="CQ50" s="837"/>
      <c r="CR50" s="835"/>
      <c r="CS50" s="836"/>
      <c r="CT50" s="836"/>
      <c r="CU50" s="836"/>
      <c r="CV50" s="837"/>
      <c r="CW50" s="835"/>
      <c r="CX50" s="836"/>
      <c r="CY50" s="836"/>
      <c r="CZ50" s="836"/>
      <c r="DA50" s="837"/>
      <c r="DB50" s="835"/>
      <c r="DC50" s="836"/>
      <c r="DD50" s="836"/>
      <c r="DE50" s="836"/>
      <c r="DF50" s="837"/>
      <c r="DG50" s="835"/>
      <c r="DH50" s="836"/>
      <c r="DI50" s="836"/>
      <c r="DJ50" s="836"/>
      <c r="DK50" s="837"/>
      <c r="DL50" s="835"/>
      <c r="DM50" s="836"/>
      <c r="DN50" s="836"/>
      <c r="DO50" s="836"/>
      <c r="DP50" s="837"/>
      <c r="DQ50" s="835"/>
      <c r="DR50" s="836"/>
      <c r="DS50" s="836"/>
      <c r="DT50" s="836"/>
      <c r="DU50" s="837"/>
      <c r="DV50" s="838"/>
      <c r="DW50" s="839"/>
      <c r="DX50" s="839"/>
      <c r="DY50" s="839"/>
      <c r="DZ50" s="840"/>
      <c r="EA50" s="235"/>
    </row>
    <row r="51" spans="1:131" s="236" customFormat="1" ht="26.25" customHeight="1" x14ac:dyDescent="0.2">
      <c r="A51" s="249">
        <v>24</v>
      </c>
      <c r="B51" s="743"/>
      <c r="C51" s="744"/>
      <c r="D51" s="744"/>
      <c r="E51" s="744"/>
      <c r="F51" s="744"/>
      <c r="G51" s="744"/>
      <c r="H51" s="744"/>
      <c r="I51" s="744"/>
      <c r="J51" s="744"/>
      <c r="K51" s="744"/>
      <c r="L51" s="744"/>
      <c r="M51" s="744"/>
      <c r="N51" s="744"/>
      <c r="O51" s="744"/>
      <c r="P51" s="745"/>
      <c r="Q51" s="841"/>
      <c r="R51" s="842"/>
      <c r="S51" s="842"/>
      <c r="T51" s="842"/>
      <c r="U51" s="842"/>
      <c r="V51" s="842"/>
      <c r="W51" s="842"/>
      <c r="X51" s="842"/>
      <c r="Y51" s="842"/>
      <c r="Z51" s="842"/>
      <c r="AA51" s="842"/>
      <c r="AB51" s="842"/>
      <c r="AC51" s="842"/>
      <c r="AD51" s="842"/>
      <c r="AE51" s="843"/>
      <c r="AF51" s="825"/>
      <c r="AG51" s="747"/>
      <c r="AH51" s="747"/>
      <c r="AI51" s="747"/>
      <c r="AJ51" s="826"/>
      <c r="AK51" s="844"/>
      <c r="AL51" s="842"/>
      <c r="AM51" s="842"/>
      <c r="AN51" s="842"/>
      <c r="AO51" s="842"/>
      <c r="AP51" s="842"/>
      <c r="AQ51" s="842"/>
      <c r="AR51" s="842"/>
      <c r="AS51" s="842"/>
      <c r="AT51" s="842"/>
      <c r="AU51" s="842"/>
      <c r="AV51" s="842"/>
      <c r="AW51" s="842"/>
      <c r="AX51" s="842"/>
      <c r="AY51" s="842"/>
      <c r="AZ51" s="845"/>
      <c r="BA51" s="845"/>
      <c r="BB51" s="845"/>
      <c r="BC51" s="845"/>
      <c r="BD51" s="845"/>
      <c r="BE51" s="827"/>
      <c r="BF51" s="827"/>
      <c r="BG51" s="827"/>
      <c r="BH51" s="827"/>
      <c r="BI51" s="828"/>
      <c r="BJ51" s="241"/>
      <c r="BK51" s="241"/>
      <c r="BL51" s="241"/>
      <c r="BM51" s="241"/>
      <c r="BN51" s="241"/>
      <c r="BO51" s="253"/>
      <c r="BP51" s="253"/>
      <c r="BQ51" s="250">
        <v>45</v>
      </c>
      <c r="BR51" s="251"/>
      <c r="BS51" s="832"/>
      <c r="BT51" s="833"/>
      <c r="BU51" s="833"/>
      <c r="BV51" s="833"/>
      <c r="BW51" s="833"/>
      <c r="BX51" s="833"/>
      <c r="BY51" s="833"/>
      <c r="BZ51" s="833"/>
      <c r="CA51" s="833"/>
      <c r="CB51" s="833"/>
      <c r="CC51" s="833"/>
      <c r="CD51" s="833"/>
      <c r="CE51" s="833"/>
      <c r="CF51" s="833"/>
      <c r="CG51" s="834"/>
      <c r="CH51" s="835"/>
      <c r="CI51" s="836"/>
      <c r="CJ51" s="836"/>
      <c r="CK51" s="836"/>
      <c r="CL51" s="837"/>
      <c r="CM51" s="835"/>
      <c r="CN51" s="836"/>
      <c r="CO51" s="836"/>
      <c r="CP51" s="836"/>
      <c r="CQ51" s="837"/>
      <c r="CR51" s="835"/>
      <c r="CS51" s="836"/>
      <c r="CT51" s="836"/>
      <c r="CU51" s="836"/>
      <c r="CV51" s="837"/>
      <c r="CW51" s="835"/>
      <c r="CX51" s="836"/>
      <c r="CY51" s="836"/>
      <c r="CZ51" s="836"/>
      <c r="DA51" s="837"/>
      <c r="DB51" s="835"/>
      <c r="DC51" s="836"/>
      <c r="DD51" s="836"/>
      <c r="DE51" s="836"/>
      <c r="DF51" s="837"/>
      <c r="DG51" s="835"/>
      <c r="DH51" s="836"/>
      <c r="DI51" s="836"/>
      <c r="DJ51" s="836"/>
      <c r="DK51" s="837"/>
      <c r="DL51" s="835"/>
      <c r="DM51" s="836"/>
      <c r="DN51" s="836"/>
      <c r="DO51" s="836"/>
      <c r="DP51" s="837"/>
      <c r="DQ51" s="835"/>
      <c r="DR51" s="836"/>
      <c r="DS51" s="836"/>
      <c r="DT51" s="836"/>
      <c r="DU51" s="837"/>
      <c r="DV51" s="838"/>
      <c r="DW51" s="839"/>
      <c r="DX51" s="839"/>
      <c r="DY51" s="839"/>
      <c r="DZ51" s="840"/>
      <c r="EA51" s="235"/>
    </row>
    <row r="52" spans="1:131" s="236" customFormat="1" ht="26.25" customHeight="1" x14ac:dyDescent="0.2">
      <c r="A52" s="249">
        <v>25</v>
      </c>
      <c r="B52" s="743"/>
      <c r="C52" s="744"/>
      <c r="D52" s="744"/>
      <c r="E52" s="744"/>
      <c r="F52" s="744"/>
      <c r="G52" s="744"/>
      <c r="H52" s="744"/>
      <c r="I52" s="744"/>
      <c r="J52" s="744"/>
      <c r="K52" s="744"/>
      <c r="L52" s="744"/>
      <c r="M52" s="744"/>
      <c r="N52" s="744"/>
      <c r="O52" s="744"/>
      <c r="P52" s="745"/>
      <c r="Q52" s="841"/>
      <c r="R52" s="842"/>
      <c r="S52" s="842"/>
      <c r="T52" s="842"/>
      <c r="U52" s="842"/>
      <c r="V52" s="842"/>
      <c r="W52" s="842"/>
      <c r="X52" s="842"/>
      <c r="Y52" s="842"/>
      <c r="Z52" s="842"/>
      <c r="AA52" s="842"/>
      <c r="AB52" s="842"/>
      <c r="AC52" s="842"/>
      <c r="AD52" s="842"/>
      <c r="AE52" s="843"/>
      <c r="AF52" s="825"/>
      <c r="AG52" s="747"/>
      <c r="AH52" s="747"/>
      <c r="AI52" s="747"/>
      <c r="AJ52" s="826"/>
      <c r="AK52" s="844"/>
      <c r="AL52" s="842"/>
      <c r="AM52" s="842"/>
      <c r="AN52" s="842"/>
      <c r="AO52" s="842"/>
      <c r="AP52" s="842"/>
      <c r="AQ52" s="842"/>
      <c r="AR52" s="842"/>
      <c r="AS52" s="842"/>
      <c r="AT52" s="842"/>
      <c r="AU52" s="842"/>
      <c r="AV52" s="842"/>
      <c r="AW52" s="842"/>
      <c r="AX52" s="842"/>
      <c r="AY52" s="842"/>
      <c r="AZ52" s="845"/>
      <c r="BA52" s="845"/>
      <c r="BB52" s="845"/>
      <c r="BC52" s="845"/>
      <c r="BD52" s="845"/>
      <c r="BE52" s="827"/>
      <c r="BF52" s="827"/>
      <c r="BG52" s="827"/>
      <c r="BH52" s="827"/>
      <c r="BI52" s="828"/>
      <c r="BJ52" s="241"/>
      <c r="BK52" s="241"/>
      <c r="BL52" s="241"/>
      <c r="BM52" s="241"/>
      <c r="BN52" s="241"/>
      <c r="BO52" s="253"/>
      <c r="BP52" s="253"/>
      <c r="BQ52" s="250">
        <v>46</v>
      </c>
      <c r="BR52" s="251"/>
      <c r="BS52" s="832"/>
      <c r="BT52" s="833"/>
      <c r="BU52" s="833"/>
      <c r="BV52" s="833"/>
      <c r="BW52" s="833"/>
      <c r="BX52" s="833"/>
      <c r="BY52" s="833"/>
      <c r="BZ52" s="833"/>
      <c r="CA52" s="833"/>
      <c r="CB52" s="833"/>
      <c r="CC52" s="833"/>
      <c r="CD52" s="833"/>
      <c r="CE52" s="833"/>
      <c r="CF52" s="833"/>
      <c r="CG52" s="834"/>
      <c r="CH52" s="835"/>
      <c r="CI52" s="836"/>
      <c r="CJ52" s="836"/>
      <c r="CK52" s="836"/>
      <c r="CL52" s="837"/>
      <c r="CM52" s="835"/>
      <c r="CN52" s="836"/>
      <c r="CO52" s="836"/>
      <c r="CP52" s="836"/>
      <c r="CQ52" s="837"/>
      <c r="CR52" s="835"/>
      <c r="CS52" s="836"/>
      <c r="CT52" s="836"/>
      <c r="CU52" s="836"/>
      <c r="CV52" s="837"/>
      <c r="CW52" s="835"/>
      <c r="CX52" s="836"/>
      <c r="CY52" s="836"/>
      <c r="CZ52" s="836"/>
      <c r="DA52" s="837"/>
      <c r="DB52" s="835"/>
      <c r="DC52" s="836"/>
      <c r="DD52" s="836"/>
      <c r="DE52" s="836"/>
      <c r="DF52" s="837"/>
      <c r="DG52" s="835"/>
      <c r="DH52" s="836"/>
      <c r="DI52" s="836"/>
      <c r="DJ52" s="836"/>
      <c r="DK52" s="837"/>
      <c r="DL52" s="835"/>
      <c r="DM52" s="836"/>
      <c r="DN52" s="836"/>
      <c r="DO52" s="836"/>
      <c r="DP52" s="837"/>
      <c r="DQ52" s="835"/>
      <c r="DR52" s="836"/>
      <c r="DS52" s="836"/>
      <c r="DT52" s="836"/>
      <c r="DU52" s="837"/>
      <c r="DV52" s="838"/>
      <c r="DW52" s="839"/>
      <c r="DX52" s="839"/>
      <c r="DY52" s="839"/>
      <c r="DZ52" s="840"/>
      <c r="EA52" s="235"/>
    </row>
    <row r="53" spans="1:131" s="236" customFormat="1" ht="26.25" customHeight="1" x14ac:dyDescent="0.2">
      <c r="A53" s="249">
        <v>26</v>
      </c>
      <c r="B53" s="743"/>
      <c r="C53" s="744"/>
      <c r="D53" s="744"/>
      <c r="E53" s="744"/>
      <c r="F53" s="744"/>
      <c r="G53" s="744"/>
      <c r="H53" s="744"/>
      <c r="I53" s="744"/>
      <c r="J53" s="744"/>
      <c r="K53" s="744"/>
      <c r="L53" s="744"/>
      <c r="M53" s="744"/>
      <c r="N53" s="744"/>
      <c r="O53" s="744"/>
      <c r="P53" s="745"/>
      <c r="Q53" s="841"/>
      <c r="R53" s="842"/>
      <c r="S53" s="842"/>
      <c r="T53" s="842"/>
      <c r="U53" s="842"/>
      <c r="V53" s="842"/>
      <c r="W53" s="842"/>
      <c r="X53" s="842"/>
      <c r="Y53" s="842"/>
      <c r="Z53" s="842"/>
      <c r="AA53" s="842"/>
      <c r="AB53" s="842"/>
      <c r="AC53" s="842"/>
      <c r="AD53" s="842"/>
      <c r="AE53" s="843"/>
      <c r="AF53" s="825"/>
      <c r="AG53" s="747"/>
      <c r="AH53" s="747"/>
      <c r="AI53" s="747"/>
      <c r="AJ53" s="826"/>
      <c r="AK53" s="844"/>
      <c r="AL53" s="842"/>
      <c r="AM53" s="842"/>
      <c r="AN53" s="842"/>
      <c r="AO53" s="842"/>
      <c r="AP53" s="842"/>
      <c r="AQ53" s="842"/>
      <c r="AR53" s="842"/>
      <c r="AS53" s="842"/>
      <c r="AT53" s="842"/>
      <c r="AU53" s="842"/>
      <c r="AV53" s="842"/>
      <c r="AW53" s="842"/>
      <c r="AX53" s="842"/>
      <c r="AY53" s="842"/>
      <c r="AZ53" s="845"/>
      <c r="BA53" s="845"/>
      <c r="BB53" s="845"/>
      <c r="BC53" s="845"/>
      <c r="BD53" s="845"/>
      <c r="BE53" s="827"/>
      <c r="BF53" s="827"/>
      <c r="BG53" s="827"/>
      <c r="BH53" s="827"/>
      <c r="BI53" s="828"/>
      <c r="BJ53" s="241"/>
      <c r="BK53" s="241"/>
      <c r="BL53" s="241"/>
      <c r="BM53" s="241"/>
      <c r="BN53" s="241"/>
      <c r="BO53" s="253"/>
      <c r="BP53" s="253"/>
      <c r="BQ53" s="250">
        <v>47</v>
      </c>
      <c r="BR53" s="251"/>
      <c r="BS53" s="832"/>
      <c r="BT53" s="833"/>
      <c r="BU53" s="833"/>
      <c r="BV53" s="833"/>
      <c r="BW53" s="833"/>
      <c r="BX53" s="833"/>
      <c r="BY53" s="833"/>
      <c r="BZ53" s="833"/>
      <c r="CA53" s="833"/>
      <c r="CB53" s="833"/>
      <c r="CC53" s="833"/>
      <c r="CD53" s="833"/>
      <c r="CE53" s="833"/>
      <c r="CF53" s="833"/>
      <c r="CG53" s="834"/>
      <c r="CH53" s="835"/>
      <c r="CI53" s="836"/>
      <c r="CJ53" s="836"/>
      <c r="CK53" s="836"/>
      <c r="CL53" s="837"/>
      <c r="CM53" s="835"/>
      <c r="CN53" s="836"/>
      <c r="CO53" s="836"/>
      <c r="CP53" s="836"/>
      <c r="CQ53" s="837"/>
      <c r="CR53" s="835"/>
      <c r="CS53" s="836"/>
      <c r="CT53" s="836"/>
      <c r="CU53" s="836"/>
      <c r="CV53" s="837"/>
      <c r="CW53" s="835"/>
      <c r="CX53" s="836"/>
      <c r="CY53" s="836"/>
      <c r="CZ53" s="836"/>
      <c r="DA53" s="837"/>
      <c r="DB53" s="835"/>
      <c r="DC53" s="836"/>
      <c r="DD53" s="836"/>
      <c r="DE53" s="836"/>
      <c r="DF53" s="837"/>
      <c r="DG53" s="835"/>
      <c r="DH53" s="836"/>
      <c r="DI53" s="836"/>
      <c r="DJ53" s="836"/>
      <c r="DK53" s="837"/>
      <c r="DL53" s="835"/>
      <c r="DM53" s="836"/>
      <c r="DN53" s="836"/>
      <c r="DO53" s="836"/>
      <c r="DP53" s="837"/>
      <c r="DQ53" s="835"/>
      <c r="DR53" s="836"/>
      <c r="DS53" s="836"/>
      <c r="DT53" s="836"/>
      <c r="DU53" s="837"/>
      <c r="DV53" s="838"/>
      <c r="DW53" s="839"/>
      <c r="DX53" s="839"/>
      <c r="DY53" s="839"/>
      <c r="DZ53" s="840"/>
      <c r="EA53" s="235"/>
    </row>
    <row r="54" spans="1:131" s="236" customFormat="1" ht="26.25" customHeight="1" x14ac:dyDescent="0.2">
      <c r="A54" s="249">
        <v>27</v>
      </c>
      <c r="B54" s="743"/>
      <c r="C54" s="744"/>
      <c r="D54" s="744"/>
      <c r="E54" s="744"/>
      <c r="F54" s="744"/>
      <c r="G54" s="744"/>
      <c r="H54" s="744"/>
      <c r="I54" s="744"/>
      <c r="J54" s="744"/>
      <c r="K54" s="744"/>
      <c r="L54" s="744"/>
      <c r="M54" s="744"/>
      <c r="N54" s="744"/>
      <c r="O54" s="744"/>
      <c r="P54" s="745"/>
      <c r="Q54" s="841"/>
      <c r="R54" s="842"/>
      <c r="S54" s="842"/>
      <c r="T54" s="842"/>
      <c r="U54" s="842"/>
      <c r="V54" s="842"/>
      <c r="W54" s="842"/>
      <c r="X54" s="842"/>
      <c r="Y54" s="842"/>
      <c r="Z54" s="842"/>
      <c r="AA54" s="842"/>
      <c r="AB54" s="842"/>
      <c r="AC54" s="842"/>
      <c r="AD54" s="842"/>
      <c r="AE54" s="843"/>
      <c r="AF54" s="825"/>
      <c r="AG54" s="747"/>
      <c r="AH54" s="747"/>
      <c r="AI54" s="747"/>
      <c r="AJ54" s="826"/>
      <c r="AK54" s="844"/>
      <c r="AL54" s="842"/>
      <c r="AM54" s="842"/>
      <c r="AN54" s="842"/>
      <c r="AO54" s="842"/>
      <c r="AP54" s="842"/>
      <c r="AQ54" s="842"/>
      <c r="AR54" s="842"/>
      <c r="AS54" s="842"/>
      <c r="AT54" s="842"/>
      <c r="AU54" s="842"/>
      <c r="AV54" s="842"/>
      <c r="AW54" s="842"/>
      <c r="AX54" s="842"/>
      <c r="AY54" s="842"/>
      <c r="AZ54" s="845"/>
      <c r="BA54" s="845"/>
      <c r="BB54" s="845"/>
      <c r="BC54" s="845"/>
      <c r="BD54" s="845"/>
      <c r="BE54" s="827"/>
      <c r="BF54" s="827"/>
      <c r="BG54" s="827"/>
      <c r="BH54" s="827"/>
      <c r="BI54" s="828"/>
      <c r="BJ54" s="241"/>
      <c r="BK54" s="241"/>
      <c r="BL54" s="241"/>
      <c r="BM54" s="241"/>
      <c r="BN54" s="241"/>
      <c r="BO54" s="253"/>
      <c r="BP54" s="253"/>
      <c r="BQ54" s="250">
        <v>48</v>
      </c>
      <c r="BR54" s="251"/>
      <c r="BS54" s="832"/>
      <c r="BT54" s="833"/>
      <c r="BU54" s="833"/>
      <c r="BV54" s="833"/>
      <c r="BW54" s="833"/>
      <c r="BX54" s="833"/>
      <c r="BY54" s="833"/>
      <c r="BZ54" s="833"/>
      <c r="CA54" s="833"/>
      <c r="CB54" s="833"/>
      <c r="CC54" s="833"/>
      <c r="CD54" s="833"/>
      <c r="CE54" s="833"/>
      <c r="CF54" s="833"/>
      <c r="CG54" s="834"/>
      <c r="CH54" s="835"/>
      <c r="CI54" s="836"/>
      <c r="CJ54" s="836"/>
      <c r="CK54" s="836"/>
      <c r="CL54" s="837"/>
      <c r="CM54" s="835"/>
      <c r="CN54" s="836"/>
      <c r="CO54" s="836"/>
      <c r="CP54" s="836"/>
      <c r="CQ54" s="837"/>
      <c r="CR54" s="835"/>
      <c r="CS54" s="836"/>
      <c r="CT54" s="836"/>
      <c r="CU54" s="836"/>
      <c r="CV54" s="837"/>
      <c r="CW54" s="835"/>
      <c r="CX54" s="836"/>
      <c r="CY54" s="836"/>
      <c r="CZ54" s="836"/>
      <c r="DA54" s="837"/>
      <c r="DB54" s="835"/>
      <c r="DC54" s="836"/>
      <c r="DD54" s="836"/>
      <c r="DE54" s="836"/>
      <c r="DF54" s="837"/>
      <c r="DG54" s="835"/>
      <c r="DH54" s="836"/>
      <c r="DI54" s="836"/>
      <c r="DJ54" s="836"/>
      <c r="DK54" s="837"/>
      <c r="DL54" s="835"/>
      <c r="DM54" s="836"/>
      <c r="DN54" s="836"/>
      <c r="DO54" s="836"/>
      <c r="DP54" s="837"/>
      <c r="DQ54" s="835"/>
      <c r="DR54" s="836"/>
      <c r="DS54" s="836"/>
      <c r="DT54" s="836"/>
      <c r="DU54" s="837"/>
      <c r="DV54" s="838"/>
      <c r="DW54" s="839"/>
      <c r="DX54" s="839"/>
      <c r="DY54" s="839"/>
      <c r="DZ54" s="840"/>
      <c r="EA54" s="235"/>
    </row>
    <row r="55" spans="1:131" s="236" customFormat="1" ht="26.25" customHeight="1" x14ac:dyDescent="0.2">
      <c r="A55" s="249">
        <v>28</v>
      </c>
      <c r="B55" s="743"/>
      <c r="C55" s="744"/>
      <c r="D55" s="744"/>
      <c r="E55" s="744"/>
      <c r="F55" s="744"/>
      <c r="G55" s="744"/>
      <c r="H55" s="744"/>
      <c r="I55" s="744"/>
      <c r="J55" s="744"/>
      <c r="K55" s="744"/>
      <c r="L55" s="744"/>
      <c r="M55" s="744"/>
      <c r="N55" s="744"/>
      <c r="O55" s="744"/>
      <c r="P55" s="745"/>
      <c r="Q55" s="841"/>
      <c r="R55" s="842"/>
      <c r="S55" s="842"/>
      <c r="T55" s="842"/>
      <c r="U55" s="842"/>
      <c r="V55" s="842"/>
      <c r="W55" s="842"/>
      <c r="X55" s="842"/>
      <c r="Y55" s="842"/>
      <c r="Z55" s="842"/>
      <c r="AA55" s="842"/>
      <c r="AB55" s="842"/>
      <c r="AC55" s="842"/>
      <c r="AD55" s="842"/>
      <c r="AE55" s="843"/>
      <c r="AF55" s="825"/>
      <c r="AG55" s="747"/>
      <c r="AH55" s="747"/>
      <c r="AI55" s="747"/>
      <c r="AJ55" s="826"/>
      <c r="AK55" s="844"/>
      <c r="AL55" s="842"/>
      <c r="AM55" s="842"/>
      <c r="AN55" s="842"/>
      <c r="AO55" s="842"/>
      <c r="AP55" s="842"/>
      <c r="AQ55" s="842"/>
      <c r="AR55" s="842"/>
      <c r="AS55" s="842"/>
      <c r="AT55" s="842"/>
      <c r="AU55" s="842"/>
      <c r="AV55" s="842"/>
      <c r="AW55" s="842"/>
      <c r="AX55" s="842"/>
      <c r="AY55" s="842"/>
      <c r="AZ55" s="845"/>
      <c r="BA55" s="845"/>
      <c r="BB55" s="845"/>
      <c r="BC55" s="845"/>
      <c r="BD55" s="845"/>
      <c r="BE55" s="827"/>
      <c r="BF55" s="827"/>
      <c r="BG55" s="827"/>
      <c r="BH55" s="827"/>
      <c r="BI55" s="828"/>
      <c r="BJ55" s="241"/>
      <c r="BK55" s="241"/>
      <c r="BL55" s="241"/>
      <c r="BM55" s="241"/>
      <c r="BN55" s="241"/>
      <c r="BO55" s="253"/>
      <c r="BP55" s="253"/>
      <c r="BQ55" s="250">
        <v>49</v>
      </c>
      <c r="BR55" s="251"/>
      <c r="BS55" s="832"/>
      <c r="BT55" s="833"/>
      <c r="BU55" s="833"/>
      <c r="BV55" s="833"/>
      <c r="BW55" s="833"/>
      <c r="BX55" s="833"/>
      <c r="BY55" s="833"/>
      <c r="BZ55" s="833"/>
      <c r="CA55" s="833"/>
      <c r="CB55" s="833"/>
      <c r="CC55" s="833"/>
      <c r="CD55" s="833"/>
      <c r="CE55" s="833"/>
      <c r="CF55" s="833"/>
      <c r="CG55" s="834"/>
      <c r="CH55" s="835"/>
      <c r="CI55" s="836"/>
      <c r="CJ55" s="836"/>
      <c r="CK55" s="836"/>
      <c r="CL55" s="837"/>
      <c r="CM55" s="835"/>
      <c r="CN55" s="836"/>
      <c r="CO55" s="836"/>
      <c r="CP55" s="836"/>
      <c r="CQ55" s="837"/>
      <c r="CR55" s="835"/>
      <c r="CS55" s="836"/>
      <c r="CT55" s="836"/>
      <c r="CU55" s="836"/>
      <c r="CV55" s="837"/>
      <c r="CW55" s="835"/>
      <c r="CX55" s="836"/>
      <c r="CY55" s="836"/>
      <c r="CZ55" s="836"/>
      <c r="DA55" s="837"/>
      <c r="DB55" s="835"/>
      <c r="DC55" s="836"/>
      <c r="DD55" s="836"/>
      <c r="DE55" s="836"/>
      <c r="DF55" s="837"/>
      <c r="DG55" s="835"/>
      <c r="DH55" s="836"/>
      <c r="DI55" s="836"/>
      <c r="DJ55" s="836"/>
      <c r="DK55" s="837"/>
      <c r="DL55" s="835"/>
      <c r="DM55" s="836"/>
      <c r="DN55" s="836"/>
      <c r="DO55" s="836"/>
      <c r="DP55" s="837"/>
      <c r="DQ55" s="835"/>
      <c r="DR55" s="836"/>
      <c r="DS55" s="836"/>
      <c r="DT55" s="836"/>
      <c r="DU55" s="837"/>
      <c r="DV55" s="838"/>
      <c r="DW55" s="839"/>
      <c r="DX55" s="839"/>
      <c r="DY55" s="839"/>
      <c r="DZ55" s="840"/>
      <c r="EA55" s="235"/>
    </row>
    <row r="56" spans="1:131" s="236" customFormat="1" ht="26.25" customHeight="1" x14ac:dyDescent="0.2">
      <c r="A56" s="249">
        <v>29</v>
      </c>
      <c r="B56" s="743"/>
      <c r="C56" s="744"/>
      <c r="D56" s="744"/>
      <c r="E56" s="744"/>
      <c r="F56" s="744"/>
      <c r="G56" s="744"/>
      <c r="H56" s="744"/>
      <c r="I56" s="744"/>
      <c r="J56" s="744"/>
      <c r="K56" s="744"/>
      <c r="L56" s="744"/>
      <c r="M56" s="744"/>
      <c r="N56" s="744"/>
      <c r="O56" s="744"/>
      <c r="P56" s="745"/>
      <c r="Q56" s="841"/>
      <c r="R56" s="842"/>
      <c r="S56" s="842"/>
      <c r="T56" s="842"/>
      <c r="U56" s="842"/>
      <c r="V56" s="842"/>
      <c r="W56" s="842"/>
      <c r="X56" s="842"/>
      <c r="Y56" s="842"/>
      <c r="Z56" s="842"/>
      <c r="AA56" s="842"/>
      <c r="AB56" s="842"/>
      <c r="AC56" s="842"/>
      <c r="AD56" s="842"/>
      <c r="AE56" s="843"/>
      <c r="AF56" s="825"/>
      <c r="AG56" s="747"/>
      <c r="AH56" s="747"/>
      <c r="AI56" s="747"/>
      <c r="AJ56" s="826"/>
      <c r="AK56" s="844"/>
      <c r="AL56" s="842"/>
      <c r="AM56" s="842"/>
      <c r="AN56" s="842"/>
      <c r="AO56" s="842"/>
      <c r="AP56" s="842"/>
      <c r="AQ56" s="842"/>
      <c r="AR56" s="842"/>
      <c r="AS56" s="842"/>
      <c r="AT56" s="842"/>
      <c r="AU56" s="842"/>
      <c r="AV56" s="842"/>
      <c r="AW56" s="842"/>
      <c r="AX56" s="842"/>
      <c r="AY56" s="842"/>
      <c r="AZ56" s="845"/>
      <c r="BA56" s="845"/>
      <c r="BB56" s="845"/>
      <c r="BC56" s="845"/>
      <c r="BD56" s="845"/>
      <c r="BE56" s="827"/>
      <c r="BF56" s="827"/>
      <c r="BG56" s="827"/>
      <c r="BH56" s="827"/>
      <c r="BI56" s="828"/>
      <c r="BJ56" s="241"/>
      <c r="BK56" s="241"/>
      <c r="BL56" s="241"/>
      <c r="BM56" s="241"/>
      <c r="BN56" s="241"/>
      <c r="BO56" s="253"/>
      <c r="BP56" s="253"/>
      <c r="BQ56" s="250">
        <v>50</v>
      </c>
      <c r="BR56" s="251"/>
      <c r="BS56" s="832"/>
      <c r="BT56" s="833"/>
      <c r="BU56" s="833"/>
      <c r="BV56" s="833"/>
      <c r="BW56" s="833"/>
      <c r="BX56" s="833"/>
      <c r="BY56" s="833"/>
      <c r="BZ56" s="833"/>
      <c r="CA56" s="833"/>
      <c r="CB56" s="833"/>
      <c r="CC56" s="833"/>
      <c r="CD56" s="833"/>
      <c r="CE56" s="833"/>
      <c r="CF56" s="833"/>
      <c r="CG56" s="834"/>
      <c r="CH56" s="835"/>
      <c r="CI56" s="836"/>
      <c r="CJ56" s="836"/>
      <c r="CK56" s="836"/>
      <c r="CL56" s="837"/>
      <c r="CM56" s="835"/>
      <c r="CN56" s="836"/>
      <c r="CO56" s="836"/>
      <c r="CP56" s="836"/>
      <c r="CQ56" s="837"/>
      <c r="CR56" s="835"/>
      <c r="CS56" s="836"/>
      <c r="CT56" s="836"/>
      <c r="CU56" s="836"/>
      <c r="CV56" s="837"/>
      <c r="CW56" s="835"/>
      <c r="CX56" s="836"/>
      <c r="CY56" s="836"/>
      <c r="CZ56" s="836"/>
      <c r="DA56" s="837"/>
      <c r="DB56" s="835"/>
      <c r="DC56" s="836"/>
      <c r="DD56" s="836"/>
      <c r="DE56" s="836"/>
      <c r="DF56" s="837"/>
      <c r="DG56" s="835"/>
      <c r="DH56" s="836"/>
      <c r="DI56" s="836"/>
      <c r="DJ56" s="836"/>
      <c r="DK56" s="837"/>
      <c r="DL56" s="835"/>
      <c r="DM56" s="836"/>
      <c r="DN56" s="836"/>
      <c r="DO56" s="836"/>
      <c r="DP56" s="837"/>
      <c r="DQ56" s="835"/>
      <c r="DR56" s="836"/>
      <c r="DS56" s="836"/>
      <c r="DT56" s="836"/>
      <c r="DU56" s="837"/>
      <c r="DV56" s="838"/>
      <c r="DW56" s="839"/>
      <c r="DX56" s="839"/>
      <c r="DY56" s="839"/>
      <c r="DZ56" s="840"/>
      <c r="EA56" s="235"/>
    </row>
    <row r="57" spans="1:131" s="236" customFormat="1" ht="26.25" customHeight="1" x14ac:dyDescent="0.2">
      <c r="A57" s="249">
        <v>30</v>
      </c>
      <c r="B57" s="743"/>
      <c r="C57" s="744"/>
      <c r="D57" s="744"/>
      <c r="E57" s="744"/>
      <c r="F57" s="744"/>
      <c r="G57" s="744"/>
      <c r="H57" s="744"/>
      <c r="I57" s="744"/>
      <c r="J57" s="744"/>
      <c r="K57" s="744"/>
      <c r="L57" s="744"/>
      <c r="M57" s="744"/>
      <c r="N57" s="744"/>
      <c r="O57" s="744"/>
      <c r="P57" s="745"/>
      <c r="Q57" s="841"/>
      <c r="R57" s="842"/>
      <c r="S57" s="842"/>
      <c r="T57" s="842"/>
      <c r="U57" s="842"/>
      <c r="V57" s="842"/>
      <c r="W57" s="842"/>
      <c r="X57" s="842"/>
      <c r="Y57" s="842"/>
      <c r="Z57" s="842"/>
      <c r="AA57" s="842"/>
      <c r="AB57" s="842"/>
      <c r="AC57" s="842"/>
      <c r="AD57" s="842"/>
      <c r="AE57" s="843"/>
      <c r="AF57" s="825"/>
      <c r="AG57" s="747"/>
      <c r="AH57" s="747"/>
      <c r="AI57" s="747"/>
      <c r="AJ57" s="826"/>
      <c r="AK57" s="844"/>
      <c r="AL57" s="842"/>
      <c r="AM57" s="842"/>
      <c r="AN57" s="842"/>
      <c r="AO57" s="842"/>
      <c r="AP57" s="842"/>
      <c r="AQ57" s="842"/>
      <c r="AR57" s="842"/>
      <c r="AS57" s="842"/>
      <c r="AT57" s="842"/>
      <c r="AU57" s="842"/>
      <c r="AV57" s="842"/>
      <c r="AW57" s="842"/>
      <c r="AX57" s="842"/>
      <c r="AY57" s="842"/>
      <c r="AZ57" s="845"/>
      <c r="BA57" s="845"/>
      <c r="BB57" s="845"/>
      <c r="BC57" s="845"/>
      <c r="BD57" s="845"/>
      <c r="BE57" s="827"/>
      <c r="BF57" s="827"/>
      <c r="BG57" s="827"/>
      <c r="BH57" s="827"/>
      <c r="BI57" s="828"/>
      <c r="BJ57" s="241"/>
      <c r="BK57" s="241"/>
      <c r="BL57" s="241"/>
      <c r="BM57" s="241"/>
      <c r="BN57" s="241"/>
      <c r="BO57" s="253"/>
      <c r="BP57" s="253"/>
      <c r="BQ57" s="250">
        <v>51</v>
      </c>
      <c r="BR57" s="251"/>
      <c r="BS57" s="832"/>
      <c r="BT57" s="833"/>
      <c r="BU57" s="833"/>
      <c r="BV57" s="833"/>
      <c r="BW57" s="833"/>
      <c r="BX57" s="833"/>
      <c r="BY57" s="833"/>
      <c r="BZ57" s="833"/>
      <c r="CA57" s="833"/>
      <c r="CB57" s="833"/>
      <c r="CC57" s="833"/>
      <c r="CD57" s="833"/>
      <c r="CE57" s="833"/>
      <c r="CF57" s="833"/>
      <c r="CG57" s="834"/>
      <c r="CH57" s="835"/>
      <c r="CI57" s="836"/>
      <c r="CJ57" s="836"/>
      <c r="CK57" s="836"/>
      <c r="CL57" s="837"/>
      <c r="CM57" s="835"/>
      <c r="CN57" s="836"/>
      <c r="CO57" s="836"/>
      <c r="CP57" s="836"/>
      <c r="CQ57" s="837"/>
      <c r="CR57" s="835"/>
      <c r="CS57" s="836"/>
      <c r="CT57" s="836"/>
      <c r="CU57" s="836"/>
      <c r="CV57" s="837"/>
      <c r="CW57" s="835"/>
      <c r="CX57" s="836"/>
      <c r="CY57" s="836"/>
      <c r="CZ57" s="836"/>
      <c r="DA57" s="837"/>
      <c r="DB57" s="835"/>
      <c r="DC57" s="836"/>
      <c r="DD57" s="836"/>
      <c r="DE57" s="836"/>
      <c r="DF57" s="837"/>
      <c r="DG57" s="835"/>
      <c r="DH57" s="836"/>
      <c r="DI57" s="836"/>
      <c r="DJ57" s="836"/>
      <c r="DK57" s="837"/>
      <c r="DL57" s="835"/>
      <c r="DM57" s="836"/>
      <c r="DN57" s="836"/>
      <c r="DO57" s="836"/>
      <c r="DP57" s="837"/>
      <c r="DQ57" s="835"/>
      <c r="DR57" s="836"/>
      <c r="DS57" s="836"/>
      <c r="DT57" s="836"/>
      <c r="DU57" s="837"/>
      <c r="DV57" s="838"/>
      <c r="DW57" s="839"/>
      <c r="DX57" s="839"/>
      <c r="DY57" s="839"/>
      <c r="DZ57" s="840"/>
      <c r="EA57" s="235"/>
    </row>
    <row r="58" spans="1:131" s="236" customFormat="1" ht="26.25" customHeight="1" x14ac:dyDescent="0.2">
      <c r="A58" s="249">
        <v>31</v>
      </c>
      <c r="B58" s="743"/>
      <c r="C58" s="744"/>
      <c r="D58" s="744"/>
      <c r="E58" s="744"/>
      <c r="F58" s="744"/>
      <c r="G58" s="744"/>
      <c r="H58" s="744"/>
      <c r="I58" s="744"/>
      <c r="J58" s="744"/>
      <c r="K58" s="744"/>
      <c r="L58" s="744"/>
      <c r="M58" s="744"/>
      <c r="N58" s="744"/>
      <c r="O58" s="744"/>
      <c r="P58" s="745"/>
      <c r="Q58" s="841"/>
      <c r="R58" s="842"/>
      <c r="S58" s="842"/>
      <c r="T58" s="842"/>
      <c r="U58" s="842"/>
      <c r="V58" s="842"/>
      <c r="W58" s="842"/>
      <c r="X58" s="842"/>
      <c r="Y58" s="842"/>
      <c r="Z58" s="842"/>
      <c r="AA58" s="842"/>
      <c r="AB58" s="842"/>
      <c r="AC58" s="842"/>
      <c r="AD58" s="842"/>
      <c r="AE58" s="843"/>
      <c r="AF58" s="825"/>
      <c r="AG58" s="747"/>
      <c r="AH58" s="747"/>
      <c r="AI58" s="747"/>
      <c r="AJ58" s="826"/>
      <c r="AK58" s="844"/>
      <c r="AL58" s="842"/>
      <c r="AM58" s="842"/>
      <c r="AN58" s="842"/>
      <c r="AO58" s="842"/>
      <c r="AP58" s="842"/>
      <c r="AQ58" s="842"/>
      <c r="AR58" s="842"/>
      <c r="AS58" s="842"/>
      <c r="AT58" s="842"/>
      <c r="AU58" s="842"/>
      <c r="AV58" s="842"/>
      <c r="AW58" s="842"/>
      <c r="AX58" s="842"/>
      <c r="AY58" s="842"/>
      <c r="AZ58" s="845"/>
      <c r="BA58" s="845"/>
      <c r="BB58" s="845"/>
      <c r="BC58" s="845"/>
      <c r="BD58" s="845"/>
      <c r="BE58" s="827"/>
      <c r="BF58" s="827"/>
      <c r="BG58" s="827"/>
      <c r="BH58" s="827"/>
      <c r="BI58" s="828"/>
      <c r="BJ58" s="241"/>
      <c r="BK58" s="241"/>
      <c r="BL58" s="241"/>
      <c r="BM58" s="241"/>
      <c r="BN58" s="241"/>
      <c r="BO58" s="253"/>
      <c r="BP58" s="253"/>
      <c r="BQ58" s="250">
        <v>52</v>
      </c>
      <c r="BR58" s="251"/>
      <c r="BS58" s="832"/>
      <c r="BT58" s="833"/>
      <c r="BU58" s="833"/>
      <c r="BV58" s="833"/>
      <c r="BW58" s="833"/>
      <c r="BX58" s="833"/>
      <c r="BY58" s="833"/>
      <c r="BZ58" s="833"/>
      <c r="CA58" s="833"/>
      <c r="CB58" s="833"/>
      <c r="CC58" s="833"/>
      <c r="CD58" s="833"/>
      <c r="CE58" s="833"/>
      <c r="CF58" s="833"/>
      <c r="CG58" s="834"/>
      <c r="CH58" s="835"/>
      <c r="CI58" s="836"/>
      <c r="CJ58" s="836"/>
      <c r="CK58" s="836"/>
      <c r="CL58" s="837"/>
      <c r="CM58" s="835"/>
      <c r="CN58" s="836"/>
      <c r="CO58" s="836"/>
      <c r="CP58" s="836"/>
      <c r="CQ58" s="837"/>
      <c r="CR58" s="835"/>
      <c r="CS58" s="836"/>
      <c r="CT58" s="836"/>
      <c r="CU58" s="836"/>
      <c r="CV58" s="837"/>
      <c r="CW58" s="835"/>
      <c r="CX58" s="836"/>
      <c r="CY58" s="836"/>
      <c r="CZ58" s="836"/>
      <c r="DA58" s="837"/>
      <c r="DB58" s="835"/>
      <c r="DC58" s="836"/>
      <c r="DD58" s="836"/>
      <c r="DE58" s="836"/>
      <c r="DF58" s="837"/>
      <c r="DG58" s="835"/>
      <c r="DH58" s="836"/>
      <c r="DI58" s="836"/>
      <c r="DJ58" s="836"/>
      <c r="DK58" s="837"/>
      <c r="DL58" s="835"/>
      <c r="DM58" s="836"/>
      <c r="DN58" s="836"/>
      <c r="DO58" s="836"/>
      <c r="DP58" s="837"/>
      <c r="DQ58" s="835"/>
      <c r="DR58" s="836"/>
      <c r="DS58" s="836"/>
      <c r="DT58" s="836"/>
      <c r="DU58" s="837"/>
      <c r="DV58" s="838"/>
      <c r="DW58" s="839"/>
      <c r="DX58" s="839"/>
      <c r="DY58" s="839"/>
      <c r="DZ58" s="840"/>
      <c r="EA58" s="235"/>
    </row>
    <row r="59" spans="1:131" s="236" customFormat="1" ht="26.25" customHeight="1" x14ac:dyDescent="0.2">
      <c r="A59" s="249">
        <v>32</v>
      </c>
      <c r="B59" s="743"/>
      <c r="C59" s="744"/>
      <c r="D59" s="744"/>
      <c r="E59" s="744"/>
      <c r="F59" s="744"/>
      <c r="G59" s="744"/>
      <c r="H59" s="744"/>
      <c r="I59" s="744"/>
      <c r="J59" s="744"/>
      <c r="K59" s="744"/>
      <c r="L59" s="744"/>
      <c r="M59" s="744"/>
      <c r="N59" s="744"/>
      <c r="O59" s="744"/>
      <c r="P59" s="745"/>
      <c r="Q59" s="841"/>
      <c r="R59" s="842"/>
      <c r="S59" s="842"/>
      <c r="T59" s="842"/>
      <c r="U59" s="842"/>
      <c r="V59" s="842"/>
      <c r="W59" s="842"/>
      <c r="X59" s="842"/>
      <c r="Y59" s="842"/>
      <c r="Z59" s="842"/>
      <c r="AA59" s="842"/>
      <c r="AB59" s="842"/>
      <c r="AC59" s="842"/>
      <c r="AD59" s="842"/>
      <c r="AE59" s="843"/>
      <c r="AF59" s="825"/>
      <c r="AG59" s="747"/>
      <c r="AH59" s="747"/>
      <c r="AI59" s="747"/>
      <c r="AJ59" s="826"/>
      <c r="AK59" s="844"/>
      <c r="AL59" s="842"/>
      <c r="AM59" s="842"/>
      <c r="AN59" s="842"/>
      <c r="AO59" s="842"/>
      <c r="AP59" s="842"/>
      <c r="AQ59" s="842"/>
      <c r="AR59" s="842"/>
      <c r="AS59" s="842"/>
      <c r="AT59" s="842"/>
      <c r="AU59" s="842"/>
      <c r="AV59" s="842"/>
      <c r="AW59" s="842"/>
      <c r="AX59" s="842"/>
      <c r="AY59" s="842"/>
      <c r="AZ59" s="845"/>
      <c r="BA59" s="845"/>
      <c r="BB59" s="845"/>
      <c r="BC59" s="845"/>
      <c r="BD59" s="845"/>
      <c r="BE59" s="827"/>
      <c r="BF59" s="827"/>
      <c r="BG59" s="827"/>
      <c r="BH59" s="827"/>
      <c r="BI59" s="828"/>
      <c r="BJ59" s="241"/>
      <c r="BK59" s="241"/>
      <c r="BL59" s="241"/>
      <c r="BM59" s="241"/>
      <c r="BN59" s="241"/>
      <c r="BO59" s="253"/>
      <c r="BP59" s="253"/>
      <c r="BQ59" s="250">
        <v>53</v>
      </c>
      <c r="BR59" s="251"/>
      <c r="BS59" s="832"/>
      <c r="BT59" s="833"/>
      <c r="BU59" s="833"/>
      <c r="BV59" s="833"/>
      <c r="BW59" s="833"/>
      <c r="BX59" s="833"/>
      <c r="BY59" s="833"/>
      <c r="BZ59" s="833"/>
      <c r="CA59" s="833"/>
      <c r="CB59" s="833"/>
      <c r="CC59" s="833"/>
      <c r="CD59" s="833"/>
      <c r="CE59" s="833"/>
      <c r="CF59" s="833"/>
      <c r="CG59" s="834"/>
      <c r="CH59" s="835"/>
      <c r="CI59" s="836"/>
      <c r="CJ59" s="836"/>
      <c r="CK59" s="836"/>
      <c r="CL59" s="837"/>
      <c r="CM59" s="835"/>
      <c r="CN59" s="836"/>
      <c r="CO59" s="836"/>
      <c r="CP59" s="836"/>
      <c r="CQ59" s="837"/>
      <c r="CR59" s="835"/>
      <c r="CS59" s="836"/>
      <c r="CT59" s="836"/>
      <c r="CU59" s="836"/>
      <c r="CV59" s="837"/>
      <c r="CW59" s="835"/>
      <c r="CX59" s="836"/>
      <c r="CY59" s="836"/>
      <c r="CZ59" s="836"/>
      <c r="DA59" s="837"/>
      <c r="DB59" s="835"/>
      <c r="DC59" s="836"/>
      <c r="DD59" s="836"/>
      <c r="DE59" s="836"/>
      <c r="DF59" s="837"/>
      <c r="DG59" s="835"/>
      <c r="DH59" s="836"/>
      <c r="DI59" s="836"/>
      <c r="DJ59" s="836"/>
      <c r="DK59" s="837"/>
      <c r="DL59" s="835"/>
      <c r="DM59" s="836"/>
      <c r="DN59" s="836"/>
      <c r="DO59" s="836"/>
      <c r="DP59" s="837"/>
      <c r="DQ59" s="835"/>
      <c r="DR59" s="836"/>
      <c r="DS59" s="836"/>
      <c r="DT59" s="836"/>
      <c r="DU59" s="837"/>
      <c r="DV59" s="838"/>
      <c r="DW59" s="839"/>
      <c r="DX59" s="839"/>
      <c r="DY59" s="839"/>
      <c r="DZ59" s="840"/>
      <c r="EA59" s="235"/>
    </row>
    <row r="60" spans="1:131" s="236" customFormat="1" ht="26.25" customHeight="1" x14ac:dyDescent="0.2">
      <c r="A60" s="249">
        <v>33</v>
      </c>
      <c r="B60" s="743"/>
      <c r="C60" s="744"/>
      <c r="D60" s="744"/>
      <c r="E60" s="744"/>
      <c r="F60" s="744"/>
      <c r="G60" s="744"/>
      <c r="H60" s="744"/>
      <c r="I60" s="744"/>
      <c r="J60" s="744"/>
      <c r="K60" s="744"/>
      <c r="L60" s="744"/>
      <c r="M60" s="744"/>
      <c r="N60" s="744"/>
      <c r="O60" s="744"/>
      <c r="P60" s="745"/>
      <c r="Q60" s="841"/>
      <c r="R60" s="842"/>
      <c r="S60" s="842"/>
      <c r="T60" s="842"/>
      <c r="U60" s="842"/>
      <c r="V60" s="842"/>
      <c r="W60" s="842"/>
      <c r="X60" s="842"/>
      <c r="Y60" s="842"/>
      <c r="Z60" s="842"/>
      <c r="AA60" s="842"/>
      <c r="AB60" s="842"/>
      <c r="AC60" s="842"/>
      <c r="AD60" s="842"/>
      <c r="AE60" s="843"/>
      <c r="AF60" s="825"/>
      <c r="AG60" s="747"/>
      <c r="AH60" s="747"/>
      <c r="AI60" s="747"/>
      <c r="AJ60" s="826"/>
      <c r="AK60" s="844"/>
      <c r="AL60" s="842"/>
      <c r="AM60" s="842"/>
      <c r="AN60" s="842"/>
      <c r="AO60" s="842"/>
      <c r="AP60" s="842"/>
      <c r="AQ60" s="842"/>
      <c r="AR60" s="842"/>
      <c r="AS60" s="842"/>
      <c r="AT60" s="842"/>
      <c r="AU60" s="842"/>
      <c r="AV60" s="842"/>
      <c r="AW60" s="842"/>
      <c r="AX60" s="842"/>
      <c r="AY60" s="842"/>
      <c r="AZ60" s="845"/>
      <c r="BA60" s="845"/>
      <c r="BB60" s="845"/>
      <c r="BC60" s="845"/>
      <c r="BD60" s="845"/>
      <c r="BE60" s="827"/>
      <c r="BF60" s="827"/>
      <c r="BG60" s="827"/>
      <c r="BH60" s="827"/>
      <c r="BI60" s="828"/>
      <c r="BJ60" s="241"/>
      <c r="BK60" s="241"/>
      <c r="BL60" s="241"/>
      <c r="BM60" s="241"/>
      <c r="BN60" s="241"/>
      <c r="BO60" s="253"/>
      <c r="BP60" s="253"/>
      <c r="BQ60" s="250">
        <v>54</v>
      </c>
      <c r="BR60" s="251"/>
      <c r="BS60" s="832"/>
      <c r="BT60" s="833"/>
      <c r="BU60" s="833"/>
      <c r="BV60" s="833"/>
      <c r="BW60" s="833"/>
      <c r="BX60" s="833"/>
      <c r="BY60" s="833"/>
      <c r="BZ60" s="833"/>
      <c r="CA60" s="833"/>
      <c r="CB60" s="833"/>
      <c r="CC60" s="833"/>
      <c r="CD60" s="833"/>
      <c r="CE60" s="833"/>
      <c r="CF60" s="833"/>
      <c r="CG60" s="834"/>
      <c r="CH60" s="835"/>
      <c r="CI60" s="836"/>
      <c r="CJ60" s="836"/>
      <c r="CK60" s="836"/>
      <c r="CL60" s="837"/>
      <c r="CM60" s="835"/>
      <c r="CN60" s="836"/>
      <c r="CO60" s="836"/>
      <c r="CP60" s="836"/>
      <c r="CQ60" s="837"/>
      <c r="CR60" s="835"/>
      <c r="CS60" s="836"/>
      <c r="CT60" s="836"/>
      <c r="CU60" s="836"/>
      <c r="CV60" s="837"/>
      <c r="CW60" s="835"/>
      <c r="CX60" s="836"/>
      <c r="CY60" s="836"/>
      <c r="CZ60" s="836"/>
      <c r="DA60" s="837"/>
      <c r="DB60" s="835"/>
      <c r="DC60" s="836"/>
      <c r="DD60" s="836"/>
      <c r="DE60" s="836"/>
      <c r="DF60" s="837"/>
      <c r="DG60" s="835"/>
      <c r="DH60" s="836"/>
      <c r="DI60" s="836"/>
      <c r="DJ60" s="836"/>
      <c r="DK60" s="837"/>
      <c r="DL60" s="835"/>
      <c r="DM60" s="836"/>
      <c r="DN60" s="836"/>
      <c r="DO60" s="836"/>
      <c r="DP60" s="837"/>
      <c r="DQ60" s="835"/>
      <c r="DR60" s="836"/>
      <c r="DS60" s="836"/>
      <c r="DT60" s="836"/>
      <c r="DU60" s="837"/>
      <c r="DV60" s="838"/>
      <c r="DW60" s="839"/>
      <c r="DX60" s="839"/>
      <c r="DY60" s="839"/>
      <c r="DZ60" s="840"/>
      <c r="EA60" s="235"/>
    </row>
    <row r="61" spans="1:131" s="236" customFormat="1" ht="26.25" customHeight="1" thickBot="1" x14ac:dyDescent="0.25">
      <c r="A61" s="249">
        <v>34</v>
      </c>
      <c r="B61" s="743"/>
      <c r="C61" s="744"/>
      <c r="D61" s="744"/>
      <c r="E61" s="744"/>
      <c r="F61" s="744"/>
      <c r="G61" s="744"/>
      <c r="H61" s="744"/>
      <c r="I61" s="744"/>
      <c r="J61" s="744"/>
      <c r="K61" s="744"/>
      <c r="L61" s="744"/>
      <c r="M61" s="744"/>
      <c r="N61" s="744"/>
      <c r="O61" s="744"/>
      <c r="P61" s="745"/>
      <c r="Q61" s="841"/>
      <c r="R61" s="842"/>
      <c r="S61" s="842"/>
      <c r="T61" s="842"/>
      <c r="U61" s="842"/>
      <c r="V61" s="842"/>
      <c r="W61" s="842"/>
      <c r="X61" s="842"/>
      <c r="Y61" s="842"/>
      <c r="Z61" s="842"/>
      <c r="AA61" s="842"/>
      <c r="AB61" s="842"/>
      <c r="AC61" s="842"/>
      <c r="AD61" s="842"/>
      <c r="AE61" s="843"/>
      <c r="AF61" s="825"/>
      <c r="AG61" s="747"/>
      <c r="AH61" s="747"/>
      <c r="AI61" s="747"/>
      <c r="AJ61" s="826"/>
      <c r="AK61" s="844"/>
      <c r="AL61" s="842"/>
      <c r="AM61" s="842"/>
      <c r="AN61" s="842"/>
      <c r="AO61" s="842"/>
      <c r="AP61" s="842"/>
      <c r="AQ61" s="842"/>
      <c r="AR61" s="842"/>
      <c r="AS61" s="842"/>
      <c r="AT61" s="842"/>
      <c r="AU61" s="842"/>
      <c r="AV61" s="842"/>
      <c r="AW61" s="842"/>
      <c r="AX61" s="842"/>
      <c r="AY61" s="842"/>
      <c r="AZ61" s="845"/>
      <c r="BA61" s="845"/>
      <c r="BB61" s="845"/>
      <c r="BC61" s="845"/>
      <c r="BD61" s="845"/>
      <c r="BE61" s="827"/>
      <c r="BF61" s="827"/>
      <c r="BG61" s="827"/>
      <c r="BH61" s="827"/>
      <c r="BI61" s="828"/>
      <c r="BJ61" s="241"/>
      <c r="BK61" s="241"/>
      <c r="BL61" s="241"/>
      <c r="BM61" s="241"/>
      <c r="BN61" s="241"/>
      <c r="BO61" s="253"/>
      <c r="BP61" s="253"/>
      <c r="BQ61" s="250">
        <v>55</v>
      </c>
      <c r="BR61" s="251"/>
      <c r="BS61" s="832"/>
      <c r="BT61" s="833"/>
      <c r="BU61" s="833"/>
      <c r="BV61" s="833"/>
      <c r="BW61" s="833"/>
      <c r="BX61" s="833"/>
      <c r="BY61" s="833"/>
      <c r="BZ61" s="833"/>
      <c r="CA61" s="833"/>
      <c r="CB61" s="833"/>
      <c r="CC61" s="833"/>
      <c r="CD61" s="833"/>
      <c r="CE61" s="833"/>
      <c r="CF61" s="833"/>
      <c r="CG61" s="834"/>
      <c r="CH61" s="835"/>
      <c r="CI61" s="836"/>
      <c r="CJ61" s="836"/>
      <c r="CK61" s="836"/>
      <c r="CL61" s="837"/>
      <c r="CM61" s="835"/>
      <c r="CN61" s="836"/>
      <c r="CO61" s="836"/>
      <c r="CP61" s="836"/>
      <c r="CQ61" s="837"/>
      <c r="CR61" s="835"/>
      <c r="CS61" s="836"/>
      <c r="CT61" s="836"/>
      <c r="CU61" s="836"/>
      <c r="CV61" s="837"/>
      <c r="CW61" s="835"/>
      <c r="CX61" s="836"/>
      <c r="CY61" s="836"/>
      <c r="CZ61" s="836"/>
      <c r="DA61" s="837"/>
      <c r="DB61" s="835"/>
      <c r="DC61" s="836"/>
      <c r="DD61" s="836"/>
      <c r="DE61" s="836"/>
      <c r="DF61" s="837"/>
      <c r="DG61" s="835"/>
      <c r="DH61" s="836"/>
      <c r="DI61" s="836"/>
      <c r="DJ61" s="836"/>
      <c r="DK61" s="837"/>
      <c r="DL61" s="835"/>
      <c r="DM61" s="836"/>
      <c r="DN61" s="836"/>
      <c r="DO61" s="836"/>
      <c r="DP61" s="837"/>
      <c r="DQ61" s="835"/>
      <c r="DR61" s="836"/>
      <c r="DS61" s="836"/>
      <c r="DT61" s="836"/>
      <c r="DU61" s="837"/>
      <c r="DV61" s="838"/>
      <c r="DW61" s="839"/>
      <c r="DX61" s="839"/>
      <c r="DY61" s="839"/>
      <c r="DZ61" s="840"/>
      <c r="EA61" s="235"/>
    </row>
    <row r="62" spans="1:131" s="236" customFormat="1" ht="26.25" customHeight="1" x14ac:dyDescent="0.2">
      <c r="A62" s="249">
        <v>35</v>
      </c>
      <c r="B62" s="856"/>
      <c r="C62" s="857"/>
      <c r="D62" s="857"/>
      <c r="E62" s="857"/>
      <c r="F62" s="857"/>
      <c r="G62" s="857"/>
      <c r="H62" s="857"/>
      <c r="I62" s="857"/>
      <c r="J62" s="857"/>
      <c r="K62" s="857"/>
      <c r="L62" s="857"/>
      <c r="M62" s="857"/>
      <c r="N62" s="857"/>
      <c r="O62" s="857"/>
      <c r="P62" s="858"/>
      <c r="Q62" s="841"/>
      <c r="R62" s="842"/>
      <c r="S62" s="842"/>
      <c r="T62" s="842"/>
      <c r="U62" s="842"/>
      <c r="V62" s="842"/>
      <c r="W62" s="842"/>
      <c r="X62" s="842"/>
      <c r="Y62" s="842"/>
      <c r="Z62" s="842"/>
      <c r="AA62" s="842"/>
      <c r="AB62" s="842"/>
      <c r="AC62" s="842"/>
      <c r="AD62" s="842"/>
      <c r="AE62" s="843"/>
      <c r="AF62" s="859"/>
      <c r="AG62" s="842"/>
      <c r="AH62" s="842"/>
      <c r="AI62" s="842"/>
      <c r="AJ62" s="860"/>
      <c r="AK62" s="844"/>
      <c r="AL62" s="842"/>
      <c r="AM62" s="842"/>
      <c r="AN62" s="842"/>
      <c r="AO62" s="842"/>
      <c r="AP62" s="842"/>
      <c r="AQ62" s="842"/>
      <c r="AR62" s="842"/>
      <c r="AS62" s="842"/>
      <c r="AT62" s="842"/>
      <c r="AU62" s="842"/>
      <c r="AV62" s="842"/>
      <c r="AW62" s="842"/>
      <c r="AX62" s="842"/>
      <c r="AY62" s="842"/>
      <c r="AZ62" s="845"/>
      <c r="BA62" s="845"/>
      <c r="BB62" s="845"/>
      <c r="BC62" s="845"/>
      <c r="BD62" s="845"/>
      <c r="BE62" s="853"/>
      <c r="BF62" s="853"/>
      <c r="BG62" s="853"/>
      <c r="BH62" s="853"/>
      <c r="BI62" s="854"/>
      <c r="BJ62" s="855" t="s">
        <v>407</v>
      </c>
      <c r="BK62" s="803"/>
      <c r="BL62" s="803"/>
      <c r="BM62" s="803"/>
      <c r="BN62" s="804"/>
      <c r="BO62" s="253"/>
      <c r="BP62" s="253"/>
      <c r="BQ62" s="250">
        <v>56</v>
      </c>
      <c r="BR62" s="251"/>
      <c r="BS62" s="832"/>
      <c r="BT62" s="833"/>
      <c r="BU62" s="833"/>
      <c r="BV62" s="833"/>
      <c r="BW62" s="833"/>
      <c r="BX62" s="833"/>
      <c r="BY62" s="833"/>
      <c r="BZ62" s="833"/>
      <c r="CA62" s="833"/>
      <c r="CB62" s="833"/>
      <c r="CC62" s="833"/>
      <c r="CD62" s="833"/>
      <c r="CE62" s="833"/>
      <c r="CF62" s="833"/>
      <c r="CG62" s="834"/>
      <c r="CH62" s="835"/>
      <c r="CI62" s="836"/>
      <c r="CJ62" s="836"/>
      <c r="CK62" s="836"/>
      <c r="CL62" s="837"/>
      <c r="CM62" s="835"/>
      <c r="CN62" s="836"/>
      <c r="CO62" s="836"/>
      <c r="CP62" s="836"/>
      <c r="CQ62" s="837"/>
      <c r="CR62" s="835"/>
      <c r="CS62" s="836"/>
      <c r="CT62" s="836"/>
      <c r="CU62" s="836"/>
      <c r="CV62" s="837"/>
      <c r="CW62" s="835"/>
      <c r="CX62" s="836"/>
      <c r="CY62" s="836"/>
      <c r="CZ62" s="836"/>
      <c r="DA62" s="837"/>
      <c r="DB62" s="835"/>
      <c r="DC62" s="836"/>
      <c r="DD62" s="836"/>
      <c r="DE62" s="836"/>
      <c r="DF62" s="837"/>
      <c r="DG62" s="835"/>
      <c r="DH62" s="836"/>
      <c r="DI62" s="836"/>
      <c r="DJ62" s="836"/>
      <c r="DK62" s="837"/>
      <c r="DL62" s="835"/>
      <c r="DM62" s="836"/>
      <c r="DN62" s="836"/>
      <c r="DO62" s="836"/>
      <c r="DP62" s="837"/>
      <c r="DQ62" s="835"/>
      <c r="DR62" s="836"/>
      <c r="DS62" s="836"/>
      <c r="DT62" s="836"/>
      <c r="DU62" s="837"/>
      <c r="DV62" s="838"/>
      <c r="DW62" s="839"/>
      <c r="DX62" s="839"/>
      <c r="DY62" s="839"/>
      <c r="DZ62" s="840"/>
      <c r="EA62" s="235"/>
    </row>
    <row r="63" spans="1:131" s="236" customFormat="1" ht="26.25" customHeight="1" thickBot="1" x14ac:dyDescent="0.25">
      <c r="A63" s="252" t="s">
        <v>378</v>
      </c>
      <c r="B63" s="787" t="s">
        <v>408</v>
      </c>
      <c r="C63" s="788"/>
      <c r="D63" s="788"/>
      <c r="E63" s="788"/>
      <c r="F63" s="788"/>
      <c r="G63" s="788"/>
      <c r="H63" s="788"/>
      <c r="I63" s="788"/>
      <c r="J63" s="788"/>
      <c r="K63" s="788"/>
      <c r="L63" s="788"/>
      <c r="M63" s="788"/>
      <c r="N63" s="788"/>
      <c r="O63" s="788"/>
      <c r="P63" s="789"/>
      <c r="Q63" s="846"/>
      <c r="R63" s="847"/>
      <c r="S63" s="847"/>
      <c r="T63" s="847"/>
      <c r="U63" s="847"/>
      <c r="V63" s="847"/>
      <c r="W63" s="847"/>
      <c r="X63" s="847"/>
      <c r="Y63" s="847"/>
      <c r="Z63" s="847"/>
      <c r="AA63" s="847"/>
      <c r="AB63" s="847"/>
      <c r="AC63" s="847"/>
      <c r="AD63" s="847"/>
      <c r="AE63" s="848"/>
      <c r="AF63" s="849">
        <v>24084</v>
      </c>
      <c r="AG63" s="850"/>
      <c r="AH63" s="850"/>
      <c r="AI63" s="850"/>
      <c r="AJ63" s="851"/>
      <c r="AK63" s="852"/>
      <c r="AL63" s="847"/>
      <c r="AM63" s="847"/>
      <c r="AN63" s="847"/>
      <c r="AO63" s="847"/>
      <c r="AP63" s="850">
        <v>139345</v>
      </c>
      <c r="AQ63" s="850"/>
      <c r="AR63" s="850"/>
      <c r="AS63" s="850"/>
      <c r="AT63" s="850"/>
      <c r="AU63" s="850">
        <v>73943</v>
      </c>
      <c r="AV63" s="850"/>
      <c r="AW63" s="850"/>
      <c r="AX63" s="850"/>
      <c r="AY63" s="850"/>
      <c r="AZ63" s="861"/>
      <c r="BA63" s="861"/>
      <c r="BB63" s="861"/>
      <c r="BC63" s="861"/>
      <c r="BD63" s="861"/>
      <c r="BE63" s="862"/>
      <c r="BF63" s="862"/>
      <c r="BG63" s="862"/>
      <c r="BH63" s="862"/>
      <c r="BI63" s="863"/>
      <c r="BJ63" s="864" t="s">
        <v>409</v>
      </c>
      <c r="BK63" s="865"/>
      <c r="BL63" s="865"/>
      <c r="BM63" s="865"/>
      <c r="BN63" s="866"/>
      <c r="BO63" s="253"/>
      <c r="BP63" s="253"/>
      <c r="BQ63" s="250">
        <v>57</v>
      </c>
      <c r="BR63" s="251"/>
      <c r="BS63" s="832"/>
      <c r="BT63" s="833"/>
      <c r="BU63" s="833"/>
      <c r="BV63" s="833"/>
      <c r="BW63" s="833"/>
      <c r="BX63" s="833"/>
      <c r="BY63" s="833"/>
      <c r="BZ63" s="833"/>
      <c r="CA63" s="833"/>
      <c r="CB63" s="833"/>
      <c r="CC63" s="833"/>
      <c r="CD63" s="833"/>
      <c r="CE63" s="833"/>
      <c r="CF63" s="833"/>
      <c r="CG63" s="834"/>
      <c r="CH63" s="835"/>
      <c r="CI63" s="836"/>
      <c r="CJ63" s="836"/>
      <c r="CK63" s="836"/>
      <c r="CL63" s="837"/>
      <c r="CM63" s="835"/>
      <c r="CN63" s="836"/>
      <c r="CO63" s="836"/>
      <c r="CP63" s="836"/>
      <c r="CQ63" s="837"/>
      <c r="CR63" s="835"/>
      <c r="CS63" s="836"/>
      <c r="CT63" s="836"/>
      <c r="CU63" s="836"/>
      <c r="CV63" s="837"/>
      <c r="CW63" s="835"/>
      <c r="CX63" s="836"/>
      <c r="CY63" s="836"/>
      <c r="CZ63" s="836"/>
      <c r="DA63" s="837"/>
      <c r="DB63" s="835"/>
      <c r="DC63" s="836"/>
      <c r="DD63" s="836"/>
      <c r="DE63" s="836"/>
      <c r="DF63" s="837"/>
      <c r="DG63" s="835"/>
      <c r="DH63" s="836"/>
      <c r="DI63" s="836"/>
      <c r="DJ63" s="836"/>
      <c r="DK63" s="837"/>
      <c r="DL63" s="835"/>
      <c r="DM63" s="836"/>
      <c r="DN63" s="836"/>
      <c r="DO63" s="836"/>
      <c r="DP63" s="837"/>
      <c r="DQ63" s="835"/>
      <c r="DR63" s="836"/>
      <c r="DS63" s="836"/>
      <c r="DT63" s="836"/>
      <c r="DU63" s="837"/>
      <c r="DV63" s="838"/>
      <c r="DW63" s="839"/>
      <c r="DX63" s="839"/>
      <c r="DY63" s="839"/>
      <c r="DZ63" s="840"/>
      <c r="EA63" s="235"/>
    </row>
    <row r="64" spans="1:131" s="236"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832"/>
      <c r="BT64" s="833"/>
      <c r="BU64" s="833"/>
      <c r="BV64" s="833"/>
      <c r="BW64" s="833"/>
      <c r="BX64" s="833"/>
      <c r="BY64" s="833"/>
      <c r="BZ64" s="833"/>
      <c r="CA64" s="833"/>
      <c r="CB64" s="833"/>
      <c r="CC64" s="833"/>
      <c r="CD64" s="833"/>
      <c r="CE64" s="833"/>
      <c r="CF64" s="833"/>
      <c r="CG64" s="834"/>
      <c r="CH64" s="835"/>
      <c r="CI64" s="836"/>
      <c r="CJ64" s="836"/>
      <c r="CK64" s="836"/>
      <c r="CL64" s="837"/>
      <c r="CM64" s="835"/>
      <c r="CN64" s="836"/>
      <c r="CO64" s="836"/>
      <c r="CP64" s="836"/>
      <c r="CQ64" s="837"/>
      <c r="CR64" s="835"/>
      <c r="CS64" s="836"/>
      <c r="CT64" s="836"/>
      <c r="CU64" s="836"/>
      <c r="CV64" s="837"/>
      <c r="CW64" s="835"/>
      <c r="CX64" s="836"/>
      <c r="CY64" s="836"/>
      <c r="CZ64" s="836"/>
      <c r="DA64" s="837"/>
      <c r="DB64" s="835"/>
      <c r="DC64" s="836"/>
      <c r="DD64" s="836"/>
      <c r="DE64" s="836"/>
      <c r="DF64" s="837"/>
      <c r="DG64" s="835"/>
      <c r="DH64" s="836"/>
      <c r="DI64" s="836"/>
      <c r="DJ64" s="836"/>
      <c r="DK64" s="837"/>
      <c r="DL64" s="835"/>
      <c r="DM64" s="836"/>
      <c r="DN64" s="836"/>
      <c r="DO64" s="836"/>
      <c r="DP64" s="837"/>
      <c r="DQ64" s="835"/>
      <c r="DR64" s="836"/>
      <c r="DS64" s="836"/>
      <c r="DT64" s="836"/>
      <c r="DU64" s="837"/>
      <c r="DV64" s="838"/>
      <c r="DW64" s="839"/>
      <c r="DX64" s="839"/>
      <c r="DY64" s="839"/>
      <c r="DZ64" s="840"/>
      <c r="EA64" s="235"/>
    </row>
    <row r="65" spans="1:131" s="236" customFormat="1" ht="26.25" customHeight="1" thickBot="1" x14ac:dyDescent="0.25">
      <c r="A65" s="241" t="s">
        <v>410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832"/>
      <c r="BT65" s="833"/>
      <c r="BU65" s="833"/>
      <c r="BV65" s="833"/>
      <c r="BW65" s="833"/>
      <c r="BX65" s="833"/>
      <c r="BY65" s="833"/>
      <c r="BZ65" s="833"/>
      <c r="CA65" s="833"/>
      <c r="CB65" s="833"/>
      <c r="CC65" s="833"/>
      <c r="CD65" s="833"/>
      <c r="CE65" s="833"/>
      <c r="CF65" s="833"/>
      <c r="CG65" s="834"/>
      <c r="CH65" s="835"/>
      <c r="CI65" s="836"/>
      <c r="CJ65" s="836"/>
      <c r="CK65" s="836"/>
      <c r="CL65" s="837"/>
      <c r="CM65" s="835"/>
      <c r="CN65" s="836"/>
      <c r="CO65" s="836"/>
      <c r="CP65" s="836"/>
      <c r="CQ65" s="837"/>
      <c r="CR65" s="835"/>
      <c r="CS65" s="836"/>
      <c r="CT65" s="836"/>
      <c r="CU65" s="836"/>
      <c r="CV65" s="837"/>
      <c r="CW65" s="835"/>
      <c r="CX65" s="836"/>
      <c r="CY65" s="836"/>
      <c r="CZ65" s="836"/>
      <c r="DA65" s="837"/>
      <c r="DB65" s="835"/>
      <c r="DC65" s="836"/>
      <c r="DD65" s="836"/>
      <c r="DE65" s="836"/>
      <c r="DF65" s="837"/>
      <c r="DG65" s="835"/>
      <c r="DH65" s="836"/>
      <c r="DI65" s="836"/>
      <c r="DJ65" s="836"/>
      <c r="DK65" s="837"/>
      <c r="DL65" s="835"/>
      <c r="DM65" s="836"/>
      <c r="DN65" s="836"/>
      <c r="DO65" s="836"/>
      <c r="DP65" s="837"/>
      <c r="DQ65" s="835"/>
      <c r="DR65" s="836"/>
      <c r="DS65" s="836"/>
      <c r="DT65" s="836"/>
      <c r="DU65" s="837"/>
      <c r="DV65" s="838"/>
      <c r="DW65" s="839"/>
      <c r="DX65" s="839"/>
      <c r="DY65" s="839"/>
      <c r="DZ65" s="840"/>
      <c r="EA65" s="235"/>
    </row>
    <row r="66" spans="1:131" s="236" customFormat="1" ht="26.25" customHeight="1" x14ac:dyDescent="0.2">
      <c r="A66" s="728" t="s">
        <v>411</v>
      </c>
      <c r="B66" s="729"/>
      <c r="C66" s="729"/>
      <c r="D66" s="729"/>
      <c r="E66" s="729"/>
      <c r="F66" s="729"/>
      <c r="G66" s="729"/>
      <c r="H66" s="729"/>
      <c r="I66" s="729"/>
      <c r="J66" s="729"/>
      <c r="K66" s="729"/>
      <c r="L66" s="729"/>
      <c r="M66" s="729"/>
      <c r="N66" s="729"/>
      <c r="O66" s="729"/>
      <c r="P66" s="730"/>
      <c r="Q66" s="705" t="s">
        <v>412</v>
      </c>
      <c r="R66" s="706"/>
      <c r="S66" s="706"/>
      <c r="T66" s="706"/>
      <c r="U66" s="707"/>
      <c r="V66" s="705" t="s">
        <v>413</v>
      </c>
      <c r="W66" s="706"/>
      <c r="X66" s="706"/>
      <c r="Y66" s="706"/>
      <c r="Z66" s="707"/>
      <c r="AA66" s="705" t="s">
        <v>414</v>
      </c>
      <c r="AB66" s="706"/>
      <c r="AC66" s="706"/>
      <c r="AD66" s="706"/>
      <c r="AE66" s="707"/>
      <c r="AF66" s="867" t="s">
        <v>415</v>
      </c>
      <c r="AG66" s="810"/>
      <c r="AH66" s="810"/>
      <c r="AI66" s="810"/>
      <c r="AJ66" s="868"/>
      <c r="AK66" s="705" t="s">
        <v>416</v>
      </c>
      <c r="AL66" s="729"/>
      <c r="AM66" s="729"/>
      <c r="AN66" s="729"/>
      <c r="AO66" s="730"/>
      <c r="AP66" s="705" t="s">
        <v>388</v>
      </c>
      <c r="AQ66" s="706"/>
      <c r="AR66" s="706"/>
      <c r="AS66" s="706"/>
      <c r="AT66" s="707"/>
      <c r="AU66" s="705" t="s">
        <v>417</v>
      </c>
      <c r="AV66" s="706"/>
      <c r="AW66" s="706"/>
      <c r="AX66" s="706"/>
      <c r="AY66" s="707"/>
      <c r="AZ66" s="705" t="s">
        <v>352</v>
      </c>
      <c r="BA66" s="706"/>
      <c r="BB66" s="706"/>
      <c r="BC66" s="706"/>
      <c r="BD66" s="717"/>
      <c r="BE66" s="253"/>
      <c r="BF66" s="253"/>
      <c r="BG66" s="253"/>
      <c r="BH66" s="253"/>
      <c r="BI66" s="253"/>
      <c r="BJ66" s="253"/>
      <c r="BK66" s="253"/>
      <c r="BL66" s="253"/>
      <c r="BM66" s="253"/>
      <c r="BN66" s="253"/>
      <c r="BO66" s="253"/>
      <c r="BP66" s="253"/>
      <c r="BQ66" s="250">
        <v>60</v>
      </c>
      <c r="BR66" s="255"/>
      <c r="BS66" s="878"/>
      <c r="BT66" s="879"/>
      <c r="BU66" s="879"/>
      <c r="BV66" s="879"/>
      <c r="BW66" s="879"/>
      <c r="BX66" s="879"/>
      <c r="BY66" s="879"/>
      <c r="BZ66" s="879"/>
      <c r="CA66" s="879"/>
      <c r="CB66" s="879"/>
      <c r="CC66" s="879"/>
      <c r="CD66" s="879"/>
      <c r="CE66" s="879"/>
      <c r="CF66" s="879"/>
      <c r="CG66" s="880"/>
      <c r="CH66" s="875"/>
      <c r="CI66" s="876"/>
      <c r="CJ66" s="876"/>
      <c r="CK66" s="876"/>
      <c r="CL66" s="877"/>
      <c r="CM66" s="875"/>
      <c r="CN66" s="876"/>
      <c r="CO66" s="876"/>
      <c r="CP66" s="876"/>
      <c r="CQ66" s="877"/>
      <c r="CR66" s="875"/>
      <c r="CS66" s="876"/>
      <c r="CT66" s="876"/>
      <c r="CU66" s="876"/>
      <c r="CV66" s="877"/>
      <c r="CW66" s="875"/>
      <c r="CX66" s="876"/>
      <c r="CY66" s="876"/>
      <c r="CZ66" s="876"/>
      <c r="DA66" s="877"/>
      <c r="DB66" s="875"/>
      <c r="DC66" s="876"/>
      <c r="DD66" s="876"/>
      <c r="DE66" s="876"/>
      <c r="DF66" s="877"/>
      <c r="DG66" s="875"/>
      <c r="DH66" s="876"/>
      <c r="DI66" s="876"/>
      <c r="DJ66" s="876"/>
      <c r="DK66" s="877"/>
      <c r="DL66" s="875"/>
      <c r="DM66" s="876"/>
      <c r="DN66" s="876"/>
      <c r="DO66" s="876"/>
      <c r="DP66" s="877"/>
      <c r="DQ66" s="875"/>
      <c r="DR66" s="876"/>
      <c r="DS66" s="876"/>
      <c r="DT66" s="876"/>
      <c r="DU66" s="877"/>
      <c r="DV66" s="872"/>
      <c r="DW66" s="873"/>
      <c r="DX66" s="873"/>
      <c r="DY66" s="873"/>
      <c r="DZ66" s="874"/>
      <c r="EA66" s="235"/>
    </row>
    <row r="67" spans="1:131" s="236"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69"/>
      <c r="AG67" s="813"/>
      <c r="AH67" s="813"/>
      <c r="AI67" s="813"/>
      <c r="AJ67" s="870"/>
      <c r="AK67" s="871"/>
      <c r="AL67" s="732"/>
      <c r="AM67" s="732"/>
      <c r="AN67" s="732"/>
      <c r="AO67" s="733"/>
      <c r="AP67" s="708"/>
      <c r="AQ67" s="709"/>
      <c r="AR67" s="709"/>
      <c r="AS67" s="709"/>
      <c r="AT67" s="710"/>
      <c r="AU67" s="708"/>
      <c r="AV67" s="709"/>
      <c r="AW67" s="709"/>
      <c r="AX67" s="709"/>
      <c r="AY67" s="710"/>
      <c r="AZ67" s="708"/>
      <c r="BA67" s="709"/>
      <c r="BB67" s="709"/>
      <c r="BC67" s="709"/>
      <c r="BD67" s="718"/>
      <c r="BE67" s="253"/>
      <c r="BF67" s="253"/>
      <c r="BG67" s="253"/>
      <c r="BH67" s="253"/>
      <c r="BI67" s="253"/>
      <c r="BJ67" s="253"/>
      <c r="BK67" s="253"/>
      <c r="BL67" s="253"/>
      <c r="BM67" s="253"/>
      <c r="BN67" s="253"/>
      <c r="BO67" s="253"/>
      <c r="BP67" s="253"/>
      <c r="BQ67" s="250">
        <v>61</v>
      </c>
      <c r="BR67" s="255"/>
      <c r="BS67" s="878"/>
      <c r="BT67" s="879"/>
      <c r="BU67" s="879"/>
      <c r="BV67" s="879"/>
      <c r="BW67" s="879"/>
      <c r="BX67" s="879"/>
      <c r="BY67" s="879"/>
      <c r="BZ67" s="879"/>
      <c r="CA67" s="879"/>
      <c r="CB67" s="879"/>
      <c r="CC67" s="879"/>
      <c r="CD67" s="879"/>
      <c r="CE67" s="879"/>
      <c r="CF67" s="879"/>
      <c r="CG67" s="880"/>
      <c r="CH67" s="875"/>
      <c r="CI67" s="876"/>
      <c r="CJ67" s="876"/>
      <c r="CK67" s="876"/>
      <c r="CL67" s="877"/>
      <c r="CM67" s="875"/>
      <c r="CN67" s="876"/>
      <c r="CO67" s="876"/>
      <c r="CP67" s="876"/>
      <c r="CQ67" s="877"/>
      <c r="CR67" s="875"/>
      <c r="CS67" s="876"/>
      <c r="CT67" s="876"/>
      <c r="CU67" s="876"/>
      <c r="CV67" s="877"/>
      <c r="CW67" s="875"/>
      <c r="CX67" s="876"/>
      <c r="CY67" s="876"/>
      <c r="CZ67" s="876"/>
      <c r="DA67" s="877"/>
      <c r="DB67" s="875"/>
      <c r="DC67" s="876"/>
      <c r="DD67" s="876"/>
      <c r="DE67" s="876"/>
      <c r="DF67" s="877"/>
      <c r="DG67" s="875"/>
      <c r="DH67" s="876"/>
      <c r="DI67" s="876"/>
      <c r="DJ67" s="876"/>
      <c r="DK67" s="877"/>
      <c r="DL67" s="875"/>
      <c r="DM67" s="876"/>
      <c r="DN67" s="876"/>
      <c r="DO67" s="876"/>
      <c r="DP67" s="877"/>
      <c r="DQ67" s="875"/>
      <c r="DR67" s="876"/>
      <c r="DS67" s="876"/>
      <c r="DT67" s="876"/>
      <c r="DU67" s="877"/>
      <c r="DV67" s="872"/>
      <c r="DW67" s="873"/>
      <c r="DX67" s="873"/>
      <c r="DY67" s="873"/>
      <c r="DZ67" s="874"/>
      <c r="EA67" s="235"/>
    </row>
    <row r="68" spans="1:131" s="236" customFormat="1" ht="26.25" customHeight="1" thickTop="1" x14ac:dyDescent="0.2">
      <c r="A68" s="247">
        <v>1</v>
      </c>
      <c r="B68" s="884"/>
      <c r="C68" s="885"/>
      <c r="D68" s="885"/>
      <c r="E68" s="885"/>
      <c r="F68" s="885"/>
      <c r="G68" s="885"/>
      <c r="H68" s="885"/>
      <c r="I68" s="885"/>
      <c r="J68" s="885"/>
      <c r="K68" s="885"/>
      <c r="L68" s="885"/>
      <c r="M68" s="885"/>
      <c r="N68" s="885"/>
      <c r="O68" s="885"/>
      <c r="P68" s="886"/>
      <c r="Q68" s="887"/>
      <c r="R68" s="881"/>
      <c r="S68" s="881"/>
      <c r="T68" s="881"/>
      <c r="U68" s="881"/>
      <c r="V68" s="881"/>
      <c r="W68" s="881"/>
      <c r="X68" s="881"/>
      <c r="Y68" s="881"/>
      <c r="Z68" s="881"/>
      <c r="AA68" s="881"/>
      <c r="AB68" s="881"/>
      <c r="AC68" s="881"/>
      <c r="AD68" s="881"/>
      <c r="AE68" s="881"/>
      <c r="AF68" s="881"/>
      <c r="AG68" s="881"/>
      <c r="AH68" s="881"/>
      <c r="AI68" s="881"/>
      <c r="AJ68" s="881"/>
      <c r="AK68" s="881"/>
      <c r="AL68" s="881"/>
      <c r="AM68" s="881"/>
      <c r="AN68" s="881"/>
      <c r="AO68" s="881"/>
      <c r="AP68" s="881"/>
      <c r="AQ68" s="881"/>
      <c r="AR68" s="881"/>
      <c r="AS68" s="881"/>
      <c r="AT68" s="881"/>
      <c r="AU68" s="881"/>
      <c r="AV68" s="881"/>
      <c r="AW68" s="881"/>
      <c r="AX68" s="881"/>
      <c r="AY68" s="881"/>
      <c r="AZ68" s="882"/>
      <c r="BA68" s="882"/>
      <c r="BB68" s="882"/>
      <c r="BC68" s="882"/>
      <c r="BD68" s="883"/>
      <c r="BE68" s="253"/>
      <c r="BF68" s="253"/>
      <c r="BG68" s="253"/>
      <c r="BH68" s="253"/>
      <c r="BI68" s="253"/>
      <c r="BJ68" s="253"/>
      <c r="BK68" s="253"/>
      <c r="BL68" s="253"/>
      <c r="BM68" s="253"/>
      <c r="BN68" s="253"/>
      <c r="BO68" s="253"/>
      <c r="BP68" s="253"/>
      <c r="BQ68" s="250">
        <v>62</v>
      </c>
      <c r="BR68" s="255"/>
      <c r="BS68" s="878"/>
      <c r="BT68" s="879"/>
      <c r="BU68" s="879"/>
      <c r="BV68" s="879"/>
      <c r="BW68" s="879"/>
      <c r="BX68" s="879"/>
      <c r="BY68" s="879"/>
      <c r="BZ68" s="879"/>
      <c r="CA68" s="879"/>
      <c r="CB68" s="879"/>
      <c r="CC68" s="879"/>
      <c r="CD68" s="879"/>
      <c r="CE68" s="879"/>
      <c r="CF68" s="879"/>
      <c r="CG68" s="880"/>
      <c r="CH68" s="875"/>
      <c r="CI68" s="876"/>
      <c r="CJ68" s="876"/>
      <c r="CK68" s="876"/>
      <c r="CL68" s="877"/>
      <c r="CM68" s="875"/>
      <c r="CN68" s="876"/>
      <c r="CO68" s="876"/>
      <c r="CP68" s="876"/>
      <c r="CQ68" s="877"/>
      <c r="CR68" s="875"/>
      <c r="CS68" s="876"/>
      <c r="CT68" s="876"/>
      <c r="CU68" s="876"/>
      <c r="CV68" s="877"/>
      <c r="CW68" s="875"/>
      <c r="CX68" s="876"/>
      <c r="CY68" s="876"/>
      <c r="CZ68" s="876"/>
      <c r="DA68" s="877"/>
      <c r="DB68" s="875"/>
      <c r="DC68" s="876"/>
      <c r="DD68" s="876"/>
      <c r="DE68" s="876"/>
      <c r="DF68" s="877"/>
      <c r="DG68" s="875"/>
      <c r="DH68" s="876"/>
      <c r="DI68" s="876"/>
      <c r="DJ68" s="876"/>
      <c r="DK68" s="877"/>
      <c r="DL68" s="875"/>
      <c r="DM68" s="876"/>
      <c r="DN68" s="876"/>
      <c r="DO68" s="876"/>
      <c r="DP68" s="877"/>
      <c r="DQ68" s="875"/>
      <c r="DR68" s="876"/>
      <c r="DS68" s="876"/>
      <c r="DT68" s="876"/>
      <c r="DU68" s="877"/>
      <c r="DV68" s="872"/>
      <c r="DW68" s="873"/>
      <c r="DX68" s="873"/>
      <c r="DY68" s="873"/>
      <c r="DZ68" s="874"/>
      <c r="EA68" s="235"/>
    </row>
    <row r="69" spans="1:131" s="236" customFormat="1" ht="26.25" customHeight="1" x14ac:dyDescent="0.2">
      <c r="A69" s="249">
        <v>2</v>
      </c>
      <c r="B69" s="888"/>
      <c r="C69" s="889"/>
      <c r="D69" s="889"/>
      <c r="E69" s="889"/>
      <c r="F69" s="889"/>
      <c r="G69" s="889"/>
      <c r="H69" s="889"/>
      <c r="I69" s="889"/>
      <c r="J69" s="889"/>
      <c r="K69" s="889"/>
      <c r="L69" s="889"/>
      <c r="M69" s="889"/>
      <c r="N69" s="889"/>
      <c r="O69" s="889"/>
      <c r="P69" s="890"/>
      <c r="Q69" s="891"/>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92"/>
      <c r="BA69" s="892"/>
      <c r="BB69" s="892"/>
      <c r="BC69" s="892"/>
      <c r="BD69" s="893"/>
      <c r="BE69" s="253"/>
      <c r="BF69" s="253"/>
      <c r="BG69" s="253"/>
      <c r="BH69" s="253"/>
      <c r="BI69" s="253"/>
      <c r="BJ69" s="253"/>
      <c r="BK69" s="253"/>
      <c r="BL69" s="253"/>
      <c r="BM69" s="253"/>
      <c r="BN69" s="253"/>
      <c r="BO69" s="253"/>
      <c r="BP69" s="253"/>
      <c r="BQ69" s="250">
        <v>63</v>
      </c>
      <c r="BR69" s="255"/>
      <c r="BS69" s="878"/>
      <c r="BT69" s="879"/>
      <c r="BU69" s="879"/>
      <c r="BV69" s="879"/>
      <c r="BW69" s="879"/>
      <c r="BX69" s="879"/>
      <c r="BY69" s="879"/>
      <c r="BZ69" s="879"/>
      <c r="CA69" s="879"/>
      <c r="CB69" s="879"/>
      <c r="CC69" s="879"/>
      <c r="CD69" s="879"/>
      <c r="CE69" s="879"/>
      <c r="CF69" s="879"/>
      <c r="CG69" s="880"/>
      <c r="CH69" s="875"/>
      <c r="CI69" s="876"/>
      <c r="CJ69" s="876"/>
      <c r="CK69" s="876"/>
      <c r="CL69" s="877"/>
      <c r="CM69" s="875"/>
      <c r="CN69" s="876"/>
      <c r="CO69" s="876"/>
      <c r="CP69" s="876"/>
      <c r="CQ69" s="877"/>
      <c r="CR69" s="875"/>
      <c r="CS69" s="876"/>
      <c r="CT69" s="876"/>
      <c r="CU69" s="876"/>
      <c r="CV69" s="877"/>
      <c r="CW69" s="875"/>
      <c r="CX69" s="876"/>
      <c r="CY69" s="876"/>
      <c r="CZ69" s="876"/>
      <c r="DA69" s="877"/>
      <c r="DB69" s="875"/>
      <c r="DC69" s="876"/>
      <c r="DD69" s="876"/>
      <c r="DE69" s="876"/>
      <c r="DF69" s="877"/>
      <c r="DG69" s="875"/>
      <c r="DH69" s="876"/>
      <c r="DI69" s="876"/>
      <c r="DJ69" s="876"/>
      <c r="DK69" s="877"/>
      <c r="DL69" s="875"/>
      <c r="DM69" s="876"/>
      <c r="DN69" s="876"/>
      <c r="DO69" s="876"/>
      <c r="DP69" s="877"/>
      <c r="DQ69" s="875"/>
      <c r="DR69" s="876"/>
      <c r="DS69" s="876"/>
      <c r="DT69" s="876"/>
      <c r="DU69" s="877"/>
      <c r="DV69" s="872"/>
      <c r="DW69" s="873"/>
      <c r="DX69" s="873"/>
      <c r="DY69" s="873"/>
      <c r="DZ69" s="874"/>
      <c r="EA69" s="235"/>
    </row>
    <row r="70" spans="1:131" s="236" customFormat="1" ht="26.25" customHeight="1" x14ac:dyDescent="0.2">
      <c r="A70" s="249">
        <v>3</v>
      </c>
      <c r="B70" s="888"/>
      <c r="C70" s="889"/>
      <c r="D70" s="889"/>
      <c r="E70" s="889"/>
      <c r="F70" s="889"/>
      <c r="G70" s="889"/>
      <c r="H70" s="889"/>
      <c r="I70" s="889"/>
      <c r="J70" s="889"/>
      <c r="K70" s="889"/>
      <c r="L70" s="889"/>
      <c r="M70" s="889"/>
      <c r="N70" s="889"/>
      <c r="O70" s="889"/>
      <c r="P70" s="890"/>
      <c r="Q70" s="891"/>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92"/>
      <c r="BA70" s="892"/>
      <c r="BB70" s="892"/>
      <c r="BC70" s="892"/>
      <c r="BD70" s="893"/>
      <c r="BE70" s="253"/>
      <c r="BF70" s="253"/>
      <c r="BG70" s="253"/>
      <c r="BH70" s="253"/>
      <c r="BI70" s="253"/>
      <c r="BJ70" s="253"/>
      <c r="BK70" s="253"/>
      <c r="BL70" s="253"/>
      <c r="BM70" s="253"/>
      <c r="BN70" s="253"/>
      <c r="BO70" s="253"/>
      <c r="BP70" s="253"/>
      <c r="BQ70" s="250">
        <v>64</v>
      </c>
      <c r="BR70" s="255"/>
      <c r="BS70" s="878"/>
      <c r="BT70" s="879"/>
      <c r="BU70" s="879"/>
      <c r="BV70" s="879"/>
      <c r="BW70" s="879"/>
      <c r="BX70" s="879"/>
      <c r="BY70" s="879"/>
      <c r="BZ70" s="879"/>
      <c r="CA70" s="879"/>
      <c r="CB70" s="879"/>
      <c r="CC70" s="879"/>
      <c r="CD70" s="879"/>
      <c r="CE70" s="879"/>
      <c r="CF70" s="879"/>
      <c r="CG70" s="880"/>
      <c r="CH70" s="875"/>
      <c r="CI70" s="876"/>
      <c r="CJ70" s="876"/>
      <c r="CK70" s="876"/>
      <c r="CL70" s="877"/>
      <c r="CM70" s="875"/>
      <c r="CN70" s="876"/>
      <c r="CO70" s="876"/>
      <c r="CP70" s="876"/>
      <c r="CQ70" s="877"/>
      <c r="CR70" s="875"/>
      <c r="CS70" s="876"/>
      <c r="CT70" s="876"/>
      <c r="CU70" s="876"/>
      <c r="CV70" s="877"/>
      <c r="CW70" s="875"/>
      <c r="CX70" s="876"/>
      <c r="CY70" s="876"/>
      <c r="CZ70" s="876"/>
      <c r="DA70" s="877"/>
      <c r="DB70" s="875"/>
      <c r="DC70" s="876"/>
      <c r="DD70" s="876"/>
      <c r="DE70" s="876"/>
      <c r="DF70" s="877"/>
      <c r="DG70" s="875"/>
      <c r="DH70" s="876"/>
      <c r="DI70" s="876"/>
      <c r="DJ70" s="876"/>
      <c r="DK70" s="877"/>
      <c r="DL70" s="875"/>
      <c r="DM70" s="876"/>
      <c r="DN70" s="876"/>
      <c r="DO70" s="876"/>
      <c r="DP70" s="877"/>
      <c r="DQ70" s="875"/>
      <c r="DR70" s="876"/>
      <c r="DS70" s="876"/>
      <c r="DT70" s="876"/>
      <c r="DU70" s="877"/>
      <c r="DV70" s="872"/>
      <c r="DW70" s="873"/>
      <c r="DX70" s="873"/>
      <c r="DY70" s="873"/>
      <c r="DZ70" s="874"/>
      <c r="EA70" s="235"/>
    </row>
    <row r="71" spans="1:131" s="236" customFormat="1" ht="26.25" customHeight="1" x14ac:dyDescent="0.2">
      <c r="A71" s="249">
        <v>4</v>
      </c>
      <c r="B71" s="888"/>
      <c r="C71" s="889"/>
      <c r="D71" s="889"/>
      <c r="E71" s="889"/>
      <c r="F71" s="889"/>
      <c r="G71" s="889"/>
      <c r="H71" s="889"/>
      <c r="I71" s="889"/>
      <c r="J71" s="889"/>
      <c r="K71" s="889"/>
      <c r="L71" s="889"/>
      <c r="M71" s="889"/>
      <c r="N71" s="889"/>
      <c r="O71" s="889"/>
      <c r="P71" s="890"/>
      <c r="Q71" s="891"/>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92"/>
      <c r="BA71" s="892"/>
      <c r="BB71" s="892"/>
      <c r="BC71" s="892"/>
      <c r="BD71" s="893"/>
      <c r="BE71" s="253"/>
      <c r="BF71" s="253"/>
      <c r="BG71" s="253"/>
      <c r="BH71" s="253"/>
      <c r="BI71" s="253"/>
      <c r="BJ71" s="253"/>
      <c r="BK71" s="253"/>
      <c r="BL71" s="253"/>
      <c r="BM71" s="253"/>
      <c r="BN71" s="253"/>
      <c r="BO71" s="253"/>
      <c r="BP71" s="253"/>
      <c r="BQ71" s="250">
        <v>65</v>
      </c>
      <c r="BR71" s="255"/>
      <c r="BS71" s="878"/>
      <c r="BT71" s="879"/>
      <c r="BU71" s="879"/>
      <c r="BV71" s="879"/>
      <c r="BW71" s="879"/>
      <c r="BX71" s="879"/>
      <c r="BY71" s="879"/>
      <c r="BZ71" s="879"/>
      <c r="CA71" s="879"/>
      <c r="CB71" s="879"/>
      <c r="CC71" s="879"/>
      <c r="CD71" s="879"/>
      <c r="CE71" s="879"/>
      <c r="CF71" s="879"/>
      <c r="CG71" s="880"/>
      <c r="CH71" s="875"/>
      <c r="CI71" s="876"/>
      <c r="CJ71" s="876"/>
      <c r="CK71" s="876"/>
      <c r="CL71" s="877"/>
      <c r="CM71" s="875"/>
      <c r="CN71" s="876"/>
      <c r="CO71" s="876"/>
      <c r="CP71" s="876"/>
      <c r="CQ71" s="877"/>
      <c r="CR71" s="875"/>
      <c r="CS71" s="876"/>
      <c r="CT71" s="876"/>
      <c r="CU71" s="876"/>
      <c r="CV71" s="877"/>
      <c r="CW71" s="875"/>
      <c r="CX71" s="876"/>
      <c r="CY71" s="876"/>
      <c r="CZ71" s="876"/>
      <c r="DA71" s="877"/>
      <c r="DB71" s="875"/>
      <c r="DC71" s="876"/>
      <c r="DD71" s="876"/>
      <c r="DE71" s="876"/>
      <c r="DF71" s="877"/>
      <c r="DG71" s="875"/>
      <c r="DH71" s="876"/>
      <c r="DI71" s="876"/>
      <c r="DJ71" s="876"/>
      <c r="DK71" s="877"/>
      <c r="DL71" s="875"/>
      <c r="DM71" s="876"/>
      <c r="DN71" s="876"/>
      <c r="DO71" s="876"/>
      <c r="DP71" s="877"/>
      <c r="DQ71" s="875"/>
      <c r="DR71" s="876"/>
      <c r="DS71" s="876"/>
      <c r="DT71" s="876"/>
      <c r="DU71" s="877"/>
      <c r="DV71" s="872"/>
      <c r="DW71" s="873"/>
      <c r="DX71" s="873"/>
      <c r="DY71" s="873"/>
      <c r="DZ71" s="874"/>
      <c r="EA71" s="235"/>
    </row>
    <row r="72" spans="1:131" s="236" customFormat="1" ht="26.25" customHeight="1" x14ac:dyDescent="0.2">
      <c r="A72" s="249">
        <v>5</v>
      </c>
      <c r="B72" s="888"/>
      <c r="C72" s="889"/>
      <c r="D72" s="889"/>
      <c r="E72" s="889"/>
      <c r="F72" s="889"/>
      <c r="G72" s="889"/>
      <c r="H72" s="889"/>
      <c r="I72" s="889"/>
      <c r="J72" s="889"/>
      <c r="K72" s="889"/>
      <c r="L72" s="889"/>
      <c r="M72" s="889"/>
      <c r="N72" s="889"/>
      <c r="O72" s="889"/>
      <c r="P72" s="890"/>
      <c r="Q72" s="891"/>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92"/>
      <c r="BA72" s="892"/>
      <c r="BB72" s="892"/>
      <c r="BC72" s="892"/>
      <c r="BD72" s="893"/>
      <c r="BE72" s="253"/>
      <c r="BF72" s="253"/>
      <c r="BG72" s="253"/>
      <c r="BH72" s="253"/>
      <c r="BI72" s="253"/>
      <c r="BJ72" s="253"/>
      <c r="BK72" s="253"/>
      <c r="BL72" s="253"/>
      <c r="BM72" s="253"/>
      <c r="BN72" s="253"/>
      <c r="BO72" s="253"/>
      <c r="BP72" s="253"/>
      <c r="BQ72" s="250">
        <v>66</v>
      </c>
      <c r="BR72" s="255"/>
      <c r="BS72" s="878"/>
      <c r="BT72" s="879"/>
      <c r="BU72" s="879"/>
      <c r="BV72" s="879"/>
      <c r="BW72" s="879"/>
      <c r="BX72" s="879"/>
      <c r="BY72" s="879"/>
      <c r="BZ72" s="879"/>
      <c r="CA72" s="879"/>
      <c r="CB72" s="879"/>
      <c r="CC72" s="879"/>
      <c r="CD72" s="879"/>
      <c r="CE72" s="879"/>
      <c r="CF72" s="879"/>
      <c r="CG72" s="880"/>
      <c r="CH72" s="875"/>
      <c r="CI72" s="876"/>
      <c r="CJ72" s="876"/>
      <c r="CK72" s="876"/>
      <c r="CL72" s="877"/>
      <c r="CM72" s="875"/>
      <c r="CN72" s="876"/>
      <c r="CO72" s="876"/>
      <c r="CP72" s="876"/>
      <c r="CQ72" s="877"/>
      <c r="CR72" s="875"/>
      <c r="CS72" s="876"/>
      <c r="CT72" s="876"/>
      <c r="CU72" s="876"/>
      <c r="CV72" s="877"/>
      <c r="CW72" s="875"/>
      <c r="CX72" s="876"/>
      <c r="CY72" s="876"/>
      <c r="CZ72" s="876"/>
      <c r="DA72" s="877"/>
      <c r="DB72" s="875"/>
      <c r="DC72" s="876"/>
      <c r="DD72" s="876"/>
      <c r="DE72" s="876"/>
      <c r="DF72" s="877"/>
      <c r="DG72" s="875"/>
      <c r="DH72" s="876"/>
      <c r="DI72" s="876"/>
      <c r="DJ72" s="876"/>
      <c r="DK72" s="877"/>
      <c r="DL72" s="875"/>
      <c r="DM72" s="876"/>
      <c r="DN72" s="876"/>
      <c r="DO72" s="876"/>
      <c r="DP72" s="877"/>
      <c r="DQ72" s="875"/>
      <c r="DR72" s="876"/>
      <c r="DS72" s="876"/>
      <c r="DT72" s="876"/>
      <c r="DU72" s="877"/>
      <c r="DV72" s="872"/>
      <c r="DW72" s="873"/>
      <c r="DX72" s="873"/>
      <c r="DY72" s="873"/>
      <c r="DZ72" s="874"/>
      <c r="EA72" s="235"/>
    </row>
    <row r="73" spans="1:131" s="236" customFormat="1" ht="26.25" customHeight="1" x14ac:dyDescent="0.2">
      <c r="A73" s="249">
        <v>6</v>
      </c>
      <c r="B73" s="888"/>
      <c r="C73" s="889"/>
      <c r="D73" s="889"/>
      <c r="E73" s="889"/>
      <c r="F73" s="889"/>
      <c r="G73" s="889"/>
      <c r="H73" s="889"/>
      <c r="I73" s="889"/>
      <c r="J73" s="889"/>
      <c r="K73" s="889"/>
      <c r="L73" s="889"/>
      <c r="M73" s="889"/>
      <c r="N73" s="889"/>
      <c r="O73" s="889"/>
      <c r="P73" s="890"/>
      <c r="Q73" s="891"/>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92"/>
      <c r="BA73" s="892"/>
      <c r="BB73" s="892"/>
      <c r="BC73" s="892"/>
      <c r="BD73" s="893"/>
      <c r="BE73" s="253"/>
      <c r="BF73" s="253"/>
      <c r="BG73" s="253"/>
      <c r="BH73" s="253"/>
      <c r="BI73" s="253"/>
      <c r="BJ73" s="253"/>
      <c r="BK73" s="253"/>
      <c r="BL73" s="253"/>
      <c r="BM73" s="253"/>
      <c r="BN73" s="253"/>
      <c r="BO73" s="253"/>
      <c r="BP73" s="253"/>
      <c r="BQ73" s="250">
        <v>67</v>
      </c>
      <c r="BR73" s="255"/>
      <c r="BS73" s="878"/>
      <c r="BT73" s="879"/>
      <c r="BU73" s="879"/>
      <c r="BV73" s="879"/>
      <c r="BW73" s="879"/>
      <c r="BX73" s="879"/>
      <c r="BY73" s="879"/>
      <c r="BZ73" s="879"/>
      <c r="CA73" s="879"/>
      <c r="CB73" s="879"/>
      <c r="CC73" s="879"/>
      <c r="CD73" s="879"/>
      <c r="CE73" s="879"/>
      <c r="CF73" s="879"/>
      <c r="CG73" s="880"/>
      <c r="CH73" s="875"/>
      <c r="CI73" s="876"/>
      <c r="CJ73" s="876"/>
      <c r="CK73" s="876"/>
      <c r="CL73" s="877"/>
      <c r="CM73" s="875"/>
      <c r="CN73" s="876"/>
      <c r="CO73" s="876"/>
      <c r="CP73" s="876"/>
      <c r="CQ73" s="877"/>
      <c r="CR73" s="875"/>
      <c r="CS73" s="876"/>
      <c r="CT73" s="876"/>
      <c r="CU73" s="876"/>
      <c r="CV73" s="877"/>
      <c r="CW73" s="875"/>
      <c r="CX73" s="876"/>
      <c r="CY73" s="876"/>
      <c r="CZ73" s="876"/>
      <c r="DA73" s="877"/>
      <c r="DB73" s="875"/>
      <c r="DC73" s="876"/>
      <c r="DD73" s="876"/>
      <c r="DE73" s="876"/>
      <c r="DF73" s="877"/>
      <c r="DG73" s="875"/>
      <c r="DH73" s="876"/>
      <c r="DI73" s="876"/>
      <c r="DJ73" s="876"/>
      <c r="DK73" s="877"/>
      <c r="DL73" s="875"/>
      <c r="DM73" s="876"/>
      <c r="DN73" s="876"/>
      <c r="DO73" s="876"/>
      <c r="DP73" s="877"/>
      <c r="DQ73" s="875"/>
      <c r="DR73" s="876"/>
      <c r="DS73" s="876"/>
      <c r="DT73" s="876"/>
      <c r="DU73" s="877"/>
      <c r="DV73" s="872"/>
      <c r="DW73" s="873"/>
      <c r="DX73" s="873"/>
      <c r="DY73" s="873"/>
      <c r="DZ73" s="874"/>
      <c r="EA73" s="235"/>
    </row>
    <row r="74" spans="1:131" s="236" customFormat="1" ht="26.25" customHeight="1" x14ac:dyDescent="0.2">
      <c r="A74" s="249">
        <v>7</v>
      </c>
      <c r="B74" s="888"/>
      <c r="C74" s="889"/>
      <c r="D74" s="889"/>
      <c r="E74" s="889"/>
      <c r="F74" s="889"/>
      <c r="G74" s="889"/>
      <c r="H74" s="889"/>
      <c r="I74" s="889"/>
      <c r="J74" s="889"/>
      <c r="K74" s="889"/>
      <c r="L74" s="889"/>
      <c r="M74" s="889"/>
      <c r="N74" s="889"/>
      <c r="O74" s="889"/>
      <c r="P74" s="890"/>
      <c r="Q74" s="891"/>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92"/>
      <c r="BA74" s="892"/>
      <c r="BB74" s="892"/>
      <c r="BC74" s="892"/>
      <c r="BD74" s="893"/>
      <c r="BE74" s="253"/>
      <c r="BF74" s="253"/>
      <c r="BG74" s="253"/>
      <c r="BH74" s="253"/>
      <c r="BI74" s="253"/>
      <c r="BJ74" s="253"/>
      <c r="BK74" s="253"/>
      <c r="BL74" s="253"/>
      <c r="BM74" s="253"/>
      <c r="BN74" s="253"/>
      <c r="BO74" s="253"/>
      <c r="BP74" s="253"/>
      <c r="BQ74" s="250">
        <v>68</v>
      </c>
      <c r="BR74" s="255"/>
      <c r="BS74" s="878"/>
      <c r="BT74" s="879"/>
      <c r="BU74" s="879"/>
      <c r="BV74" s="879"/>
      <c r="BW74" s="879"/>
      <c r="BX74" s="879"/>
      <c r="BY74" s="879"/>
      <c r="BZ74" s="879"/>
      <c r="CA74" s="879"/>
      <c r="CB74" s="879"/>
      <c r="CC74" s="879"/>
      <c r="CD74" s="879"/>
      <c r="CE74" s="879"/>
      <c r="CF74" s="879"/>
      <c r="CG74" s="880"/>
      <c r="CH74" s="875"/>
      <c r="CI74" s="876"/>
      <c r="CJ74" s="876"/>
      <c r="CK74" s="876"/>
      <c r="CL74" s="877"/>
      <c r="CM74" s="875"/>
      <c r="CN74" s="876"/>
      <c r="CO74" s="876"/>
      <c r="CP74" s="876"/>
      <c r="CQ74" s="877"/>
      <c r="CR74" s="875"/>
      <c r="CS74" s="876"/>
      <c r="CT74" s="876"/>
      <c r="CU74" s="876"/>
      <c r="CV74" s="877"/>
      <c r="CW74" s="875"/>
      <c r="CX74" s="876"/>
      <c r="CY74" s="876"/>
      <c r="CZ74" s="876"/>
      <c r="DA74" s="877"/>
      <c r="DB74" s="875"/>
      <c r="DC74" s="876"/>
      <c r="DD74" s="876"/>
      <c r="DE74" s="876"/>
      <c r="DF74" s="877"/>
      <c r="DG74" s="875"/>
      <c r="DH74" s="876"/>
      <c r="DI74" s="876"/>
      <c r="DJ74" s="876"/>
      <c r="DK74" s="877"/>
      <c r="DL74" s="875"/>
      <c r="DM74" s="876"/>
      <c r="DN74" s="876"/>
      <c r="DO74" s="876"/>
      <c r="DP74" s="877"/>
      <c r="DQ74" s="875"/>
      <c r="DR74" s="876"/>
      <c r="DS74" s="876"/>
      <c r="DT74" s="876"/>
      <c r="DU74" s="877"/>
      <c r="DV74" s="872"/>
      <c r="DW74" s="873"/>
      <c r="DX74" s="873"/>
      <c r="DY74" s="873"/>
      <c r="DZ74" s="874"/>
      <c r="EA74" s="235"/>
    </row>
    <row r="75" spans="1:131" s="236" customFormat="1" ht="26.25" customHeight="1" x14ac:dyDescent="0.2">
      <c r="A75" s="249">
        <v>8</v>
      </c>
      <c r="B75" s="888"/>
      <c r="C75" s="889"/>
      <c r="D75" s="889"/>
      <c r="E75" s="889"/>
      <c r="F75" s="889"/>
      <c r="G75" s="889"/>
      <c r="H75" s="889"/>
      <c r="I75" s="889"/>
      <c r="J75" s="889"/>
      <c r="K75" s="889"/>
      <c r="L75" s="889"/>
      <c r="M75" s="889"/>
      <c r="N75" s="889"/>
      <c r="O75" s="889"/>
      <c r="P75" s="890"/>
      <c r="Q75" s="894"/>
      <c r="R75" s="895"/>
      <c r="S75" s="895"/>
      <c r="T75" s="895"/>
      <c r="U75" s="829"/>
      <c r="V75" s="896"/>
      <c r="W75" s="895"/>
      <c r="X75" s="895"/>
      <c r="Y75" s="895"/>
      <c r="Z75" s="829"/>
      <c r="AA75" s="896"/>
      <c r="AB75" s="895"/>
      <c r="AC75" s="895"/>
      <c r="AD75" s="895"/>
      <c r="AE75" s="829"/>
      <c r="AF75" s="896"/>
      <c r="AG75" s="895"/>
      <c r="AH75" s="895"/>
      <c r="AI75" s="895"/>
      <c r="AJ75" s="829"/>
      <c r="AK75" s="896"/>
      <c r="AL75" s="895"/>
      <c r="AM75" s="895"/>
      <c r="AN75" s="895"/>
      <c r="AO75" s="829"/>
      <c r="AP75" s="896"/>
      <c r="AQ75" s="895"/>
      <c r="AR75" s="895"/>
      <c r="AS75" s="895"/>
      <c r="AT75" s="829"/>
      <c r="AU75" s="896"/>
      <c r="AV75" s="895"/>
      <c r="AW75" s="895"/>
      <c r="AX75" s="895"/>
      <c r="AY75" s="829"/>
      <c r="AZ75" s="892"/>
      <c r="BA75" s="892"/>
      <c r="BB75" s="892"/>
      <c r="BC75" s="892"/>
      <c r="BD75" s="893"/>
      <c r="BE75" s="253"/>
      <c r="BF75" s="253"/>
      <c r="BG75" s="253"/>
      <c r="BH75" s="253"/>
      <c r="BI75" s="253"/>
      <c r="BJ75" s="253"/>
      <c r="BK75" s="253"/>
      <c r="BL75" s="253"/>
      <c r="BM75" s="253"/>
      <c r="BN75" s="253"/>
      <c r="BO75" s="253"/>
      <c r="BP75" s="253"/>
      <c r="BQ75" s="250">
        <v>69</v>
      </c>
      <c r="BR75" s="255"/>
      <c r="BS75" s="878"/>
      <c r="BT75" s="879"/>
      <c r="BU75" s="879"/>
      <c r="BV75" s="879"/>
      <c r="BW75" s="879"/>
      <c r="BX75" s="879"/>
      <c r="BY75" s="879"/>
      <c r="BZ75" s="879"/>
      <c r="CA75" s="879"/>
      <c r="CB75" s="879"/>
      <c r="CC75" s="879"/>
      <c r="CD75" s="879"/>
      <c r="CE75" s="879"/>
      <c r="CF75" s="879"/>
      <c r="CG75" s="880"/>
      <c r="CH75" s="875"/>
      <c r="CI75" s="876"/>
      <c r="CJ75" s="876"/>
      <c r="CK75" s="876"/>
      <c r="CL75" s="877"/>
      <c r="CM75" s="875"/>
      <c r="CN75" s="876"/>
      <c r="CO75" s="876"/>
      <c r="CP75" s="876"/>
      <c r="CQ75" s="877"/>
      <c r="CR75" s="875"/>
      <c r="CS75" s="876"/>
      <c r="CT75" s="876"/>
      <c r="CU75" s="876"/>
      <c r="CV75" s="877"/>
      <c r="CW75" s="875"/>
      <c r="CX75" s="876"/>
      <c r="CY75" s="876"/>
      <c r="CZ75" s="876"/>
      <c r="DA75" s="877"/>
      <c r="DB75" s="875"/>
      <c r="DC75" s="876"/>
      <c r="DD75" s="876"/>
      <c r="DE75" s="876"/>
      <c r="DF75" s="877"/>
      <c r="DG75" s="875"/>
      <c r="DH75" s="876"/>
      <c r="DI75" s="876"/>
      <c r="DJ75" s="876"/>
      <c r="DK75" s="877"/>
      <c r="DL75" s="875"/>
      <c r="DM75" s="876"/>
      <c r="DN75" s="876"/>
      <c r="DO75" s="876"/>
      <c r="DP75" s="877"/>
      <c r="DQ75" s="875"/>
      <c r="DR75" s="876"/>
      <c r="DS75" s="876"/>
      <c r="DT75" s="876"/>
      <c r="DU75" s="877"/>
      <c r="DV75" s="872"/>
      <c r="DW75" s="873"/>
      <c r="DX75" s="873"/>
      <c r="DY75" s="873"/>
      <c r="DZ75" s="874"/>
      <c r="EA75" s="235"/>
    </row>
    <row r="76" spans="1:131" s="236" customFormat="1" ht="26.25" customHeight="1" x14ac:dyDescent="0.2">
      <c r="A76" s="249">
        <v>9</v>
      </c>
      <c r="B76" s="888"/>
      <c r="C76" s="889"/>
      <c r="D76" s="889"/>
      <c r="E76" s="889"/>
      <c r="F76" s="889"/>
      <c r="G76" s="889"/>
      <c r="H76" s="889"/>
      <c r="I76" s="889"/>
      <c r="J76" s="889"/>
      <c r="K76" s="889"/>
      <c r="L76" s="889"/>
      <c r="M76" s="889"/>
      <c r="N76" s="889"/>
      <c r="O76" s="889"/>
      <c r="P76" s="890"/>
      <c r="Q76" s="894"/>
      <c r="R76" s="895"/>
      <c r="S76" s="895"/>
      <c r="T76" s="895"/>
      <c r="U76" s="829"/>
      <c r="V76" s="896"/>
      <c r="W76" s="895"/>
      <c r="X76" s="895"/>
      <c r="Y76" s="895"/>
      <c r="Z76" s="829"/>
      <c r="AA76" s="896"/>
      <c r="AB76" s="895"/>
      <c r="AC76" s="895"/>
      <c r="AD76" s="895"/>
      <c r="AE76" s="829"/>
      <c r="AF76" s="896"/>
      <c r="AG76" s="895"/>
      <c r="AH76" s="895"/>
      <c r="AI76" s="895"/>
      <c r="AJ76" s="829"/>
      <c r="AK76" s="896"/>
      <c r="AL76" s="895"/>
      <c r="AM76" s="895"/>
      <c r="AN76" s="895"/>
      <c r="AO76" s="829"/>
      <c r="AP76" s="896"/>
      <c r="AQ76" s="895"/>
      <c r="AR76" s="895"/>
      <c r="AS76" s="895"/>
      <c r="AT76" s="829"/>
      <c r="AU76" s="896"/>
      <c r="AV76" s="895"/>
      <c r="AW76" s="895"/>
      <c r="AX76" s="895"/>
      <c r="AY76" s="829"/>
      <c r="AZ76" s="892"/>
      <c r="BA76" s="892"/>
      <c r="BB76" s="892"/>
      <c r="BC76" s="892"/>
      <c r="BD76" s="893"/>
      <c r="BE76" s="253"/>
      <c r="BF76" s="253"/>
      <c r="BG76" s="253"/>
      <c r="BH76" s="253"/>
      <c r="BI76" s="253"/>
      <c r="BJ76" s="253"/>
      <c r="BK76" s="253"/>
      <c r="BL76" s="253"/>
      <c r="BM76" s="253"/>
      <c r="BN76" s="253"/>
      <c r="BO76" s="253"/>
      <c r="BP76" s="253"/>
      <c r="BQ76" s="250">
        <v>70</v>
      </c>
      <c r="BR76" s="255"/>
      <c r="BS76" s="878"/>
      <c r="BT76" s="879"/>
      <c r="BU76" s="879"/>
      <c r="BV76" s="879"/>
      <c r="BW76" s="879"/>
      <c r="BX76" s="879"/>
      <c r="BY76" s="879"/>
      <c r="BZ76" s="879"/>
      <c r="CA76" s="879"/>
      <c r="CB76" s="879"/>
      <c r="CC76" s="879"/>
      <c r="CD76" s="879"/>
      <c r="CE76" s="879"/>
      <c r="CF76" s="879"/>
      <c r="CG76" s="880"/>
      <c r="CH76" s="875"/>
      <c r="CI76" s="876"/>
      <c r="CJ76" s="876"/>
      <c r="CK76" s="876"/>
      <c r="CL76" s="877"/>
      <c r="CM76" s="875"/>
      <c r="CN76" s="876"/>
      <c r="CO76" s="876"/>
      <c r="CP76" s="876"/>
      <c r="CQ76" s="877"/>
      <c r="CR76" s="875"/>
      <c r="CS76" s="876"/>
      <c r="CT76" s="876"/>
      <c r="CU76" s="876"/>
      <c r="CV76" s="877"/>
      <c r="CW76" s="875"/>
      <c r="CX76" s="876"/>
      <c r="CY76" s="876"/>
      <c r="CZ76" s="876"/>
      <c r="DA76" s="877"/>
      <c r="DB76" s="875"/>
      <c r="DC76" s="876"/>
      <c r="DD76" s="876"/>
      <c r="DE76" s="876"/>
      <c r="DF76" s="877"/>
      <c r="DG76" s="875"/>
      <c r="DH76" s="876"/>
      <c r="DI76" s="876"/>
      <c r="DJ76" s="876"/>
      <c r="DK76" s="877"/>
      <c r="DL76" s="875"/>
      <c r="DM76" s="876"/>
      <c r="DN76" s="876"/>
      <c r="DO76" s="876"/>
      <c r="DP76" s="877"/>
      <c r="DQ76" s="875"/>
      <c r="DR76" s="876"/>
      <c r="DS76" s="876"/>
      <c r="DT76" s="876"/>
      <c r="DU76" s="877"/>
      <c r="DV76" s="872"/>
      <c r="DW76" s="873"/>
      <c r="DX76" s="873"/>
      <c r="DY76" s="873"/>
      <c r="DZ76" s="874"/>
      <c r="EA76" s="235"/>
    </row>
    <row r="77" spans="1:131" s="236" customFormat="1" ht="26.25" customHeight="1" x14ac:dyDescent="0.2">
      <c r="A77" s="249">
        <v>10</v>
      </c>
      <c r="B77" s="888"/>
      <c r="C77" s="889"/>
      <c r="D77" s="889"/>
      <c r="E77" s="889"/>
      <c r="F77" s="889"/>
      <c r="G77" s="889"/>
      <c r="H77" s="889"/>
      <c r="I77" s="889"/>
      <c r="J77" s="889"/>
      <c r="K77" s="889"/>
      <c r="L77" s="889"/>
      <c r="M77" s="889"/>
      <c r="N77" s="889"/>
      <c r="O77" s="889"/>
      <c r="P77" s="890"/>
      <c r="Q77" s="894"/>
      <c r="R77" s="895"/>
      <c r="S77" s="895"/>
      <c r="T77" s="895"/>
      <c r="U77" s="829"/>
      <c r="V77" s="896"/>
      <c r="W77" s="895"/>
      <c r="X77" s="895"/>
      <c r="Y77" s="895"/>
      <c r="Z77" s="829"/>
      <c r="AA77" s="896"/>
      <c r="AB77" s="895"/>
      <c r="AC77" s="895"/>
      <c r="AD77" s="895"/>
      <c r="AE77" s="829"/>
      <c r="AF77" s="896"/>
      <c r="AG77" s="895"/>
      <c r="AH77" s="895"/>
      <c r="AI77" s="895"/>
      <c r="AJ77" s="829"/>
      <c r="AK77" s="896"/>
      <c r="AL77" s="895"/>
      <c r="AM77" s="895"/>
      <c r="AN77" s="895"/>
      <c r="AO77" s="829"/>
      <c r="AP77" s="896"/>
      <c r="AQ77" s="895"/>
      <c r="AR77" s="895"/>
      <c r="AS77" s="895"/>
      <c r="AT77" s="829"/>
      <c r="AU77" s="896"/>
      <c r="AV77" s="895"/>
      <c r="AW77" s="895"/>
      <c r="AX77" s="895"/>
      <c r="AY77" s="829"/>
      <c r="AZ77" s="892"/>
      <c r="BA77" s="892"/>
      <c r="BB77" s="892"/>
      <c r="BC77" s="892"/>
      <c r="BD77" s="893"/>
      <c r="BE77" s="253"/>
      <c r="BF77" s="253"/>
      <c r="BG77" s="253"/>
      <c r="BH77" s="253"/>
      <c r="BI77" s="253"/>
      <c r="BJ77" s="253"/>
      <c r="BK77" s="253"/>
      <c r="BL77" s="253"/>
      <c r="BM77" s="253"/>
      <c r="BN77" s="253"/>
      <c r="BO77" s="253"/>
      <c r="BP77" s="253"/>
      <c r="BQ77" s="250">
        <v>71</v>
      </c>
      <c r="BR77" s="255"/>
      <c r="BS77" s="878"/>
      <c r="BT77" s="879"/>
      <c r="BU77" s="879"/>
      <c r="BV77" s="879"/>
      <c r="BW77" s="879"/>
      <c r="BX77" s="879"/>
      <c r="BY77" s="879"/>
      <c r="BZ77" s="879"/>
      <c r="CA77" s="879"/>
      <c r="CB77" s="879"/>
      <c r="CC77" s="879"/>
      <c r="CD77" s="879"/>
      <c r="CE77" s="879"/>
      <c r="CF77" s="879"/>
      <c r="CG77" s="880"/>
      <c r="CH77" s="875"/>
      <c r="CI77" s="876"/>
      <c r="CJ77" s="876"/>
      <c r="CK77" s="876"/>
      <c r="CL77" s="877"/>
      <c r="CM77" s="875"/>
      <c r="CN77" s="876"/>
      <c r="CO77" s="876"/>
      <c r="CP77" s="876"/>
      <c r="CQ77" s="877"/>
      <c r="CR77" s="875"/>
      <c r="CS77" s="876"/>
      <c r="CT77" s="876"/>
      <c r="CU77" s="876"/>
      <c r="CV77" s="877"/>
      <c r="CW77" s="875"/>
      <c r="CX77" s="876"/>
      <c r="CY77" s="876"/>
      <c r="CZ77" s="876"/>
      <c r="DA77" s="877"/>
      <c r="DB77" s="875"/>
      <c r="DC77" s="876"/>
      <c r="DD77" s="876"/>
      <c r="DE77" s="876"/>
      <c r="DF77" s="877"/>
      <c r="DG77" s="875"/>
      <c r="DH77" s="876"/>
      <c r="DI77" s="876"/>
      <c r="DJ77" s="876"/>
      <c r="DK77" s="877"/>
      <c r="DL77" s="875"/>
      <c r="DM77" s="876"/>
      <c r="DN77" s="876"/>
      <c r="DO77" s="876"/>
      <c r="DP77" s="877"/>
      <c r="DQ77" s="875"/>
      <c r="DR77" s="876"/>
      <c r="DS77" s="876"/>
      <c r="DT77" s="876"/>
      <c r="DU77" s="877"/>
      <c r="DV77" s="872"/>
      <c r="DW77" s="873"/>
      <c r="DX77" s="873"/>
      <c r="DY77" s="873"/>
      <c r="DZ77" s="874"/>
      <c r="EA77" s="235"/>
    </row>
    <row r="78" spans="1:131" s="236" customFormat="1" ht="26.25" customHeight="1" x14ac:dyDescent="0.2">
      <c r="A78" s="249">
        <v>11</v>
      </c>
      <c r="B78" s="888"/>
      <c r="C78" s="889"/>
      <c r="D78" s="889"/>
      <c r="E78" s="889"/>
      <c r="F78" s="889"/>
      <c r="G78" s="889"/>
      <c r="H78" s="889"/>
      <c r="I78" s="889"/>
      <c r="J78" s="889"/>
      <c r="K78" s="889"/>
      <c r="L78" s="889"/>
      <c r="M78" s="889"/>
      <c r="N78" s="889"/>
      <c r="O78" s="889"/>
      <c r="P78" s="890"/>
      <c r="Q78" s="891"/>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92"/>
      <c r="BA78" s="892"/>
      <c r="BB78" s="892"/>
      <c r="BC78" s="892"/>
      <c r="BD78" s="893"/>
      <c r="BE78" s="253"/>
      <c r="BF78" s="253"/>
      <c r="BG78" s="253"/>
      <c r="BH78" s="253"/>
      <c r="BI78" s="253"/>
      <c r="BJ78" s="256"/>
      <c r="BK78" s="256"/>
      <c r="BL78" s="256"/>
      <c r="BM78" s="256"/>
      <c r="BN78" s="256"/>
      <c r="BO78" s="253"/>
      <c r="BP78" s="253"/>
      <c r="BQ78" s="250">
        <v>72</v>
      </c>
      <c r="BR78" s="255"/>
      <c r="BS78" s="878"/>
      <c r="BT78" s="879"/>
      <c r="BU78" s="879"/>
      <c r="BV78" s="879"/>
      <c r="BW78" s="879"/>
      <c r="BX78" s="879"/>
      <c r="BY78" s="879"/>
      <c r="BZ78" s="879"/>
      <c r="CA78" s="879"/>
      <c r="CB78" s="879"/>
      <c r="CC78" s="879"/>
      <c r="CD78" s="879"/>
      <c r="CE78" s="879"/>
      <c r="CF78" s="879"/>
      <c r="CG78" s="880"/>
      <c r="CH78" s="875"/>
      <c r="CI78" s="876"/>
      <c r="CJ78" s="876"/>
      <c r="CK78" s="876"/>
      <c r="CL78" s="877"/>
      <c r="CM78" s="875"/>
      <c r="CN78" s="876"/>
      <c r="CO78" s="876"/>
      <c r="CP78" s="876"/>
      <c r="CQ78" s="877"/>
      <c r="CR78" s="875"/>
      <c r="CS78" s="876"/>
      <c r="CT78" s="876"/>
      <c r="CU78" s="876"/>
      <c r="CV78" s="877"/>
      <c r="CW78" s="875"/>
      <c r="CX78" s="876"/>
      <c r="CY78" s="876"/>
      <c r="CZ78" s="876"/>
      <c r="DA78" s="877"/>
      <c r="DB78" s="875"/>
      <c r="DC78" s="876"/>
      <c r="DD78" s="876"/>
      <c r="DE78" s="876"/>
      <c r="DF78" s="877"/>
      <c r="DG78" s="875"/>
      <c r="DH78" s="876"/>
      <c r="DI78" s="876"/>
      <c r="DJ78" s="876"/>
      <c r="DK78" s="877"/>
      <c r="DL78" s="875"/>
      <c r="DM78" s="876"/>
      <c r="DN78" s="876"/>
      <c r="DO78" s="876"/>
      <c r="DP78" s="877"/>
      <c r="DQ78" s="875"/>
      <c r="DR78" s="876"/>
      <c r="DS78" s="876"/>
      <c r="DT78" s="876"/>
      <c r="DU78" s="877"/>
      <c r="DV78" s="872"/>
      <c r="DW78" s="873"/>
      <c r="DX78" s="873"/>
      <c r="DY78" s="873"/>
      <c r="DZ78" s="874"/>
      <c r="EA78" s="235"/>
    </row>
    <row r="79" spans="1:131" s="236" customFormat="1" ht="26.25" customHeight="1" x14ac:dyDescent="0.2">
      <c r="A79" s="249">
        <v>12</v>
      </c>
      <c r="B79" s="888"/>
      <c r="C79" s="889"/>
      <c r="D79" s="889"/>
      <c r="E79" s="889"/>
      <c r="F79" s="889"/>
      <c r="G79" s="889"/>
      <c r="H79" s="889"/>
      <c r="I79" s="889"/>
      <c r="J79" s="889"/>
      <c r="K79" s="889"/>
      <c r="L79" s="889"/>
      <c r="M79" s="889"/>
      <c r="N79" s="889"/>
      <c r="O79" s="889"/>
      <c r="P79" s="890"/>
      <c r="Q79" s="891"/>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92"/>
      <c r="BA79" s="892"/>
      <c r="BB79" s="892"/>
      <c r="BC79" s="892"/>
      <c r="BD79" s="893"/>
      <c r="BE79" s="253"/>
      <c r="BF79" s="253"/>
      <c r="BG79" s="253"/>
      <c r="BH79" s="253"/>
      <c r="BI79" s="253"/>
      <c r="BJ79" s="256"/>
      <c r="BK79" s="256"/>
      <c r="BL79" s="256"/>
      <c r="BM79" s="256"/>
      <c r="BN79" s="256"/>
      <c r="BO79" s="253"/>
      <c r="BP79" s="253"/>
      <c r="BQ79" s="250">
        <v>73</v>
      </c>
      <c r="BR79" s="255"/>
      <c r="BS79" s="878"/>
      <c r="BT79" s="879"/>
      <c r="BU79" s="879"/>
      <c r="BV79" s="879"/>
      <c r="BW79" s="879"/>
      <c r="BX79" s="879"/>
      <c r="BY79" s="879"/>
      <c r="BZ79" s="879"/>
      <c r="CA79" s="879"/>
      <c r="CB79" s="879"/>
      <c r="CC79" s="879"/>
      <c r="CD79" s="879"/>
      <c r="CE79" s="879"/>
      <c r="CF79" s="879"/>
      <c r="CG79" s="880"/>
      <c r="CH79" s="875"/>
      <c r="CI79" s="876"/>
      <c r="CJ79" s="876"/>
      <c r="CK79" s="876"/>
      <c r="CL79" s="877"/>
      <c r="CM79" s="875"/>
      <c r="CN79" s="876"/>
      <c r="CO79" s="876"/>
      <c r="CP79" s="876"/>
      <c r="CQ79" s="877"/>
      <c r="CR79" s="875"/>
      <c r="CS79" s="876"/>
      <c r="CT79" s="876"/>
      <c r="CU79" s="876"/>
      <c r="CV79" s="877"/>
      <c r="CW79" s="875"/>
      <c r="CX79" s="876"/>
      <c r="CY79" s="876"/>
      <c r="CZ79" s="876"/>
      <c r="DA79" s="877"/>
      <c r="DB79" s="875"/>
      <c r="DC79" s="876"/>
      <c r="DD79" s="876"/>
      <c r="DE79" s="876"/>
      <c r="DF79" s="877"/>
      <c r="DG79" s="875"/>
      <c r="DH79" s="876"/>
      <c r="DI79" s="876"/>
      <c r="DJ79" s="876"/>
      <c r="DK79" s="877"/>
      <c r="DL79" s="875"/>
      <c r="DM79" s="876"/>
      <c r="DN79" s="876"/>
      <c r="DO79" s="876"/>
      <c r="DP79" s="877"/>
      <c r="DQ79" s="875"/>
      <c r="DR79" s="876"/>
      <c r="DS79" s="876"/>
      <c r="DT79" s="876"/>
      <c r="DU79" s="877"/>
      <c r="DV79" s="872"/>
      <c r="DW79" s="873"/>
      <c r="DX79" s="873"/>
      <c r="DY79" s="873"/>
      <c r="DZ79" s="874"/>
      <c r="EA79" s="235"/>
    </row>
    <row r="80" spans="1:131" s="236" customFormat="1" ht="26.25" customHeight="1" x14ac:dyDescent="0.2">
      <c r="A80" s="249">
        <v>13</v>
      </c>
      <c r="B80" s="888"/>
      <c r="C80" s="889"/>
      <c r="D80" s="889"/>
      <c r="E80" s="889"/>
      <c r="F80" s="889"/>
      <c r="G80" s="889"/>
      <c r="H80" s="889"/>
      <c r="I80" s="889"/>
      <c r="J80" s="889"/>
      <c r="K80" s="889"/>
      <c r="L80" s="889"/>
      <c r="M80" s="889"/>
      <c r="N80" s="889"/>
      <c r="O80" s="889"/>
      <c r="P80" s="890"/>
      <c r="Q80" s="891"/>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92"/>
      <c r="BA80" s="892"/>
      <c r="BB80" s="892"/>
      <c r="BC80" s="892"/>
      <c r="BD80" s="893"/>
      <c r="BE80" s="253"/>
      <c r="BF80" s="253"/>
      <c r="BG80" s="253"/>
      <c r="BH80" s="253"/>
      <c r="BI80" s="253"/>
      <c r="BJ80" s="253"/>
      <c r="BK80" s="253"/>
      <c r="BL80" s="253"/>
      <c r="BM80" s="253"/>
      <c r="BN80" s="253"/>
      <c r="BO80" s="253"/>
      <c r="BP80" s="253"/>
      <c r="BQ80" s="250">
        <v>74</v>
      </c>
      <c r="BR80" s="255"/>
      <c r="BS80" s="878"/>
      <c r="BT80" s="879"/>
      <c r="BU80" s="879"/>
      <c r="BV80" s="879"/>
      <c r="BW80" s="879"/>
      <c r="BX80" s="879"/>
      <c r="BY80" s="879"/>
      <c r="BZ80" s="879"/>
      <c r="CA80" s="879"/>
      <c r="CB80" s="879"/>
      <c r="CC80" s="879"/>
      <c r="CD80" s="879"/>
      <c r="CE80" s="879"/>
      <c r="CF80" s="879"/>
      <c r="CG80" s="880"/>
      <c r="CH80" s="875"/>
      <c r="CI80" s="876"/>
      <c r="CJ80" s="876"/>
      <c r="CK80" s="876"/>
      <c r="CL80" s="877"/>
      <c r="CM80" s="875"/>
      <c r="CN80" s="876"/>
      <c r="CO80" s="876"/>
      <c r="CP80" s="876"/>
      <c r="CQ80" s="877"/>
      <c r="CR80" s="875"/>
      <c r="CS80" s="876"/>
      <c r="CT80" s="876"/>
      <c r="CU80" s="876"/>
      <c r="CV80" s="877"/>
      <c r="CW80" s="875"/>
      <c r="CX80" s="876"/>
      <c r="CY80" s="876"/>
      <c r="CZ80" s="876"/>
      <c r="DA80" s="877"/>
      <c r="DB80" s="875"/>
      <c r="DC80" s="876"/>
      <c r="DD80" s="876"/>
      <c r="DE80" s="876"/>
      <c r="DF80" s="877"/>
      <c r="DG80" s="875"/>
      <c r="DH80" s="876"/>
      <c r="DI80" s="876"/>
      <c r="DJ80" s="876"/>
      <c r="DK80" s="877"/>
      <c r="DL80" s="875"/>
      <c r="DM80" s="876"/>
      <c r="DN80" s="876"/>
      <c r="DO80" s="876"/>
      <c r="DP80" s="877"/>
      <c r="DQ80" s="875"/>
      <c r="DR80" s="876"/>
      <c r="DS80" s="876"/>
      <c r="DT80" s="876"/>
      <c r="DU80" s="877"/>
      <c r="DV80" s="872"/>
      <c r="DW80" s="873"/>
      <c r="DX80" s="873"/>
      <c r="DY80" s="873"/>
      <c r="DZ80" s="874"/>
      <c r="EA80" s="235"/>
    </row>
    <row r="81" spans="1:131" s="236" customFormat="1" ht="26.25" customHeight="1" x14ac:dyDescent="0.2">
      <c r="A81" s="249">
        <v>14</v>
      </c>
      <c r="B81" s="888"/>
      <c r="C81" s="889"/>
      <c r="D81" s="889"/>
      <c r="E81" s="889"/>
      <c r="F81" s="889"/>
      <c r="G81" s="889"/>
      <c r="H81" s="889"/>
      <c r="I81" s="889"/>
      <c r="J81" s="889"/>
      <c r="K81" s="889"/>
      <c r="L81" s="889"/>
      <c r="M81" s="889"/>
      <c r="N81" s="889"/>
      <c r="O81" s="889"/>
      <c r="P81" s="890"/>
      <c r="Q81" s="891"/>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92"/>
      <c r="BA81" s="892"/>
      <c r="BB81" s="892"/>
      <c r="BC81" s="892"/>
      <c r="BD81" s="893"/>
      <c r="BE81" s="253"/>
      <c r="BF81" s="253"/>
      <c r="BG81" s="253"/>
      <c r="BH81" s="253"/>
      <c r="BI81" s="253"/>
      <c r="BJ81" s="253"/>
      <c r="BK81" s="253"/>
      <c r="BL81" s="253"/>
      <c r="BM81" s="253"/>
      <c r="BN81" s="253"/>
      <c r="BO81" s="253"/>
      <c r="BP81" s="253"/>
      <c r="BQ81" s="250">
        <v>75</v>
      </c>
      <c r="BR81" s="255"/>
      <c r="BS81" s="878"/>
      <c r="BT81" s="879"/>
      <c r="BU81" s="879"/>
      <c r="BV81" s="879"/>
      <c r="BW81" s="879"/>
      <c r="BX81" s="879"/>
      <c r="BY81" s="879"/>
      <c r="BZ81" s="879"/>
      <c r="CA81" s="879"/>
      <c r="CB81" s="879"/>
      <c r="CC81" s="879"/>
      <c r="CD81" s="879"/>
      <c r="CE81" s="879"/>
      <c r="CF81" s="879"/>
      <c r="CG81" s="880"/>
      <c r="CH81" s="875"/>
      <c r="CI81" s="876"/>
      <c r="CJ81" s="876"/>
      <c r="CK81" s="876"/>
      <c r="CL81" s="877"/>
      <c r="CM81" s="875"/>
      <c r="CN81" s="876"/>
      <c r="CO81" s="876"/>
      <c r="CP81" s="876"/>
      <c r="CQ81" s="877"/>
      <c r="CR81" s="875"/>
      <c r="CS81" s="876"/>
      <c r="CT81" s="876"/>
      <c r="CU81" s="876"/>
      <c r="CV81" s="877"/>
      <c r="CW81" s="875"/>
      <c r="CX81" s="876"/>
      <c r="CY81" s="876"/>
      <c r="CZ81" s="876"/>
      <c r="DA81" s="877"/>
      <c r="DB81" s="875"/>
      <c r="DC81" s="876"/>
      <c r="DD81" s="876"/>
      <c r="DE81" s="876"/>
      <c r="DF81" s="877"/>
      <c r="DG81" s="875"/>
      <c r="DH81" s="876"/>
      <c r="DI81" s="876"/>
      <c r="DJ81" s="876"/>
      <c r="DK81" s="877"/>
      <c r="DL81" s="875"/>
      <c r="DM81" s="876"/>
      <c r="DN81" s="876"/>
      <c r="DO81" s="876"/>
      <c r="DP81" s="877"/>
      <c r="DQ81" s="875"/>
      <c r="DR81" s="876"/>
      <c r="DS81" s="876"/>
      <c r="DT81" s="876"/>
      <c r="DU81" s="877"/>
      <c r="DV81" s="872"/>
      <c r="DW81" s="873"/>
      <c r="DX81" s="873"/>
      <c r="DY81" s="873"/>
      <c r="DZ81" s="874"/>
      <c r="EA81" s="235"/>
    </row>
    <row r="82" spans="1:131" s="236" customFormat="1" ht="26.25" customHeight="1" x14ac:dyDescent="0.2">
      <c r="A82" s="249">
        <v>15</v>
      </c>
      <c r="B82" s="888"/>
      <c r="C82" s="889"/>
      <c r="D82" s="889"/>
      <c r="E82" s="889"/>
      <c r="F82" s="889"/>
      <c r="G82" s="889"/>
      <c r="H82" s="889"/>
      <c r="I82" s="889"/>
      <c r="J82" s="889"/>
      <c r="K82" s="889"/>
      <c r="L82" s="889"/>
      <c r="M82" s="889"/>
      <c r="N82" s="889"/>
      <c r="O82" s="889"/>
      <c r="P82" s="890"/>
      <c r="Q82" s="891"/>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92"/>
      <c r="BA82" s="892"/>
      <c r="BB82" s="892"/>
      <c r="BC82" s="892"/>
      <c r="BD82" s="893"/>
      <c r="BE82" s="253"/>
      <c r="BF82" s="253"/>
      <c r="BG82" s="253"/>
      <c r="BH82" s="253"/>
      <c r="BI82" s="253"/>
      <c r="BJ82" s="253"/>
      <c r="BK82" s="253"/>
      <c r="BL82" s="253"/>
      <c r="BM82" s="253"/>
      <c r="BN82" s="253"/>
      <c r="BO82" s="253"/>
      <c r="BP82" s="253"/>
      <c r="BQ82" s="250">
        <v>76</v>
      </c>
      <c r="BR82" s="255"/>
      <c r="BS82" s="878"/>
      <c r="BT82" s="879"/>
      <c r="BU82" s="879"/>
      <c r="BV82" s="879"/>
      <c r="BW82" s="879"/>
      <c r="BX82" s="879"/>
      <c r="BY82" s="879"/>
      <c r="BZ82" s="879"/>
      <c r="CA82" s="879"/>
      <c r="CB82" s="879"/>
      <c r="CC82" s="879"/>
      <c r="CD82" s="879"/>
      <c r="CE82" s="879"/>
      <c r="CF82" s="879"/>
      <c r="CG82" s="880"/>
      <c r="CH82" s="875"/>
      <c r="CI82" s="876"/>
      <c r="CJ82" s="876"/>
      <c r="CK82" s="876"/>
      <c r="CL82" s="877"/>
      <c r="CM82" s="875"/>
      <c r="CN82" s="876"/>
      <c r="CO82" s="876"/>
      <c r="CP82" s="876"/>
      <c r="CQ82" s="877"/>
      <c r="CR82" s="875"/>
      <c r="CS82" s="876"/>
      <c r="CT82" s="876"/>
      <c r="CU82" s="876"/>
      <c r="CV82" s="877"/>
      <c r="CW82" s="875"/>
      <c r="CX82" s="876"/>
      <c r="CY82" s="876"/>
      <c r="CZ82" s="876"/>
      <c r="DA82" s="877"/>
      <c r="DB82" s="875"/>
      <c r="DC82" s="876"/>
      <c r="DD82" s="876"/>
      <c r="DE82" s="876"/>
      <c r="DF82" s="877"/>
      <c r="DG82" s="875"/>
      <c r="DH82" s="876"/>
      <c r="DI82" s="876"/>
      <c r="DJ82" s="876"/>
      <c r="DK82" s="877"/>
      <c r="DL82" s="875"/>
      <c r="DM82" s="876"/>
      <c r="DN82" s="876"/>
      <c r="DO82" s="876"/>
      <c r="DP82" s="877"/>
      <c r="DQ82" s="875"/>
      <c r="DR82" s="876"/>
      <c r="DS82" s="876"/>
      <c r="DT82" s="876"/>
      <c r="DU82" s="877"/>
      <c r="DV82" s="872"/>
      <c r="DW82" s="873"/>
      <c r="DX82" s="873"/>
      <c r="DY82" s="873"/>
      <c r="DZ82" s="874"/>
      <c r="EA82" s="235"/>
    </row>
    <row r="83" spans="1:131" s="236" customFormat="1" ht="26.25" customHeight="1" x14ac:dyDescent="0.2">
      <c r="A83" s="249">
        <v>16</v>
      </c>
      <c r="B83" s="888"/>
      <c r="C83" s="889"/>
      <c r="D83" s="889"/>
      <c r="E83" s="889"/>
      <c r="F83" s="889"/>
      <c r="G83" s="889"/>
      <c r="H83" s="889"/>
      <c r="I83" s="889"/>
      <c r="J83" s="889"/>
      <c r="K83" s="889"/>
      <c r="L83" s="889"/>
      <c r="M83" s="889"/>
      <c r="N83" s="889"/>
      <c r="O83" s="889"/>
      <c r="P83" s="890"/>
      <c r="Q83" s="891"/>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92"/>
      <c r="BA83" s="892"/>
      <c r="BB83" s="892"/>
      <c r="BC83" s="892"/>
      <c r="BD83" s="893"/>
      <c r="BE83" s="253"/>
      <c r="BF83" s="253"/>
      <c r="BG83" s="253"/>
      <c r="BH83" s="253"/>
      <c r="BI83" s="253"/>
      <c r="BJ83" s="253"/>
      <c r="BK83" s="253"/>
      <c r="BL83" s="253"/>
      <c r="BM83" s="253"/>
      <c r="BN83" s="253"/>
      <c r="BO83" s="253"/>
      <c r="BP83" s="253"/>
      <c r="BQ83" s="250">
        <v>77</v>
      </c>
      <c r="BR83" s="255"/>
      <c r="BS83" s="878"/>
      <c r="BT83" s="879"/>
      <c r="BU83" s="879"/>
      <c r="BV83" s="879"/>
      <c r="BW83" s="879"/>
      <c r="BX83" s="879"/>
      <c r="BY83" s="879"/>
      <c r="BZ83" s="879"/>
      <c r="CA83" s="879"/>
      <c r="CB83" s="879"/>
      <c r="CC83" s="879"/>
      <c r="CD83" s="879"/>
      <c r="CE83" s="879"/>
      <c r="CF83" s="879"/>
      <c r="CG83" s="880"/>
      <c r="CH83" s="875"/>
      <c r="CI83" s="876"/>
      <c r="CJ83" s="876"/>
      <c r="CK83" s="876"/>
      <c r="CL83" s="877"/>
      <c r="CM83" s="875"/>
      <c r="CN83" s="876"/>
      <c r="CO83" s="876"/>
      <c r="CP83" s="876"/>
      <c r="CQ83" s="877"/>
      <c r="CR83" s="875"/>
      <c r="CS83" s="876"/>
      <c r="CT83" s="876"/>
      <c r="CU83" s="876"/>
      <c r="CV83" s="877"/>
      <c r="CW83" s="875"/>
      <c r="CX83" s="876"/>
      <c r="CY83" s="876"/>
      <c r="CZ83" s="876"/>
      <c r="DA83" s="877"/>
      <c r="DB83" s="875"/>
      <c r="DC83" s="876"/>
      <c r="DD83" s="876"/>
      <c r="DE83" s="876"/>
      <c r="DF83" s="877"/>
      <c r="DG83" s="875"/>
      <c r="DH83" s="876"/>
      <c r="DI83" s="876"/>
      <c r="DJ83" s="876"/>
      <c r="DK83" s="877"/>
      <c r="DL83" s="875"/>
      <c r="DM83" s="876"/>
      <c r="DN83" s="876"/>
      <c r="DO83" s="876"/>
      <c r="DP83" s="877"/>
      <c r="DQ83" s="875"/>
      <c r="DR83" s="876"/>
      <c r="DS83" s="876"/>
      <c r="DT83" s="876"/>
      <c r="DU83" s="877"/>
      <c r="DV83" s="872"/>
      <c r="DW83" s="873"/>
      <c r="DX83" s="873"/>
      <c r="DY83" s="873"/>
      <c r="DZ83" s="874"/>
      <c r="EA83" s="235"/>
    </row>
    <row r="84" spans="1:131" s="236" customFormat="1" ht="26.25" customHeight="1" x14ac:dyDescent="0.2">
      <c r="A84" s="249">
        <v>17</v>
      </c>
      <c r="B84" s="888"/>
      <c r="C84" s="889"/>
      <c r="D84" s="889"/>
      <c r="E84" s="889"/>
      <c r="F84" s="889"/>
      <c r="G84" s="889"/>
      <c r="H84" s="889"/>
      <c r="I84" s="889"/>
      <c r="J84" s="889"/>
      <c r="K84" s="889"/>
      <c r="L84" s="889"/>
      <c r="M84" s="889"/>
      <c r="N84" s="889"/>
      <c r="O84" s="889"/>
      <c r="P84" s="890"/>
      <c r="Q84" s="891"/>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92"/>
      <c r="BA84" s="892"/>
      <c r="BB84" s="892"/>
      <c r="BC84" s="892"/>
      <c r="BD84" s="893"/>
      <c r="BE84" s="253"/>
      <c r="BF84" s="253"/>
      <c r="BG84" s="253"/>
      <c r="BH84" s="253"/>
      <c r="BI84" s="253"/>
      <c r="BJ84" s="253"/>
      <c r="BK84" s="253"/>
      <c r="BL84" s="253"/>
      <c r="BM84" s="253"/>
      <c r="BN84" s="253"/>
      <c r="BO84" s="253"/>
      <c r="BP84" s="253"/>
      <c r="BQ84" s="250">
        <v>78</v>
      </c>
      <c r="BR84" s="255"/>
      <c r="BS84" s="878"/>
      <c r="BT84" s="879"/>
      <c r="BU84" s="879"/>
      <c r="BV84" s="879"/>
      <c r="BW84" s="879"/>
      <c r="BX84" s="879"/>
      <c r="BY84" s="879"/>
      <c r="BZ84" s="879"/>
      <c r="CA84" s="879"/>
      <c r="CB84" s="879"/>
      <c r="CC84" s="879"/>
      <c r="CD84" s="879"/>
      <c r="CE84" s="879"/>
      <c r="CF84" s="879"/>
      <c r="CG84" s="880"/>
      <c r="CH84" s="875"/>
      <c r="CI84" s="876"/>
      <c r="CJ84" s="876"/>
      <c r="CK84" s="876"/>
      <c r="CL84" s="877"/>
      <c r="CM84" s="875"/>
      <c r="CN84" s="876"/>
      <c r="CO84" s="876"/>
      <c r="CP84" s="876"/>
      <c r="CQ84" s="877"/>
      <c r="CR84" s="875"/>
      <c r="CS84" s="876"/>
      <c r="CT84" s="876"/>
      <c r="CU84" s="876"/>
      <c r="CV84" s="877"/>
      <c r="CW84" s="875"/>
      <c r="CX84" s="876"/>
      <c r="CY84" s="876"/>
      <c r="CZ84" s="876"/>
      <c r="DA84" s="877"/>
      <c r="DB84" s="875"/>
      <c r="DC84" s="876"/>
      <c r="DD84" s="876"/>
      <c r="DE84" s="876"/>
      <c r="DF84" s="877"/>
      <c r="DG84" s="875"/>
      <c r="DH84" s="876"/>
      <c r="DI84" s="876"/>
      <c r="DJ84" s="876"/>
      <c r="DK84" s="877"/>
      <c r="DL84" s="875"/>
      <c r="DM84" s="876"/>
      <c r="DN84" s="876"/>
      <c r="DO84" s="876"/>
      <c r="DP84" s="877"/>
      <c r="DQ84" s="875"/>
      <c r="DR84" s="876"/>
      <c r="DS84" s="876"/>
      <c r="DT84" s="876"/>
      <c r="DU84" s="877"/>
      <c r="DV84" s="872"/>
      <c r="DW84" s="873"/>
      <c r="DX84" s="873"/>
      <c r="DY84" s="873"/>
      <c r="DZ84" s="874"/>
      <c r="EA84" s="235"/>
    </row>
    <row r="85" spans="1:131" s="236" customFormat="1" ht="26.25" customHeight="1" x14ac:dyDescent="0.2">
      <c r="A85" s="249">
        <v>18</v>
      </c>
      <c r="B85" s="888"/>
      <c r="C85" s="889"/>
      <c r="D85" s="889"/>
      <c r="E85" s="889"/>
      <c r="F85" s="889"/>
      <c r="G85" s="889"/>
      <c r="H85" s="889"/>
      <c r="I85" s="889"/>
      <c r="J85" s="889"/>
      <c r="K85" s="889"/>
      <c r="L85" s="889"/>
      <c r="M85" s="889"/>
      <c r="N85" s="889"/>
      <c r="O85" s="889"/>
      <c r="P85" s="890"/>
      <c r="Q85" s="891"/>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92"/>
      <c r="BA85" s="892"/>
      <c r="BB85" s="892"/>
      <c r="BC85" s="892"/>
      <c r="BD85" s="893"/>
      <c r="BE85" s="253"/>
      <c r="BF85" s="253"/>
      <c r="BG85" s="253"/>
      <c r="BH85" s="253"/>
      <c r="BI85" s="253"/>
      <c r="BJ85" s="253"/>
      <c r="BK85" s="253"/>
      <c r="BL85" s="253"/>
      <c r="BM85" s="253"/>
      <c r="BN85" s="253"/>
      <c r="BO85" s="253"/>
      <c r="BP85" s="253"/>
      <c r="BQ85" s="250">
        <v>79</v>
      </c>
      <c r="BR85" s="255"/>
      <c r="BS85" s="878"/>
      <c r="BT85" s="879"/>
      <c r="BU85" s="879"/>
      <c r="BV85" s="879"/>
      <c r="BW85" s="879"/>
      <c r="BX85" s="879"/>
      <c r="BY85" s="879"/>
      <c r="BZ85" s="879"/>
      <c r="CA85" s="879"/>
      <c r="CB85" s="879"/>
      <c r="CC85" s="879"/>
      <c r="CD85" s="879"/>
      <c r="CE85" s="879"/>
      <c r="CF85" s="879"/>
      <c r="CG85" s="880"/>
      <c r="CH85" s="875"/>
      <c r="CI85" s="876"/>
      <c r="CJ85" s="876"/>
      <c r="CK85" s="876"/>
      <c r="CL85" s="877"/>
      <c r="CM85" s="875"/>
      <c r="CN85" s="876"/>
      <c r="CO85" s="876"/>
      <c r="CP85" s="876"/>
      <c r="CQ85" s="877"/>
      <c r="CR85" s="875"/>
      <c r="CS85" s="876"/>
      <c r="CT85" s="876"/>
      <c r="CU85" s="876"/>
      <c r="CV85" s="877"/>
      <c r="CW85" s="875"/>
      <c r="CX85" s="876"/>
      <c r="CY85" s="876"/>
      <c r="CZ85" s="876"/>
      <c r="DA85" s="877"/>
      <c r="DB85" s="875"/>
      <c r="DC85" s="876"/>
      <c r="DD85" s="876"/>
      <c r="DE85" s="876"/>
      <c r="DF85" s="877"/>
      <c r="DG85" s="875"/>
      <c r="DH85" s="876"/>
      <c r="DI85" s="876"/>
      <c r="DJ85" s="876"/>
      <c r="DK85" s="877"/>
      <c r="DL85" s="875"/>
      <c r="DM85" s="876"/>
      <c r="DN85" s="876"/>
      <c r="DO85" s="876"/>
      <c r="DP85" s="877"/>
      <c r="DQ85" s="875"/>
      <c r="DR85" s="876"/>
      <c r="DS85" s="876"/>
      <c r="DT85" s="876"/>
      <c r="DU85" s="877"/>
      <c r="DV85" s="872"/>
      <c r="DW85" s="873"/>
      <c r="DX85" s="873"/>
      <c r="DY85" s="873"/>
      <c r="DZ85" s="874"/>
      <c r="EA85" s="235"/>
    </row>
    <row r="86" spans="1:131" s="236" customFormat="1" ht="26.25" customHeight="1" x14ac:dyDescent="0.2">
      <c r="A86" s="249">
        <v>19</v>
      </c>
      <c r="B86" s="888"/>
      <c r="C86" s="889"/>
      <c r="D86" s="889"/>
      <c r="E86" s="889"/>
      <c r="F86" s="889"/>
      <c r="G86" s="889"/>
      <c r="H86" s="889"/>
      <c r="I86" s="889"/>
      <c r="J86" s="889"/>
      <c r="K86" s="889"/>
      <c r="L86" s="889"/>
      <c r="M86" s="889"/>
      <c r="N86" s="889"/>
      <c r="O86" s="889"/>
      <c r="P86" s="890"/>
      <c r="Q86" s="891"/>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92"/>
      <c r="BA86" s="892"/>
      <c r="BB86" s="892"/>
      <c r="BC86" s="892"/>
      <c r="BD86" s="893"/>
      <c r="BE86" s="253"/>
      <c r="BF86" s="253"/>
      <c r="BG86" s="253"/>
      <c r="BH86" s="253"/>
      <c r="BI86" s="253"/>
      <c r="BJ86" s="253"/>
      <c r="BK86" s="253"/>
      <c r="BL86" s="253"/>
      <c r="BM86" s="253"/>
      <c r="BN86" s="253"/>
      <c r="BO86" s="253"/>
      <c r="BP86" s="253"/>
      <c r="BQ86" s="250">
        <v>80</v>
      </c>
      <c r="BR86" s="255"/>
      <c r="BS86" s="878"/>
      <c r="BT86" s="879"/>
      <c r="BU86" s="879"/>
      <c r="BV86" s="879"/>
      <c r="BW86" s="879"/>
      <c r="BX86" s="879"/>
      <c r="BY86" s="879"/>
      <c r="BZ86" s="879"/>
      <c r="CA86" s="879"/>
      <c r="CB86" s="879"/>
      <c r="CC86" s="879"/>
      <c r="CD86" s="879"/>
      <c r="CE86" s="879"/>
      <c r="CF86" s="879"/>
      <c r="CG86" s="880"/>
      <c r="CH86" s="875"/>
      <c r="CI86" s="876"/>
      <c r="CJ86" s="876"/>
      <c r="CK86" s="876"/>
      <c r="CL86" s="877"/>
      <c r="CM86" s="875"/>
      <c r="CN86" s="876"/>
      <c r="CO86" s="876"/>
      <c r="CP86" s="876"/>
      <c r="CQ86" s="877"/>
      <c r="CR86" s="875"/>
      <c r="CS86" s="876"/>
      <c r="CT86" s="876"/>
      <c r="CU86" s="876"/>
      <c r="CV86" s="877"/>
      <c r="CW86" s="875"/>
      <c r="CX86" s="876"/>
      <c r="CY86" s="876"/>
      <c r="CZ86" s="876"/>
      <c r="DA86" s="877"/>
      <c r="DB86" s="875"/>
      <c r="DC86" s="876"/>
      <c r="DD86" s="876"/>
      <c r="DE86" s="876"/>
      <c r="DF86" s="877"/>
      <c r="DG86" s="875"/>
      <c r="DH86" s="876"/>
      <c r="DI86" s="876"/>
      <c r="DJ86" s="876"/>
      <c r="DK86" s="877"/>
      <c r="DL86" s="875"/>
      <c r="DM86" s="876"/>
      <c r="DN86" s="876"/>
      <c r="DO86" s="876"/>
      <c r="DP86" s="877"/>
      <c r="DQ86" s="875"/>
      <c r="DR86" s="876"/>
      <c r="DS86" s="876"/>
      <c r="DT86" s="876"/>
      <c r="DU86" s="877"/>
      <c r="DV86" s="872"/>
      <c r="DW86" s="873"/>
      <c r="DX86" s="873"/>
      <c r="DY86" s="873"/>
      <c r="DZ86" s="874"/>
      <c r="EA86" s="235"/>
    </row>
    <row r="87" spans="1:131" s="236" customFormat="1" ht="26.25" customHeight="1" x14ac:dyDescent="0.2">
      <c r="A87" s="257">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53"/>
      <c r="BF87" s="253"/>
      <c r="BG87" s="253"/>
      <c r="BH87" s="253"/>
      <c r="BI87" s="253"/>
      <c r="BJ87" s="253"/>
      <c r="BK87" s="253"/>
      <c r="BL87" s="253"/>
      <c r="BM87" s="253"/>
      <c r="BN87" s="253"/>
      <c r="BO87" s="253"/>
      <c r="BP87" s="253"/>
      <c r="BQ87" s="250">
        <v>81</v>
      </c>
      <c r="BR87" s="255"/>
      <c r="BS87" s="878"/>
      <c r="BT87" s="879"/>
      <c r="BU87" s="879"/>
      <c r="BV87" s="879"/>
      <c r="BW87" s="879"/>
      <c r="BX87" s="879"/>
      <c r="BY87" s="879"/>
      <c r="BZ87" s="879"/>
      <c r="CA87" s="879"/>
      <c r="CB87" s="879"/>
      <c r="CC87" s="879"/>
      <c r="CD87" s="879"/>
      <c r="CE87" s="879"/>
      <c r="CF87" s="879"/>
      <c r="CG87" s="880"/>
      <c r="CH87" s="875"/>
      <c r="CI87" s="876"/>
      <c r="CJ87" s="876"/>
      <c r="CK87" s="876"/>
      <c r="CL87" s="877"/>
      <c r="CM87" s="875"/>
      <c r="CN87" s="876"/>
      <c r="CO87" s="876"/>
      <c r="CP87" s="876"/>
      <c r="CQ87" s="877"/>
      <c r="CR87" s="875"/>
      <c r="CS87" s="876"/>
      <c r="CT87" s="876"/>
      <c r="CU87" s="876"/>
      <c r="CV87" s="877"/>
      <c r="CW87" s="875"/>
      <c r="CX87" s="876"/>
      <c r="CY87" s="876"/>
      <c r="CZ87" s="876"/>
      <c r="DA87" s="877"/>
      <c r="DB87" s="875"/>
      <c r="DC87" s="876"/>
      <c r="DD87" s="876"/>
      <c r="DE87" s="876"/>
      <c r="DF87" s="877"/>
      <c r="DG87" s="875"/>
      <c r="DH87" s="876"/>
      <c r="DI87" s="876"/>
      <c r="DJ87" s="876"/>
      <c r="DK87" s="877"/>
      <c r="DL87" s="875"/>
      <c r="DM87" s="876"/>
      <c r="DN87" s="876"/>
      <c r="DO87" s="876"/>
      <c r="DP87" s="877"/>
      <c r="DQ87" s="875"/>
      <c r="DR87" s="876"/>
      <c r="DS87" s="876"/>
      <c r="DT87" s="876"/>
      <c r="DU87" s="877"/>
      <c r="DV87" s="872"/>
      <c r="DW87" s="873"/>
      <c r="DX87" s="873"/>
      <c r="DY87" s="873"/>
      <c r="DZ87" s="874"/>
      <c r="EA87" s="235"/>
    </row>
    <row r="88" spans="1:131" s="236" customFormat="1" ht="26.25" customHeight="1" thickBot="1" x14ac:dyDescent="0.25">
      <c r="A88" s="252" t="s">
        <v>378</v>
      </c>
      <c r="B88" s="787" t="s">
        <v>418</v>
      </c>
      <c r="C88" s="788"/>
      <c r="D88" s="788"/>
      <c r="E88" s="788"/>
      <c r="F88" s="788"/>
      <c r="G88" s="788"/>
      <c r="H88" s="788"/>
      <c r="I88" s="788"/>
      <c r="J88" s="788"/>
      <c r="K88" s="788"/>
      <c r="L88" s="788"/>
      <c r="M88" s="788"/>
      <c r="N88" s="788"/>
      <c r="O88" s="788"/>
      <c r="P88" s="789"/>
      <c r="Q88" s="846"/>
      <c r="R88" s="847"/>
      <c r="S88" s="847"/>
      <c r="T88" s="847"/>
      <c r="U88" s="847"/>
      <c r="V88" s="847"/>
      <c r="W88" s="847"/>
      <c r="X88" s="847"/>
      <c r="Y88" s="847"/>
      <c r="Z88" s="847"/>
      <c r="AA88" s="847"/>
      <c r="AB88" s="847"/>
      <c r="AC88" s="847"/>
      <c r="AD88" s="847"/>
      <c r="AE88" s="847"/>
      <c r="AF88" s="850"/>
      <c r="AG88" s="850"/>
      <c r="AH88" s="850"/>
      <c r="AI88" s="850"/>
      <c r="AJ88" s="850"/>
      <c r="AK88" s="847"/>
      <c r="AL88" s="847"/>
      <c r="AM88" s="847"/>
      <c r="AN88" s="847"/>
      <c r="AO88" s="847"/>
      <c r="AP88" s="850"/>
      <c r="AQ88" s="850"/>
      <c r="AR88" s="850"/>
      <c r="AS88" s="850"/>
      <c r="AT88" s="850"/>
      <c r="AU88" s="850"/>
      <c r="AV88" s="850"/>
      <c r="AW88" s="850"/>
      <c r="AX88" s="850"/>
      <c r="AY88" s="850"/>
      <c r="AZ88" s="862"/>
      <c r="BA88" s="862"/>
      <c r="BB88" s="862"/>
      <c r="BC88" s="862"/>
      <c r="BD88" s="863"/>
      <c r="BE88" s="253"/>
      <c r="BF88" s="253"/>
      <c r="BG88" s="253"/>
      <c r="BH88" s="253"/>
      <c r="BI88" s="253"/>
      <c r="BJ88" s="253"/>
      <c r="BK88" s="253"/>
      <c r="BL88" s="253"/>
      <c r="BM88" s="253"/>
      <c r="BN88" s="253"/>
      <c r="BO88" s="253"/>
      <c r="BP88" s="253"/>
      <c r="BQ88" s="250">
        <v>82</v>
      </c>
      <c r="BR88" s="255"/>
      <c r="BS88" s="878"/>
      <c r="BT88" s="879"/>
      <c r="BU88" s="879"/>
      <c r="BV88" s="879"/>
      <c r="BW88" s="879"/>
      <c r="BX88" s="879"/>
      <c r="BY88" s="879"/>
      <c r="BZ88" s="879"/>
      <c r="CA88" s="879"/>
      <c r="CB88" s="879"/>
      <c r="CC88" s="879"/>
      <c r="CD88" s="879"/>
      <c r="CE88" s="879"/>
      <c r="CF88" s="879"/>
      <c r="CG88" s="880"/>
      <c r="CH88" s="875"/>
      <c r="CI88" s="876"/>
      <c r="CJ88" s="876"/>
      <c r="CK88" s="876"/>
      <c r="CL88" s="877"/>
      <c r="CM88" s="875"/>
      <c r="CN88" s="876"/>
      <c r="CO88" s="876"/>
      <c r="CP88" s="876"/>
      <c r="CQ88" s="877"/>
      <c r="CR88" s="875"/>
      <c r="CS88" s="876"/>
      <c r="CT88" s="876"/>
      <c r="CU88" s="876"/>
      <c r="CV88" s="877"/>
      <c r="CW88" s="875"/>
      <c r="CX88" s="876"/>
      <c r="CY88" s="876"/>
      <c r="CZ88" s="876"/>
      <c r="DA88" s="877"/>
      <c r="DB88" s="875"/>
      <c r="DC88" s="876"/>
      <c r="DD88" s="876"/>
      <c r="DE88" s="876"/>
      <c r="DF88" s="877"/>
      <c r="DG88" s="875"/>
      <c r="DH88" s="876"/>
      <c r="DI88" s="876"/>
      <c r="DJ88" s="876"/>
      <c r="DK88" s="877"/>
      <c r="DL88" s="875"/>
      <c r="DM88" s="876"/>
      <c r="DN88" s="876"/>
      <c r="DO88" s="876"/>
      <c r="DP88" s="877"/>
      <c r="DQ88" s="875"/>
      <c r="DR88" s="876"/>
      <c r="DS88" s="876"/>
      <c r="DT88" s="876"/>
      <c r="DU88" s="877"/>
      <c r="DV88" s="872"/>
      <c r="DW88" s="873"/>
      <c r="DX88" s="873"/>
      <c r="DY88" s="873"/>
      <c r="DZ88" s="874"/>
      <c r="EA88" s="235"/>
    </row>
    <row r="89" spans="1:131" s="236"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78"/>
      <c r="BT89" s="879"/>
      <c r="BU89" s="879"/>
      <c r="BV89" s="879"/>
      <c r="BW89" s="879"/>
      <c r="BX89" s="879"/>
      <c r="BY89" s="879"/>
      <c r="BZ89" s="879"/>
      <c r="CA89" s="879"/>
      <c r="CB89" s="879"/>
      <c r="CC89" s="879"/>
      <c r="CD89" s="879"/>
      <c r="CE89" s="879"/>
      <c r="CF89" s="879"/>
      <c r="CG89" s="880"/>
      <c r="CH89" s="875"/>
      <c r="CI89" s="876"/>
      <c r="CJ89" s="876"/>
      <c r="CK89" s="876"/>
      <c r="CL89" s="877"/>
      <c r="CM89" s="875"/>
      <c r="CN89" s="876"/>
      <c r="CO89" s="876"/>
      <c r="CP89" s="876"/>
      <c r="CQ89" s="877"/>
      <c r="CR89" s="875"/>
      <c r="CS89" s="876"/>
      <c r="CT89" s="876"/>
      <c r="CU89" s="876"/>
      <c r="CV89" s="877"/>
      <c r="CW89" s="875"/>
      <c r="CX89" s="876"/>
      <c r="CY89" s="876"/>
      <c r="CZ89" s="876"/>
      <c r="DA89" s="877"/>
      <c r="DB89" s="875"/>
      <c r="DC89" s="876"/>
      <c r="DD89" s="876"/>
      <c r="DE89" s="876"/>
      <c r="DF89" s="877"/>
      <c r="DG89" s="875"/>
      <c r="DH89" s="876"/>
      <c r="DI89" s="876"/>
      <c r="DJ89" s="876"/>
      <c r="DK89" s="877"/>
      <c r="DL89" s="875"/>
      <c r="DM89" s="876"/>
      <c r="DN89" s="876"/>
      <c r="DO89" s="876"/>
      <c r="DP89" s="877"/>
      <c r="DQ89" s="875"/>
      <c r="DR89" s="876"/>
      <c r="DS89" s="876"/>
      <c r="DT89" s="876"/>
      <c r="DU89" s="877"/>
      <c r="DV89" s="872"/>
      <c r="DW89" s="873"/>
      <c r="DX89" s="873"/>
      <c r="DY89" s="873"/>
      <c r="DZ89" s="874"/>
      <c r="EA89" s="235"/>
    </row>
    <row r="90" spans="1:131" s="236"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78"/>
      <c r="BT90" s="879"/>
      <c r="BU90" s="879"/>
      <c r="BV90" s="879"/>
      <c r="BW90" s="879"/>
      <c r="BX90" s="879"/>
      <c r="BY90" s="879"/>
      <c r="BZ90" s="879"/>
      <c r="CA90" s="879"/>
      <c r="CB90" s="879"/>
      <c r="CC90" s="879"/>
      <c r="CD90" s="879"/>
      <c r="CE90" s="879"/>
      <c r="CF90" s="879"/>
      <c r="CG90" s="880"/>
      <c r="CH90" s="875"/>
      <c r="CI90" s="876"/>
      <c r="CJ90" s="876"/>
      <c r="CK90" s="876"/>
      <c r="CL90" s="877"/>
      <c r="CM90" s="875"/>
      <c r="CN90" s="876"/>
      <c r="CO90" s="876"/>
      <c r="CP90" s="876"/>
      <c r="CQ90" s="877"/>
      <c r="CR90" s="875"/>
      <c r="CS90" s="876"/>
      <c r="CT90" s="876"/>
      <c r="CU90" s="876"/>
      <c r="CV90" s="877"/>
      <c r="CW90" s="875"/>
      <c r="CX90" s="876"/>
      <c r="CY90" s="876"/>
      <c r="CZ90" s="876"/>
      <c r="DA90" s="877"/>
      <c r="DB90" s="875"/>
      <c r="DC90" s="876"/>
      <c r="DD90" s="876"/>
      <c r="DE90" s="876"/>
      <c r="DF90" s="877"/>
      <c r="DG90" s="875"/>
      <c r="DH90" s="876"/>
      <c r="DI90" s="876"/>
      <c r="DJ90" s="876"/>
      <c r="DK90" s="877"/>
      <c r="DL90" s="875"/>
      <c r="DM90" s="876"/>
      <c r="DN90" s="876"/>
      <c r="DO90" s="876"/>
      <c r="DP90" s="877"/>
      <c r="DQ90" s="875"/>
      <c r="DR90" s="876"/>
      <c r="DS90" s="876"/>
      <c r="DT90" s="876"/>
      <c r="DU90" s="877"/>
      <c r="DV90" s="872"/>
      <c r="DW90" s="873"/>
      <c r="DX90" s="873"/>
      <c r="DY90" s="873"/>
      <c r="DZ90" s="874"/>
      <c r="EA90" s="235"/>
    </row>
    <row r="91" spans="1:131" s="236"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78"/>
      <c r="BT91" s="879"/>
      <c r="BU91" s="879"/>
      <c r="BV91" s="879"/>
      <c r="BW91" s="879"/>
      <c r="BX91" s="879"/>
      <c r="BY91" s="879"/>
      <c r="BZ91" s="879"/>
      <c r="CA91" s="879"/>
      <c r="CB91" s="879"/>
      <c r="CC91" s="879"/>
      <c r="CD91" s="879"/>
      <c r="CE91" s="879"/>
      <c r="CF91" s="879"/>
      <c r="CG91" s="880"/>
      <c r="CH91" s="875"/>
      <c r="CI91" s="876"/>
      <c r="CJ91" s="876"/>
      <c r="CK91" s="876"/>
      <c r="CL91" s="877"/>
      <c r="CM91" s="875"/>
      <c r="CN91" s="876"/>
      <c r="CO91" s="876"/>
      <c r="CP91" s="876"/>
      <c r="CQ91" s="877"/>
      <c r="CR91" s="875"/>
      <c r="CS91" s="876"/>
      <c r="CT91" s="876"/>
      <c r="CU91" s="876"/>
      <c r="CV91" s="877"/>
      <c r="CW91" s="875"/>
      <c r="CX91" s="876"/>
      <c r="CY91" s="876"/>
      <c r="CZ91" s="876"/>
      <c r="DA91" s="877"/>
      <c r="DB91" s="875"/>
      <c r="DC91" s="876"/>
      <c r="DD91" s="876"/>
      <c r="DE91" s="876"/>
      <c r="DF91" s="877"/>
      <c r="DG91" s="875"/>
      <c r="DH91" s="876"/>
      <c r="DI91" s="876"/>
      <c r="DJ91" s="876"/>
      <c r="DK91" s="877"/>
      <c r="DL91" s="875"/>
      <c r="DM91" s="876"/>
      <c r="DN91" s="876"/>
      <c r="DO91" s="876"/>
      <c r="DP91" s="877"/>
      <c r="DQ91" s="875"/>
      <c r="DR91" s="876"/>
      <c r="DS91" s="876"/>
      <c r="DT91" s="876"/>
      <c r="DU91" s="877"/>
      <c r="DV91" s="872"/>
      <c r="DW91" s="873"/>
      <c r="DX91" s="873"/>
      <c r="DY91" s="873"/>
      <c r="DZ91" s="874"/>
      <c r="EA91" s="235"/>
    </row>
    <row r="92" spans="1:131" s="236"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78"/>
      <c r="BT92" s="879"/>
      <c r="BU92" s="879"/>
      <c r="BV92" s="879"/>
      <c r="BW92" s="879"/>
      <c r="BX92" s="879"/>
      <c r="BY92" s="879"/>
      <c r="BZ92" s="879"/>
      <c r="CA92" s="879"/>
      <c r="CB92" s="879"/>
      <c r="CC92" s="879"/>
      <c r="CD92" s="879"/>
      <c r="CE92" s="879"/>
      <c r="CF92" s="879"/>
      <c r="CG92" s="880"/>
      <c r="CH92" s="875"/>
      <c r="CI92" s="876"/>
      <c r="CJ92" s="876"/>
      <c r="CK92" s="876"/>
      <c r="CL92" s="877"/>
      <c r="CM92" s="875"/>
      <c r="CN92" s="876"/>
      <c r="CO92" s="876"/>
      <c r="CP92" s="876"/>
      <c r="CQ92" s="877"/>
      <c r="CR92" s="875"/>
      <c r="CS92" s="876"/>
      <c r="CT92" s="876"/>
      <c r="CU92" s="876"/>
      <c r="CV92" s="877"/>
      <c r="CW92" s="875"/>
      <c r="CX92" s="876"/>
      <c r="CY92" s="876"/>
      <c r="CZ92" s="876"/>
      <c r="DA92" s="877"/>
      <c r="DB92" s="875"/>
      <c r="DC92" s="876"/>
      <c r="DD92" s="876"/>
      <c r="DE92" s="876"/>
      <c r="DF92" s="877"/>
      <c r="DG92" s="875"/>
      <c r="DH92" s="876"/>
      <c r="DI92" s="876"/>
      <c r="DJ92" s="876"/>
      <c r="DK92" s="877"/>
      <c r="DL92" s="875"/>
      <c r="DM92" s="876"/>
      <c r="DN92" s="876"/>
      <c r="DO92" s="876"/>
      <c r="DP92" s="877"/>
      <c r="DQ92" s="875"/>
      <c r="DR92" s="876"/>
      <c r="DS92" s="876"/>
      <c r="DT92" s="876"/>
      <c r="DU92" s="877"/>
      <c r="DV92" s="872"/>
      <c r="DW92" s="873"/>
      <c r="DX92" s="873"/>
      <c r="DY92" s="873"/>
      <c r="DZ92" s="874"/>
      <c r="EA92" s="235"/>
    </row>
    <row r="93" spans="1:131" s="236"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78"/>
      <c r="BT93" s="879"/>
      <c r="BU93" s="879"/>
      <c r="BV93" s="879"/>
      <c r="BW93" s="879"/>
      <c r="BX93" s="879"/>
      <c r="BY93" s="879"/>
      <c r="BZ93" s="879"/>
      <c r="CA93" s="879"/>
      <c r="CB93" s="879"/>
      <c r="CC93" s="879"/>
      <c r="CD93" s="879"/>
      <c r="CE93" s="879"/>
      <c r="CF93" s="879"/>
      <c r="CG93" s="880"/>
      <c r="CH93" s="875"/>
      <c r="CI93" s="876"/>
      <c r="CJ93" s="876"/>
      <c r="CK93" s="876"/>
      <c r="CL93" s="877"/>
      <c r="CM93" s="875"/>
      <c r="CN93" s="876"/>
      <c r="CO93" s="876"/>
      <c r="CP93" s="876"/>
      <c r="CQ93" s="877"/>
      <c r="CR93" s="875"/>
      <c r="CS93" s="876"/>
      <c r="CT93" s="876"/>
      <c r="CU93" s="876"/>
      <c r="CV93" s="877"/>
      <c r="CW93" s="875"/>
      <c r="CX93" s="876"/>
      <c r="CY93" s="876"/>
      <c r="CZ93" s="876"/>
      <c r="DA93" s="877"/>
      <c r="DB93" s="875"/>
      <c r="DC93" s="876"/>
      <c r="DD93" s="876"/>
      <c r="DE93" s="876"/>
      <c r="DF93" s="877"/>
      <c r="DG93" s="875"/>
      <c r="DH93" s="876"/>
      <c r="DI93" s="876"/>
      <c r="DJ93" s="876"/>
      <c r="DK93" s="877"/>
      <c r="DL93" s="875"/>
      <c r="DM93" s="876"/>
      <c r="DN93" s="876"/>
      <c r="DO93" s="876"/>
      <c r="DP93" s="877"/>
      <c r="DQ93" s="875"/>
      <c r="DR93" s="876"/>
      <c r="DS93" s="876"/>
      <c r="DT93" s="876"/>
      <c r="DU93" s="877"/>
      <c r="DV93" s="872"/>
      <c r="DW93" s="873"/>
      <c r="DX93" s="873"/>
      <c r="DY93" s="873"/>
      <c r="DZ93" s="874"/>
      <c r="EA93" s="235"/>
    </row>
    <row r="94" spans="1:131" s="236"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78"/>
      <c r="BT94" s="879"/>
      <c r="BU94" s="879"/>
      <c r="BV94" s="879"/>
      <c r="BW94" s="879"/>
      <c r="BX94" s="879"/>
      <c r="BY94" s="879"/>
      <c r="BZ94" s="879"/>
      <c r="CA94" s="879"/>
      <c r="CB94" s="879"/>
      <c r="CC94" s="879"/>
      <c r="CD94" s="879"/>
      <c r="CE94" s="879"/>
      <c r="CF94" s="879"/>
      <c r="CG94" s="880"/>
      <c r="CH94" s="875"/>
      <c r="CI94" s="876"/>
      <c r="CJ94" s="876"/>
      <c r="CK94" s="876"/>
      <c r="CL94" s="877"/>
      <c r="CM94" s="875"/>
      <c r="CN94" s="876"/>
      <c r="CO94" s="876"/>
      <c r="CP94" s="876"/>
      <c r="CQ94" s="877"/>
      <c r="CR94" s="875"/>
      <c r="CS94" s="876"/>
      <c r="CT94" s="876"/>
      <c r="CU94" s="876"/>
      <c r="CV94" s="877"/>
      <c r="CW94" s="875"/>
      <c r="CX94" s="876"/>
      <c r="CY94" s="876"/>
      <c r="CZ94" s="876"/>
      <c r="DA94" s="877"/>
      <c r="DB94" s="875"/>
      <c r="DC94" s="876"/>
      <c r="DD94" s="876"/>
      <c r="DE94" s="876"/>
      <c r="DF94" s="877"/>
      <c r="DG94" s="875"/>
      <c r="DH94" s="876"/>
      <c r="DI94" s="876"/>
      <c r="DJ94" s="876"/>
      <c r="DK94" s="877"/>
      <c r="DL94" s="875"/>
      <c r="DM94" s="876"/>
      <c r="DN94" s="876"/>
      <c r="DO94" s="876"/>
      <c r="DP94" s="877"/>
      <c r="DQ94" s="875"/>
      <c r="DR94" s="876"/>
      <c r="DS94" s="876"/>
      <c r="DT94" s="876"/>
      <c r="DU94" s="877"/>
      <c r="DV94" s="872"/>
      <c r="DW94" s="873"/>
      <c r="DX94" s="873"/>
      <c r="DY94" s="873"/>
      <c r="DZ94" s="874"/>
      <c r="EA94" s="235"/>
    </row>
    <row r="95" spans="1:131" s="236"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78"/>
      <c r="BT95" s="879"/>
      <c r="BU95" s="879"/>
      <c r="BV95" s="879"/>
      <c r="BW95" s="879"/>
      <c r="BX95" s="879"/>
      <c r="BY95" s="879"/>
      <c r="BZ95" s="879"/>
      <c r="CA95" s="879"/>
      <c r="CB95" s="879"/>
      <c r="CC95" s="879"/>
      <c r="CD95" s="879"/>
      <c r="CE95" s="879"/>
      <c r="CF95" s="879"/>
      <c r="CG95" s="880"/>
      <c r="CH95" s="875"/>
      <c r="CI95" s="876"/>
      <c r="CJ95" s="876"/>
      <c r="CK95" s="876"/>
      <c r="CL95" s="877"/>
      <c r="CM95" s="875"/>
      <c r="CN95" s="876"/>
      <c r="CO95" s="876"/>
      <c r="CP95" s="876"/>
      <c r="CQ95" s="877"/>
      <c r="CR95" s="875"/>
      <c r="CS95" s="876"/>
      <c r="CT95" s="876"/>
      <c r="CU95" s="876"/>
      <c r="CV95" s="877"/>
      <c r="CW95" s="875"/>
      <c r="CX95" s="876"/>
      <c r="CY95" s="876"/>
      <c r="CZ95" s="876"/>
      <c r="DA95" s="877"/>
      <c r="DB95" s="875"/>
      <c r="DC95" s="876"/>
      <c r="DD95" s="876"/>
      <c r="DE95" s="876"/>
      <c r="DF95" s="877"/>
      <c r="DG95" s="875"/>
      <c r="DH95" s="876"/>
      <c r="DI95" s="876"/>
      <c r="DJ95" s="876"/>
      <c r="DK95" s="877"/>
      <c r="DL95" s="875"/>
      <c r="DM95" s="876"/>
      <c r="DN95" s="876"/>
      <c r="DO95" s="876"/>
      <c r="DP95" s="877"/>
      <c r="DQ95" s="875"/>
      <c r="DR95" s="876"/>
      <c r="DS95" s="876"/>
      <c r="DT95" s="876"/>
      <c r="DU95" s="877"/>
      <c r="DV95" s="872"/>
      <c r="DW95" s="873"/>
      <c r="DX95" s="873"/>
      <c r="DY95" s="873"/>
      <c r="DZ95" s="874"/>
      <c r="EA95" s="235"/>
    </row>
    <row r="96" spans="1:131" s="236"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78"/>
      <c r="BT96" s="879"/>
      <c r="BU96" s="879"/>
      <c r="BV96" s="879"/>
      <c r="BW96" s="879"/>
      <c r="BX96" s="879"/>
      <c r="BY96" s="879"/>
      <c r="BZ96" s="879"/>
      <c r="CA96" s="879"/>
      <c r="CB96" s="879"/>
      <c r="CC96" s="879"/>
      <c r="CD96" s="879"/>
      <c r="CE96" s="879"/>
      <c r="CF96" s="879"/>
      <c r="CG96" s="880"/>
      <c r="CH96" s="875"/>
      <c r="CI96" s="876"/>
      <c r="CJ96" s="876"/>
      <c r="CK96" s="876"/>
      <c r="CL96" s="877"/>
      <c r="CM96" s="875"/>
      <c r="CN96" s="876"/>
      <c r="CO96" s="876"/>
      <c r="CP96" s="876"/>
      <c r="CQ96" s="877"/>
      <c r="CR96" s="875"/>
      <c r="CS96" s="876"/>
      <c r="CT96" s="876"/>
      <c r="CU96" s="876"/>
      <c r="CV96" s="877"/>
      <c r="CW96" s="875"/>
      <c r="CX96" s="876"/>
      <c r="CY96" s="876"/>
      <c r="CZ96" s="876"/>
      <c r="DA96" s="877"/>
      <c r="DB96" s="875"/>
      <c r="DC96" s="876"/>
      <c r="DD96" s="876"/>
      <c r="DE96" s="876"/>
      <c r="DF96" s="877"/>
      <c r="DG96" s="875"/>
      <c r="DH96" s="876"/>
      <c r="DI96" s="876"/>
      <c r="DJ96" s="876"/>
      <c r="DK96" s="877"/>
      <c r="DL96" s="875"/>
      <c r="DM96" s="876"/>
      <c r="DN96" s="876"/>
      <c r="DO96" s="876"/>
      <c r="DP96" s="877"/>
      <c r="DQ96" s="875"/>
      <c r="DR96" s="876"/>
      <c r="DS96" s="876"/>
      <c r="DT96" s="876"/>
      <c r="DU96" s="877"/>
      <c r="DV96" s="872"/>
      <c r="DW96" s="873"/>
      <c r="DX96" s="873"/>
      <c r="DY96" s="873"/>
      <c r="DZ96" s="874"/>
      <c r="EA96" s="235"/>
    </row>
    <row r="97" spans="1:131" s="236"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78"/>
      <c r="BT97" s="879"/>
      <c r="BU97" s="879"/>
      <c r="BV97" s="879"/>
      <c r="BW97" s="879"/>
      <c r="BX97" s="879"/>
      <c r="BY97" s="879"/>
      <c r="BZ97" s="879"/>
      <c r="CA97" s="879"/>
      <c r="CB97" s="879"/>
      <c r="CC97" s="879"/>
      <c r="CD97" s="879"/>
      <c r="CE97" s="879"/>
      <c r="CF97" s="879"/>
      <c r="CG97" s="880"/>
      <c r="CH97" s="875"/>
      <c r="CI97" s="876"/>
      <c r="CJ97" s="876"/>
      <c r="CK97" s="876"/>
      <c r="CL97" s="877"/>
      <c r="CM97" s="875"/>
      <c r="CN97" s="876"/>
      <c r="CO97" s="876"/>
      <c r="CP97" s="876"/>
      <c r="CQ97" s="877"/>
      <c r="CR97" s="875"/>
      <c r="CS97" s="876"/>
      <c r="CT97" s="876"/>
      <c r="CU97" s="876"/>
      <c r="CV97" s="877"/>
      <c r="CW97" s="875"/>
      <c r="CX97" s="876"/>
      <c r="CY97" s="876"/>
      <c r="CZ97" s="876"/>
      <c r="DA97" s="877"/>
      <c r="DB97" s="875"/>
      <c r="DC97" s="876"/>
      <c r="DD97" s="876"/>
      <c r="DE97" s="876"/>
      <c r="DF97" s="877"/>
      <c r="DG97" s="875"/>
      <c r="DH97" s="876"/>
      <c r="DI97" s="876"/>
      <c r="DJ97" s="876"/>
      <c r="DK97" s="877"/>
      <c r="DL97" s="875"/>
      <c r="DM97" s="876"/>
      <c r="DN97" s="876"/>
      <c r="DO97" s="876"/>
      <c r="DP97" s="877"/>
      <c r="DQ97" s="875"/>
      <c r="DR97" s="876"/>
      <c r="DS97" s="876"/>
      <c r="DT97" s="876"/>
      <c r="DU97" s="877"/>
      <c r="DV97" s="872"/>
      <c r="DW97" s="873"/>
      <c r="DX97" s="873"/>
      <c r="DY97" s="873"/>
      <c r="DZ97" s="874"/>
      <c r="EA97" s="235"/>
    </row>
    <row r="98" spans="1:131" s="236"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78"/>
      <c r="BT98" s="879"/>
      <c r="BU98" s="879"/>
      <c r="BV98" s="879"/>
      <c r="BW98" s="879"/>
      <c r="BX98" s="879"/>
      <c r="BY98" s="879"/>
      <c r="BZ98" s="879"/>
      <c r="CA98" s="879"/>
      <c r="CB98" s="879"/>
      <c r="CC98" s="879"/>
      <c r="CD98" s="879"/>
      <c r="CE98" s="879"/>
      <c r="CF98" s="879"/>
      <c r="CG98" s="880"/>
      <c r="CH98" s="875"/>
      <c r="CI98" s="876"/>
      <c r="CJ98" s="876"/>
      <c r="CK98" s="876"/>
      <c r="CL98" s="877"/>
      <c r="CM98" s="875"/>
      <c r="CN98" s="876"/>
      <c r="CO98" s="876"/>
      <c r="CP98" s="876"/>
      <c r="CQ98" s="877"/>
      <c r="CR98" s="875"/>
      <c r="CS98" s="876"/>
      <c r="CT98" s="876"/>
      <c r="CU98" s="876"/>
      <c r="CV98" s="877"/>
      <c r="CW98" s="875"/>
      <c r="CX98" s="876"/>
      <c r="CY98" s="876"/>
      <c r="CZ98" s="876"/>
      <c r="DA98" s="877"/>
      <c r="DB98" s="875"/>
      <c r="DC98" s="876"/>
      <c r="DD98" s="876"/>
      <c r="DE98" s="876"/>
      <c r="DF98" s="877"/>
      <c r="DG98" s="875"/>
      <c r="DH98" s="876"/>
      <c r="DI98" s="876"/>
      <c r="DJ98" s="876"/>
      <c r="DK98" s="877"/>
      <c r="DL98" s="875"/>
      <c r="DM98" s="876"/>
      <c r="DN98" s="876"/>
      <c r="DO98" s="876"/>
      <c r="DP98" s="877"/>
      <c r="DQ98" s="875"/>
      <c r="DR98" s="876"/>
      <c r="DS98" s="876"/>
      <c r="DT98" s="876"/>
      <c r="DU98" s="877"/>
      <c r="DV98" s="872"/>
      <c r="DW98" s="873"/>
      <c r="DX98" s="873"/>
      <c r="DY98" s="873"/>
      <c r="DZ98" s="874"/>
      <c r="EA98" s="235"/>
    </row>
    <row r="99" spans="1:131" s="236"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78"/>
      <c r="BT99" s="879"/>
      <c r="BU99" s="879"/>
      <c r="BV99" s="879"/>
      <c r="BW99" s="879"/>
      <c r="BX99" s="879"/>
      <c r="BY99" s="879"/>
      <c r="BZ99" s="879"/>
      <c r="CA99" s="879"/>
      <c r="CB99" s="879"/>
      <c r="CC99" s="879"/>
      <c r="CD99" s="879"/>
      <c r="CE99" s="879"/>
      <c r="CF99" s="879"/>
      <c r="CG99" s="880"/>
      <c r="CH99" s="875"/>
      <c r="CI99" s="876"/>
      <c r="CJ99" s="876"/>
      <c r="CK99" s="876"/>
      <c r="CL99" s="877"/>
      <c r="CM99" s="875"/>
      <c r="CN99" s="876"/>
      <c r="CO99" s="876"/>
      <c r="CP99" s="876"/>
      <c r="CQ99" s="877"/>
      <c r="CR99" s="875"/>
      <c r="CS99" s="876"/>
      <c r="CT99" s="876"/>
      <c r="CU99" s="876"/>
      <c r="CV99" s="877"/>
      <c r="CW99" s="875"/>
      <c r="CX99" s="876"/>
      <c r="CY99" s="876"/>
      <c r="CZ99" s="876"/>
      <c r="DA99" s="877"/>
      <c r="DB99" s="875"/>
      <c r="DC99" s="876"/>
      <c r="DD99" s="876"/>
      <c r="DE99" s="876"/>
      <c r="DF99" s="877"/>
      <c r="DG99" s="875"/>
      <c r="DH99" s="876"/>
      <c r="DI99" s="876"/>
      <c r="DJ99" s="876"/>
      <c r="DK99" s="877"/>
      <c r="DL99" s="875"/>
      <c r="DM99" s="876"/>
      <c r="DN99" s="876"/>
      <c r="DO99" s="876"/>
      <c r="DP99" s="877"/>
      <c r="DQ99" s="875"/>
      <c r="DR99" s="876"/>
      <c r="DS99" s="876"/>
      <c r="DT99" s="876"/>
      <c r="DU99" s="877"/>
      <c r="DV99" s="872"/>
      <c r="DW99" s="873"/>
      <c r="DX99" s="873"/>
      <c r="DY99" s="873"/>
      <c r="DZ99" s="874"/>
      <c r="EA99" s="235"/>
    </row>
    <row r="100" spans="1:131" s="236"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78"/>
      <c r="BT100" s="879"/>
      <c r="BU100" s="879"/>
      <c r="BV100" s="879"/>
      <c r="BW100" s="879"/>
      <c r="BX100" s="879"/>
      <c r="BY100" s="879"/>
      <c r="BZ100" s="879"/>
      <c r="CA100" s="879"/>
      <c r="CB100" s="879"/>
      <c r="CC100" s="879"/>
      <c r="CD100" s="879"/>
      <c r="CE100" s="879"/>
      <c r="CF100" s="879"/>
      <c r="CG100" s="880"/>
      <c r="CH100" s="875"/>
      <c r="CI100" s="876"/>
      <c r="CJ100" s="876"/>
      <c r="CK100" s="876"/>
      <c r="CL100" s="877"/>
      <c r="CM100" s="875"/>
      <c r="CN100" s="876"/>
      <c r="CO100" s="876"/>
      <c r="CP100" s="876"/>
      <c r="CQ100" s="877"/>
      <c r="CR100" s="875"/>
      <c r="CS100" s="876"/>
      <c r="CT100" s="876"/>
      <c r="CU100" s="876"/>
      <c r="CV100" s="877"/>
      <c r="CW100" s="875"/>
      <c r="CX100" s="876"/>
      <c r="CY100" s="876"/>
      <c r="CZ100" s="876"/>
      <c r="DA100" s="877"/>
      <c r="DB100" s="875"/>
      <c r="DC100" s="876"/>
      <c r="DD100" s="876"/>
      <c r="DE100" s="876"/>
      <c r="DF100" s="877"/>
      <c r="DG100" s="875"/>
      <c r="DH100" s="876"/>
      <c r="DI100" s="876"/>
      <c r="DJ100" s="876"/>
      <c r="DK100" s="877"/>
      <c r="DL100" s="875"/>
      <c r="DM100" s="876"/>
      <c r="DN100" s="876"/>
      <c r="DO100" s="876"/>
      <c r="DP100" s="877"/>
      <c r="DQ100" s="875"/>
      <c r="DR100" s="876"/>
      <c r="DS100" s="876"/>
      <c r="DT100" s="876"/>
      <c r="DU100" s="877"/>
      <c r="DV100" s="872"/>
      <c r="DW100" s="873"/>
      <c r="DX100" s="873"/>
      <c r="DY100" s="873"/>
      <c r="DZ100" s="874"/>
      <c r="EA100" s="235"/>
    </row>
    <row r="101" spans="1:131" s="236"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78"/>
      <c r="BT101" s="879"/>
      <c r="BU101" s="879"/>
      <c r="BV101" s="879"/>
      <c r="BW101" s="879"/>
      <c r="BX101" s="879"/>
      <c r="BY101" s="879"/>
      <c r="BZ101" s="879"/>
      <c r="CA101" s="879"/>
      <c r="CB101" s="879"/>
      <c r="CC101" s="879"/>
      <c r="CD101" s="879"/>
      <c r="CE101" s="879"/>
      <c r="CF101" s="879"/>
      <c r="CG101" s="880"/>
      <c r="CH101" s="875"/>
      <c r="CI101" s="876"/>
      <c r="CJ101" s="876"/>
      <c r="CK101" s="876"/>
      <c r="CL101" s="877"/>
      <c r="CM101" s="875"/>
      <c r="CN101" s="876"/>
      <c r="CO101" s="876"/>
      <c r="CP101" s="876"/>
      <c r="CQ101" s="877"/>
      <c r="CR101" s="875"/>
      <c r="CS101" s="876"/>
      <c r="CT101" s="876"/>
      <c r="CU101" s="876"/>
      <c r="CV101" s="877"/>
      <c r="CW101" s="875"/>
      <c r="CX101" s="876"/>
      <c r="CY101" s="876"/>
      <c r="CZ101" s="876"/>
      <c r="DA101" s="877"/>
      <c r="DB101" s="875"/>
      <c r="DC101" s="876"/>
      <c r="DD101" s="876"/>
      <c r="DE101" s="876"/>
      <c r="DF101" s="877"/>
      <c r="DG101" s="875"/>
      <c r="DH101" s="876"/>
      <c r="DI101" s="876"/>
      <c r="DJ101" s="876"/>
      <c r="DK101" s="877"/>
      <c r="DL101" s="875"/>
      <c r="DM101" s="876"/>
      <c r="DN101" s="876"/>
      <c r="DO101" s="876"/>
      <c r="DP101" s="877"/>
      <c r="DQ101" s="875"/>
      <c r="DR101" s="876"/>
      <c r="DS101" s="876"/>
      <c r="DT101" s="876"/>
      <c r="DU101" s="877"/>
      <c r="DV101" s="872"/>
      <c r="DW101" s="873"/>
      <c r="DX101" s="873"/>
      <c r="DY101" s="873"/>
      <c r="DZ101" s="874"/>
      <c r="EA101" s="235"/>
    </row>
    <row r="102" spans="1:131" s="236"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787" t="s">
        <v>419</v>
      </c>
      <c r="BS102" s="788"/>
      <c r="BT102" s="788"/>
      <c r="BU102" s="788"/>
      <c r="BV102" s="788"/>
      <c r="BW102" s="788"/>
      <c r="BX102" s="788"/>
      <c r="BY102" s="788"/>
      <c r="BZ102" s="788"/>
      <c r="CA102" s="788"/>
      <c r="CB102" s="788"/>
      <c r="CC102" s="788"/>
      <c r="CD102" s="788"/>
      <c r="CE102" s="788"/>
      <c r="CF102" s="788"/>
      <c r="CG102" s="789"/>
      <c r="CH102" s="904"/>
      <c r="CI102" s="905"/>
      <c r="CJ102" s="905"/>
      <c r="CK102" s="905"/>
      <c r="CL102" s="906"/>
      <c r="CM102" s="904"/>
      <c r="CN102" s="905"/>
      <c r="CO102" s="905"/>
      <c r="CP102" s="905"/>
      <c r="CQ102" s="906"/>
      <c r="CR102" s="907"/>
      <c r="CS102" s="865"/>
      <c r="CT102" s="865"/>
      <c r="CU102" s="865"/>
      <c r="CV102" s="908"/>
      <c r="CW102" s="907"/>
      <c r="CX102" s="865"/>
      <c r="CY102" s="865"/>
      <c r="CZ102" s="865"/>
      <c r="DA102" s="908"/>
      <c r="DB102" s="907"/>
      <c r="DC102" s="865"/>
      <c r="DD102" s="865"/>
      <c r="DE102" s="865"/>
      <c r="DF102" s="908"/>
      <c r="DG102" s="907"/>
      <c r="DH102" s="865"/>
      <c r="DI102" s="865"/>
      <c r="DJ102" s="865"/>
      <c r="DK102" s="908"/>
      <c r="DL102" s="907"/>
      <c r="DM102" s="865"/>
      <c r="DN102" s="865"/>
      <c r="DO102" s="865"/>
      <c r="DP102" s="908"/>
      <c r="DQ102" s="907"/>
      <c r="DR102" s="865"/>
      <c r="DS102" s="865"/>
      <c r="DT102" s="865"/>
      <c r="DU102" s="908"/>
      <c r="DV102" s="931"/>
      <c r="DW102" s="932"/>
      <c r="DX102" s="932"/>
      <c r="DY102" s="932"/>
      <c r="DZ102" s="933"/>
      <c r="EA102" s="235"/>
    </row>
    <row r="103" spans="1:131" s="236"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4" t="s">
        <v>420</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5" t="s">
        <v>421</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5">
      <c r="A107" s="263" t="s">
        <v>422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423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2">
      <c r="A108" s="936" t="s">
        <v>424</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425</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929" t="s">
        <v>426</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427</v>
      </c>
      <c r="AB109" s="910"/>
      <c r="AC109" s="910"/>
      <c r="AD109" s="910"/>
      <c r="AE109" s="911"/>
      <c r="AF109" s="909" t="s">
        <v>308</v>
      </c>
      <c r="AG109" s="910"/>
      <c r="AH109" s="910"/>
      <c r="AI109" s="910"/>
      <c r="AJ109" s="911"/>
      <c r="AK109" s="909" t="s">
        <v>307</v>
      </c>
      <c r="AL109" s="910"/>
      <c r="AM109" s="910"/>
      <c r="AN109" s="910"/>
      <c r="AO109" s="911"/>
      <c r="AP109" s="909" t="s">
        <v>428</v>
      </c>
      <c r="AQ109" s="910"/>
      <c r="AR109" s="910"/>
      <c r="AS109" s="910"/>
      <c r="AT109" s="912"/>
      <c r="AU109" s="929" t="s">
        <v>426</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427</v>
      </c>
      <c r="BR109" s="910"/>
      <c r="BS109" s="910"/>
      <c r="BT109" s="910"/>
      <c r="BU109" s="911"/>
      <c r="BV109" s="909" t="s">
        <v>308</v>
      </c>
      <c r="BW109" s="910"/>
      <c r="BX109" s="910"/>
      <c r="BY109" s="910"/>
      <c r="BZ109" s="911"/>
      <c r="CA109" s="909" t="s">
        <v>307</v>
      </c>
      <c r="CB109" s="910"/>
      <c r="CC109" s="910"/>
      <c r="CD109" s="910"/>
      <c r="CE109" s="911"/>
      <c r="CF109" s="930" t="s">
        <v>428</v>
      </c>
      <c r="CG109" s="930"/>
      <c r="CH109" s="930"/>
      <c r="CI109" s="930"/>
      <c r="CJ109" s="930"/>
      <c r="CK109" s="909" t="s">
        <v>429</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427</v>
      </c>
      <c r="DH109" s="910"/>
      <c r="DI109" s="910"/>
      <c r="DJ109" s="910"/>
      <c r="DK109" s="911"/>
      <c r="DL109" s="909" t="s">
        <v>308</v>
      </c>
      <c r="DM109" s="910"/>
      <c r="DN109" s="910"/>
      <c r="DO109" s="910"/>
      <c r="DP109" s="911"/>
      <c r="DQ109" s="909" t="s">
        <v>307</v>
      </c>
      <c r="DR109" s="910"/>
      <c r="DS109" s="910"/>
      <c r="DT109" s="910"/>
      <c r="DU109" s="911"/>
      <c r="DV109" s="909" t="s">
        <v>428</v>
      </c>
      <c r="DW109" s="910"/>
      <c r="DX109" s="910"/>
      <c r="DY109" s="910"/>
      <c r="DZ109" s="912"/>
    </row>
    <row r="110" spans="1:131" s="235" customFormat="1" ht="26.25" customHeight="1" x14ac:dyDescent="0.2">
      <c r="A110" s="913" t="s">
        <v>430</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128527004</v>
      </c>
      <c r="AB110" s="917"/>
      <c r="AC110" s="917"/>
      <c r="AD110" s="917"/>
      <c r="AE110" s="918"/>
      <c r="AF110" s="919">
        <v>117898193</v>
      </c>
      <c r="AG110" s="917"/>
      <c r="AH110" s="917"/>
      <c r="AI110" s="917"/>
      <c r="AJ110" s="918"/>
      <c r="AK110" s="919">
        <v>112550771</v>
      </c>
      <c r="AL110" s="917"/>
      <c r="AM110" s="917"/>
      <c r="AN110" s="917"/>
      <c r="AO110" s="918"/>
      <c r="AP110" s="920">
        <v>25.7</v>
      </c>
      <c r="AQ110" s="921"/>
      <c r="AR110" s="921"/>
      <c r="AS110" s="921"/>
      <c r="AT110" s="922"/>
      <c r="AU110" s="923" t="s">
        <v>71</v>
      </c>
      <c r="AV110" s="924"/>
      <c r="AW110" s="924"/>
      <c r="AX110" s="924"/>
      <c r="AY110" s="924"/>
      <c r="AZ110" s="965" t="s">
        <v>431</v>
      </c>
      <c r="BA110" s="914"/>
      <c r="BB110" s="914"/>
      <c r="BC110" s="914"/>
      <c r="BD110" s="914"/>
      <c r="BE110" s="914"/>
      <c r="BF110" s="914"/>
      <c r="BG110" s="914"/>
      <c r="BH110" s="914"/>
      <c r="BI110" s="914"/>
      <c r="BJ110" s="914"/>
      <c r="BK110" s="914"/>
      <c r="BL110" s="914"/>
      <c r="BM110" s="914"/>
      <c r="BN110" s="914"/>
      <c r="BO110" s="914"/>
      <c r="BP110" s="915"/>
      <c r="BQ110" s="951">
        <v>2644211010</v>
      </c>
      <c r="BR110" s="952"/>
      <c r="BS110" s="952"/>
      <c r="BT110" s="952"/>
      <c r="BU110" s="952"/>
      <c r="BV110" s="952">
        <v>2644860872</v>
      </c>
      <c r="BW110" s="952"/>
      <c r="BX110" s="952"/>
      <c r="BY110" s="952"/>
      <c r="BZ110" s="952"/>
      <c r="CA110" s="952">
        <v>2634963674</v>
      </c>
      <c r="CB110" s="952"/>
      <c r="CC110" s="952"/>
      <c r="CD110" s="952"/>
      <c r="CE110" s="952"/>
      <c r="CF110" s="966">
        <v>601.5</v>
      </c>
      <c r="CG110" s="967"/>
      <c r="CH110" s="967"/>
      <c r="CI110" s="967"/>
      <c r="CJ110" s="967"/>
      <c r="CK110" s="968" t="s">
        <v>432</v>
      </c>
      <c r="CL110" s="969"/>
      <c r="CM110" s="948" t="s">
        <v>433</v>
      </c>
      <c r="CN110" s="949"/>
      <c r="CO110" s="949"/>
      <c r="CP110" s="949"/>
      <c r="CQ110" s="949"/>
      <c r="CR110" s="949"/>
      <c r="CS110" s="949"/>
      <c r="CT110" s="949"/>
      <c r="CU110" s="949"/>
      <c r="CV110" s="949"/>
      <c r="CW110" s="949"/>
      <c r="CX110" s="949"/>
      <c r="CY110" s="949"/>
      <c r="CZ110" s="949"/>
      <c r="DA110" s="949"/>
      <c r="DB110" s="949"/>
      <c r="DC110" s="949"/>
      <c r="DD110" s="949"/>
      <c r="DE110" s="949"/>
      <c r="DF110" s="950"/>
      <c r="DG110" s="951">
        <v>8754598</v>
      </c>
      <c r="DH110" s="952"/>
      <c r="DI110" s="952"/>
      <c r="DJ110" s="952"/>
      <c r="DK110" s="952"/>
      <c r="DL110" s="952">
        <v>8984179</v>
      </c>
      <c r="DM110" s="952"/>
      <c r="DN110" s="952"/>
      <c r="DO110" s="952"/>
      <c r="DP110" s="952"/>
      <c r="DQ110" s="952">
        <v>8021132</v>
      </c>
      <c r="DR110" s="952"/>
      <c r="DS110" s="952"/>
      <c r="DT110" s="952"/>
      <c r="DU110" s="952"/>
      <c r="DV110" s="953">
        <v>1.8</v>
      </c>
      <c r="DW110" s="953"/>
      <c r="DX110" s="953"/>
      <c r="DY110" s="953"/>
      <c r="DZ110" s="954"/>
    </row>
    <row r="111" spans="1:131" s="235" customFormat="1" ht="26.25" customHeight="1" x14ac:dyDescent="0.2">
      <c r="A111" s="955" t="s">
        <v>434</v>
      </c>
      <c r="B111" s="956"/>
      <c r="C111" s="956"/>
      <c r="D111" s="956"/>
      <c r="E111" s="956"/>
      <c r="F111" s="956"/>
      <c r="G111" s="956"/>
      <c r="H111" s="956"/>
      <c r="I111" s="956"/>
      <c r="J111" s="956"/>
      <c r="K111" s="956"/>
      <c r="L111" s="956"/>
      <c r="M111" s="956"/>
      <c r="N111" s="956"/>
      <c r="O111" s="956"/>
      <c r="P111" s="956"/>
      <c r="Q111" s="956"/>
      <c r="R111" s="956"/>
      <c r="S111" s="956"/>
      <c r="T111" s="956"/>
      <c r="U111" s="956"/>
      <c r="V111" s="956"/>
      <c r="W111" s="956"/>
      <c r="X111" s="956"/>
      <c r="Y111" s="956"/>
      <c r="Z111" s="957"/>
      <c r="AA111" s="958">
        <v>7345288</v>
      </c>
      <c r="AB111" s="959"/>
      <c r="AC111" s="959"/>
      <c r="AD111" s="959"/>
      <c r="AE111" s="960"/>
      <c r="AF111" s="961">
        <v>9480632</v>
      </c>
      <c r="AG111" s="959"/>
      <c r="AH111" s="959"/>
      <c r="AI111" s="959"/>
      <c r="AJ111" s="960"/>
      <c r="AK111" s="961">
        <v>11222407</v>
      </c>
      <c r="AL111" s="959"/>
      <c r="AM111" s="959"/>
      <c r="AN111" s="959"/>
      <c r="AO111" s="960"/>
      <c r="AP111" s="962">
        <v>2.6</v>
      </c>
      <c r="AQ111" s="963"/>
      <c r="AR111" s="963"/>
      <c r="AS111" s="963"/>
      <c r="AT111" s="964"/>
      <c r="AU111" s="925"/>
      <c r="AV111" s="926"/>
      <c r="AW111" s="926"/>
      <c r="AX111" s="926"/>
      <c r="AY111" s="926"/>
      <c r="AZ111" s="974" t="s">
        <v>435</v>
      </c>
      <c r="BA111" s="975"/>
      <c r="BB111" s="975"/>
      <c r="BC111" s="975"/>
      <c r="BD111" s="975"/>
      <c r="BE111" s="975"/>
      <c r="BF111" s="975"/>
      <c r="BG111" s="975"/>
      <c r="BH111" s="975"/>
      <c r="BI111" s="975"/>
      <c r="BJ111" s="975"/>
      <c r="BK111" s="975"/>
      <c r="BL111" s="975"/>
      <c r="BM111" s="975"/>
      <c r="BN111" s="975"/>
      <c r="BO111" s="975"/>
      <c r="BP111" s="976"/>
      <c r="BQ111" s="944">
        <v>17569287</v>
      </c>
      <c r="BR111" s="945"/>
      <c r="BS111" s="945"/>
      <c r="BT111" s="945"/>
      <c r="BU111" s="945"/>
      <c r="BV111" s="945">
        <v>15902993</v>
      </c>
      <c r="BW111" s="945"/>
      <c r="BX111" s="945"/>
      <c r="BY111" s="945"/>
      <c r="BZ111" s="945"/>
      <c r="CA111" s="945">
        <v>15188064</v>
      </c>
      <c r="CB111" s="945"/>
      <c r="CC111" s="945"/>
      <c r="CD111" s="945"/>
      <c r="CE111" s="945"/>
      <c r="CF111" s="939">
        <v>3.5</v>
      </c>
      <c r="CG111" s="940"/>
      <c r="CH111" s="940"/>
      <c r="CI111" s="940"/>
      <c r="CJ111" s="940"/>
      <c r="CK111" s="970"/>
      <c r="CL111" s="971"/>
      <c r="CM111" s="941" t="s">
        <v>436</v>
      </c>
      <c r="CN111" s="942"/>
      <c r="CO111" s="942"/>
      <c r="CP111" s="942"/>
      <c r="CQ111" s="942"/>
      <c r="CR111" s="942"/>
      <c r="CS111" s="942"/>
      <c r="CT111" s="942"/>
      <c r="CU111" s="942"/>
      <c r="CV111" s="942"/>
      <c r="CW111" s="942"/>
      <c r="CX111" s="942"/>
      <c r="CY111" s="942"/>
      <c r="CZ111" s="942"/>
      <c r="DA111" s="942"/>
      <c r="DB111" s="942"/>
      <c r="DC111" s="942"/>
      <c r="DD111" s="942"/>
      <c r="DE111" s="942"/>
      <c r="DF111" s="943"/>
      <c r="DG111" s="944" t="s">
        <v>437</v>
      </c>
      <c r="DH111" s="945"/>
      <c r="DI111" s="945"/>
      <c r="DJ111" s="945"/>
      <c r="DK111" s="945"/>
      <c r="DL111" s="945" t="s">
        <v>438</v>
      </c>
      <c r="DM111" s="945"/>
      <c r="DN111" s="945"/>
      <c r="DO111" s="945"/>
      <c r="DP111" s="945"/>
      <c r="DQ111" s="945" t="s">
        <v>439</v>
      </c>
      <c r="DR111" s="945"/>
      <c r="DS111" s="945"/>
      <c r="DT111" s="945"/>
      <c r="DU111" s="945"/>
      <c r="DV111" s="946" t="s">
        <v>440</v>
      </c>
      <c r="DW111" s="946"/>
      <c r="DX111" s="946"/>
      <c r="DY111" s="946"/>
      <c r="DZ111" s="947"/>
    </row>
    <row r="112" spans="1:131" s="235" customFormat="1" ht="26.25" customHeight="1" x14ac:dyDescent="0.2">
      <c r="A112" s="984" t="s">
        <v>441</v>
      </c>
      <c r="B112" s="985"/>
      <c r="C112" s="975" t="s">
        <v>442</v>
      </c>
      <c r="D112" s="975"/>
      <c r="E112" s="975"/>
      <c r="F112" s="975"/>
      <c r="G112" s="975"/>
      <c r="H112" s="975"/>
      <c r="I112" s="975"/>
      <c r="J112" s="975"/>
      <c r="K112" s="975"/>
      <c r="L112" s="975"/>
      <c r="M112" s="975"/>
      <c r="N112" s="975"/>
      <c r="O112" s="975"/>
      <c r="P112" s="975"/>
      <c r="Q112" s="975"/>
      <c r="R112" s="975"/>
      <c r="S112" s="975"/>
      <c r="T112" s="975"/>
      <c r="U112" s="975"/>
      <c r="V112" s="975"/>
      <c r="W112" s="975"/>
      <c r="X112" s="975"/>
      <c r="Y112" s="975"/>
      <c r="Z112" s="976"/>
      <c r="AA112" s="977">
        <v>60380205</v>
      </c>
      <c r="AB112" s="978"/>
      <c r="AC112" s="978"/>
      <c r="AD112" s="978"/>
      <c r="AE112" s="979"/>
      <c r="AF112" s="980">
        <v>62730892</v>
      </c>
      <c r="AG112" s="978"/>
      <c r="AH112" s="978"/>
      <c r="AI112" s="978"/>
      <c r="AJ112" s="979"/>
      <c r="AK112" s="980">
        <v>63546442</v>
      </c>
      <c r="AL112" s="978"/>
      <c r="AM112" s="978"/>
      <c r="AN112" s="978"/>
      <c r="AO112" s="979"/>
      <c r="AP112" s="981">
        <v>14.5</v>
      </c>
      <c r="AQ112" s="982"/>
      <c r="AR112" s="982"/>
      <c r="AS112" s="982"/>
      <c r="AT112" s="983"/>
      <c r="AU112" s="925"/>
      <c r="AV112" s="926"/>
      <c r="AW112" s="926"/>
      <c r="AX112" s="926"/>
      <c r="AY112" s="926"/>
      <c r="AZ112" s="974" t="s">
        <v>443</v>
      </c>
      <c r="BA112" s="975"/>
      <c r="BB112" s="975"/>
      <c r="BC112" s="975"/>
      <c r="BD112" s="975"/>
      <c r="BE112" s="975"/>
      <c r="BF112" s="975"/>
      <c r="BG112" s="975"/>
      <c r="BH112" s="975"/>
      <c r="BI112" s="975"/>
      <c r="BJ112" s="975"/>
      <c r="BK112" s="975"/>
      <c r="BL112" s="975"/>
      <c r="BM112" s="975"/>
      <c r="BN112" s="975"/>
      <c r="BO112" s="975"/>
      <c r="BP112" s="976"/>
      <c r="BQ112" s="944">
        <v>75698777</v>
      </c>
      <c r="BR112" s="945"/>
      <c r="BS112" s="945"/>
      <c r="BT112" s="945"/>
      <c r="BU112" s="945"/>
      <c r="BV112" s="945">
        <v>72951755</v>
      </c>
      <c r="BW112" s="945"/>
      <c r="BX112" s="945"/>
      <c r="BY112" s="945"/>
      <c r="BZ112" s="945"/>
      <c r="CA112" s="945">
        <v>73943293</v>
      </c>
      <c r="CB112" s="945"/>
      <c r="CC112" s="945"/>
      <c r="CD112" s="945"/>
      <c r="CE112" s="945"/>
      <c r="CF112" s="939">
        <v>16.899999999999999</v>
      </c>
      <c r="CG112" s="940"/>
      <c r="CH112" s="940"/>
      <c r="CI112" s="940"/>
      <c r="CJ112" s="940"/>
      <c r="CK112" s="970"/>
      <c r="CL112" s="971"/>
      <c r="CM112" s="941" t="s">
        <v>444</v>
      </c>
      <c r="CN112" s="942"/>
      <c r="CO112" s="942"/>
      <c r="CP112" s="942"/>
      <c r="CQ112" s="942"/>
      <c r="CR112" s="942"/>
      <c r="CS112" s="942"/>
      <c r="CT112" s="942"/>
      <c r="CU112" s="942"/>
      <c r="CV112" s="942"/>
      <c r="CW112" s="942"/>
      <c r="CX112" s="942"/>
      <c r="CY112" s="942"/>
      <c r="CZ112" s="942"/>
      <c r="DA112" s="942"/>
      <c r="DB112" s="942"/>
      <c r="DC112" s="942"/>
      <c r="DD112" s="942"/>
      <c r="DE112" s="942"/>
      <c r="DF112" s="943"/>
      <c r="DG112" s="944">
        <v>7346745</v>
      </c>
      <c r="DH112" s="945"/>
      <c r="DI112" s="945"/>
      <c r="DJ112" s="945"/>
      <c r="DK112" s="945"/>
      <c r="DL112" s="945">
        <v>5666473</v>
      </c>
      <c r="DM112" s="945"/>
      <c r="DN112" s="945"/>
      <c r="DO112" s="945"/>
      <c r="DP112" s="945"/>
      <c r="DQ112" s="945">
        <v>6075827</v>
      </c>
      <c r="DR112" s="945"/>
      <c r="DS112" s="945"/>
      <c r="DT112" s="945"/>
      <c r="DU112" s="945"/>
      <c r="DV112" s="946">
        <v>1.4</v>
      </c>
      <c r="DW112" s="946"/>
      <c r="DX112" s="946"/>
      <c r="DY112" s="946"/>
      <c r="DZ112" s="947"/>
    </row>
    <row r="113" spans="1:130" s="235" customFormat="1" ht="26.25" customHeight="1" x14ac:dyDescent="0.2">
      <c r="A113" s="986"/>
      <c r="B113" s="987"/>
      <c r="C113" s="975" t="s">
        <v>445</v>
      </c>
      <c r="D113" s="975"/>
      <c r="E113" s="975"/>
      <c r="F113" s="975"/>
      <c r="G113" s="975"/>
      <c r="H113" s="975"/>
      <c r="I113" s="975"/>
      <c r="J113" s="975"/>
      <c r="K113" s="975"/>
      <c r="L113" s="975"/>
      <c r="M113" s="975"/>
      <c r="N113" s="975"/>
      <c r="O113" s="975"/>
      <c r="P113" s="975"/>
      <c r="Q113" s="975"/>
      <c r="R113" s="975"/>
      <c r="S113" s="975"/>
      <c r="T113" s="975"/>
      <c r="U113" s="975"/>
      <c r="V113" s="975"/>
      <c r="W113" s="975"/>
      <c r="X113" s="975"/>
      <c r="Y113" s="975"/>
      <c r="Z113" s="976"/>
      <c r="AA113" s="977">
        <v>6924168</v>
      </c>
      <c r="AB113" s="978"/>
      <c r="AC113" s="978"/>
      <c r="AD113" s="978"/>
      <c r="AE113" s="979"/>
      <c r="AF113" s="980">
        <v>6917941</v>
      </c>
      <c r="AG113" s="978"/>
      <c r="AH113" s="978"/>
      <c r="AI113" s="978"/>
      <c r="AJ113" s="979"/>
      <c r="AK113" s="980">
        <v>6349875</v>
      </c>
      <c r="AL113" s="978"/>
      <c r="AM113" s="978"/>
      <c r="AN113" s="978"/>
      <c r="AO113" s="979"/>
      <c r="AP113" s="981">
        <v>1.4</v>
      </c>
      <c r="AQ113" s="982"/>
      <c r="AR113" s="982"/>
      <c r="AS113" s="982"/>
      <c r="AT113" s="983"/>
      <c r="AU113" s="925"/>
      <c r="AV113" s="926"/>
      <c r="AW113" s="926"/>
      <c r="AX113" s="926"/>
      <c r="AY113" s="926"/>
      <c r="AZ113" s="974" t="s">
        <v>446</v>
      </c>
      <c r="BA113" s="975"/>
      <c r="BB113" s="975"/>
      <c r="BC113" s="975"/>
      <c r="BD113" s="975"/>
      <c r="BE113" s="975"/>
      <c r="BF113" s="975"/>
      <c r="BG113" s="975"/>
      <c r="BH113" s="975"/>
      <c r="BI113" s="975"/>
      <c r="BJ113" s="975"/>
      <c r="BK113" s="975"/>
      <c r="BL113" s="975"/>
      <c r="BM113" s="975"/>
      <c r="BN113" s="975"/>
      <c r="BO113" s="975"/>
      <c r="BP113" s="976"/>
      <c r="BQ113" s="944" t="s">
        <v>447</v>
      </c>
      <c r="BR113" s="945"/>
      <c r="BS113" s="945"/>
      <c r="BT113" s="945"/>
      <c r="BU113" s="945"/>
      <c r="BV113" s="945" t="s">
        <v>447</v>
      </c>
      <c r="BW113" s="945"/>
      <c r="BX113" s="945"/>
      <c r="BY113" s="945"/>
      <c r="BZ113" s="945"/>
      <c r="CA113" s="945" t="s">
        <v>447</v>
      </c>
      <c r="CB113" s="945"/>
      <c r="CC113" s="945"/>
      <c r="CD113" s="945"/>
      <c r="CE113" s="945"/>
      <c r="CF113" s="939" t="s">
        <v>447</v>
      </c>
      <c r="CG113" s="940"/>
      <c r="CH113" s="940"/>
      <c r="CI113" s="940"/>
      <c r="CJ113" s="940"/>
      <c r="CK113" s="970"/>
      <c r="CL113" s="971"/>
      <c r="CM113" s="941" t="s">
        <v>448</v>
      </c>
      <c r="CN113" s="942"/>
      <c r="CO113" s="942"/>
      <c r="CP113" s="942"/>
      <c r="CQ113" s="942"/>
      <c r="CR113" s="942"/>
      <c r="CS113" s="942"/>
      <c r="CT113" s="942"/>
      <c r="CU113" s="942"/>
      <c r="CV113" s="942"/>
      <c r="CW113" s="942"/>
      <c r="CX113" s="942"/>
      <c r="CY113" s="942"/>
      <c r="CZ113" s="942"/>
      <c r="DA113" s="942"/>
      <c r="DB113" s="942"/>
      <c r="DC113" s="942"/>
      <c r="DD113" s="942"/>
      <c r="DE113" s="942"/>
      <c r="DF113" s="943"/>
      <c r="DG113" s="944" t="s">
        <v>439</v>
      </c>
      <c r="DH113" s="945"/>
      <c r="DI113" s="945"/>
      <c r="DJ113" s="945"/>
      <c r="DK113" s="945"/>
      <c r="DL113" s="945" t="s">
        <v>120</v>
      </c>
      <c r="DM113" s="945"/>
      <c r="DN113" s="945"/>
      <c r="DO113" s="945"/>
      <c r="DP113" s="945"/>
      <c r="DQ113" s="945" t="s">
        <v>447</v>
      </c>
      <c r="DR113" s="945"/>
      <c r="DS113" s="945"/>
      <c r="DT113" s="945"/>
      <c r="DU113" s="945"/>
      <c r="DV113" s="946" t="s">
        <v>449</v>
      </c>
      <c r="DW113" s="946"/>
      <c r="DX113" s="946"/>
      <c r="DY113" s="946"/>
      <c r="DZ113" s="947"/>
    </row>
    <row r="114" spans="1:130" s="235" customFormat="1" ht="26.25" customHeight="1" x14ac:dyDescent="0.2">
      <c r="A114" s="986"/>
      <c r="B114" s="987"/>
      <c r="C114" s="975" t="s">
        <v>450</v>
      </c>
      <c r="D114" s="975"/>
      <c r="E114" s="975"/>
      <c r="F114" s="975"/>
      <c r="G114" s="975"/>
      <c r="H114" s="975"/>
      <c r="I114" s="975"/>
      <c r="J114" s="975"/>
      <c r="K114" s="975"/>
      <c r="L114" s="975"/>
      <c r="M114" s="975"/>
      <c r="N114" s="975"/>
      <c r="O114" s="975"/>
      <c r="P114" s="975"/>
      <c r="Q114" s="975"/>
      <c r="R114" s="975"/>
      <c r="S114" s="975"/>
      <c r="T114" s="975"/>
      <c r="U114" s="975"/>
      <c r="V114" s="975"/>
      <c r="W114" s="975"/>
      <c r="X114" s="975"/>
      <c r="Y114" s="975"/>
      <c r="Z114" s="976"/>
      <c r="AA114" s="977" t="s">
        <v>449</v>
      </c>
      <c r="AB114" s="978"/>
      <c r="AC114" s="978"/>
      <c r="AD114" s="978"/>
      <c r="AE114" s="979"/>
      <c r="AF114" s="980" t="s">
        <v>120</v>
      </c>
      <c r="AG114" s="978"/>
      <c r="AH114" s="978"/>
      <c r="AI114" s="978"/>
      <c r="AJ114" s="979"/>
      <c r="AK114" s="980" t="s">
        <v>409</v>
      </c>
      <c r="AL114" s="978"/>
      <c r="AM114" s="978"/>
      <c r="AN114" s="978"/>
      <c r="AO114" s="979"/>
      <c r="AP114" s="981" t="s">
        <v>447</v>
      </c>
      <c r="AQ114" s="982"/>
      <c r="AR114" s="982"/>
      <c r="AS114" s="982"/>
      <c r="AT114" s="983"/>
      <c r="AU114" s="925"/>
      <c r="AV114" s="926"/>
      <c r="AW114" s="926"/>
      <c r="AX114" s="926"/>
      <c r="AY114" s="926"/>
      <c r="AZ114" s="974" t="s">
        <v>451</v>
      </c>
      <c r="BA114" s="975"/>
      <c r="BB114" s="975"/>
      <c r="BC114" s="975"/>
      <c r="BD114" s="975"/>
      <c r="BE114" s="975"/>
      <c r="BF114" s="975"/>
      <c r="BG114" s="975"/>
      <c r="BH114" s="975"/>
      <c r="BI114" s="975"/>
      <c r="BJ114" s="975"/>
      <c r="BK114" s="975"/>
      <c r="BL114" s="975"/>
      <c r="BM114" s="975"/>
      <c r="BN114" s="975"/>
      <c r="BO114" s="975"/>
      <c r="BP114" s="976"/>
      <c r="BQ114" s="944">
        <v>216635343</v>
      </c>
      <c r="BR114" s="945"/>
      <c r="BS114" s="945"/>
      <c r="BT114" s="945"/>
      <c r="BU114" s="945"/>
      <c r="BV114" s="945">
        <v>211621897</v>
      </c>
      <c r="BW114" s="945"/>
      <c r="BX114" s="945"/>
      <c r="BY114" s="945"/>
      <c r="BZ114" s="945"/>
      <c r="CA114" s="945">
        <v>206624450</v>
      </c>
      <c r="CB114" s="945"/>
      <c r="CC114" s="945"/>
      <c r="CD114" s="945"/>
      <c r="CE114" s="945"/>
      <c r="CF114" s="939">
        <v>47.2</v>
      </c>
      <c r="CG114" s="940"/>
      <c r="CH114" s="940"/>
      <c r="CI114" s="940"/>
      <c r="CJ114" s="940"/>
      <c r="CK114" s="970"/>
      <c r="CL114" s="971"/>
      <c r="CM114" s="941" t="s">
        <v>452</v>
      </c>
      <c r="CN114" s="942"/>
      <c r="CO114" s="942"/>
      <c r="CP114" s="942"/>
      <c r="CQ114" s="942"/>
      <c r="CR114" s="942"/>
      <c r="CS114" s="942"/>
      <c r="CT114" s="942"/>
      <c r="CU114" s="942"/>
      <c r="CV114" s="942"/>
      <c r="CW114" s="942"/>
      <c r="CX114" s="942"/>
      <c r="CY114" s="942"/>
      <c r="CZ114" s="942"/>
      <c r="DA114" s="942"/>
      <c r="DB114" s="942"/>
      <c r="DC114" s="942"/>
      <c r="DD114" s="942"/>
      <c r="DE114" s="942"/>
      <c r="DF114" s="943"/>
      <c r="DG114" s="944">
        <v>1467944</v>
      </c>
      <c r="DH114" s="945"/>
      <c r="DI114" s="945"/>
      <c r="DJ114" s="945"/>
      <c r="DK114" s="945"/>
      <c r="DL114" s="945">
        <v>1252341</v>
      </c>
      <c r="DM114" s="945"/>
      <c r="DN114" s="945"/>
      <c r="DO114" s="945"/>
      <c r="DP114" s="945"/>
      <c r="DQ114" s="945">
        <v>1091105</v>
      </c>
      <c r="DR114" s="945"/>
      <c r="DS114" s="945"/>
      <c r="DT114" s="945"/>
      <c r="DU114" s="945"/>
      <c r="DV114" s="946">
        <v>0.2</v>
      </c>
      <c r="DW114" s="946"/>
      <c r="DX114" s="946"/>
      <c r="DY114" s="946"/>
      <c r="DZ114" s="947"/>
    </row>
    <row r="115" spans="1:130" s="235" customFormat="1" ht="26.25" customHeight="1" x14ac:dyDescent="0.2">
      <c r="A115" s="986"/>
      <c r="B115" s="987"/>
      <c r="C115" s="975" t="s">
        <v>453</v>
      </c>
      <c r="D115" s="975"/>
      <c r="E115" s="975"/>
      <c r="F115" s="975"/>
      <c r="G115" s="975"/>
      <c r="H115" s="975"/>
      <c r="I115" s="975"/>
      <c r="J115" s="975"/>
      <c r="K115" s="975"/>
      <c r="L115" s="975"/>
      <c r="M115" s="975"/>
      <c r="N115" s="975"/>
      <c r="O115" s="975"/>
      <c r="P115" s="975"/>
      <c r="Q115" s="975"/>
      <c r="R115" s="975"/>
      <c r="S115" s="975"/>
      <c r="T115" s="975"/>
      <c r="U115" s="975"/>
      <c r="V115" s="975"/>
      <c r="W115" s="975"/>
      <c r="X115" s="975"/>
      <c r="Y115" s="975"/>
      <c r="Z115" s="976"/>
      <c r="AA115" s="977">
        <v>2450063</v>
      </c>
      <c r="AB115" s="978"/>
      <c r="AC115" s="978"/>
      <c r="AD115" s="978"/>
      <c r="AE115" s="979"/>
      <c r="AF115" s="980">
        <v>2191296</v>
      </c>
      <c r="AG115" s="978"/>
      <c r="AH115" s="978"/>
      <c r="AI115" s="978"/>
      <c r="AJ115" s="979"/>
      <c r="AK115" s="980">
        <v>1366987</v>
      </c>
      <c r="AL115" s="978"/>
      <c r="AM115" s="978"/>
      <c r="AN115" s="978"/>
      <c r="AO115" s="979"/>
      <c r="AP115" s="981">
        <v>0.3</v>
      </c>
      <c r="AQ115" s="982"/>
      <c r="AR115" s="982"/>
      <c r="AS115" s="982"/>
      <c r="AT115" s="983"/>
      <c r="AU115" s="925"/>
      <c r="AV115" s="926"/>
      <c r="AW115" s="926"/>
      <c r="AX115" s="926"/>
      <c r="AY115" s="926"/>
      <c r="AZ115" s="974" t="s">
        <v>454</v>
      </c>
      <c r="BA115" s="975"/>
      <c r="BB115" s="975"/>
      <c r="BC115" s="975"/>
      <c r="BD115" s="975"/>
      <c r="BE115" s="975"/>
      <c r="BF115" s="975"/>
      <c r="BG115" s="975"/>
      <c r="BH115" s="975"/>
      <c r="BI115" s="975"/>
      <c r="BJ115" s="975"/>
      <c r="BK115" s="975"/>
      <c r="BL115" s="975"/>
      <c r="BM115" s="975"/>
      <c r="BN115" s="975"/>
      <c r="BO115" s="975"/>
      <c r="BP115" s="976"/>
      <c r="BQ115" s="944">
        <v>10179306</v>
      </c>
      <c r="BR115" s="945"/>
      <c r="BS115" s="945"/>
      <c r="BT115" s="945"/>
      <c r="BU115" s="945"/>
      <c r="BV115" s="945">
        <v>9923275</v>
      </c>
      <c r="BW115" s="945"/>
      <c r="BX115" s="945"/>
      <c r="BY115" s="945"/>
      <c r="BZ115" s="945"/>
      <c r="CA115" s="945">
        <v>9333914</v>
      </c>
      <c r="CB115" s="945"/>
      <c r="CC115" s="945"/>
      <c r="CD115" s="945"/>
      <c r="CE115" s="945"/>
      <c r="CF115" s="939">
        <v>2.1</v>
      </c>
      <c r="CG115" s="940"/>
      <c r="CH115" s="940"/>
      <c r="CI115" s="940"/>
      <c r="CJ115" s="940"/>
      <c r="CK115" s="970"/>
      <c r="CL115" s="971"/>
      <c r="CM115" s="974" t="s">
        <v>455</v>
      </c>
      <c r="CN115" s="995"/>
      <c r="CO115" s="995"/>
      <c r="CP115" s="995"/>
      <c r="CQ115" s="995"/>
      <c r="CR115" s="995"/>
      <c r="CS115" s="995"/>
      <c r="CT115" s="995"/>
      <c r="CU115" s="995"/>
      <c r="CV115" s="995"/>
      <c r="CW115" s="995"/>
      <c r="CX115" s="995"/>
      <c r="CY115" s="995"/>
      <c r="CZ115" s="995"/>
      <c r="DA115" s="995"/>
      <c r="DB115" s="995"/>
      <c r="DC115" s="995"/>
      <c r="DD115" s="995"/>
      <c r="DE115" s="995"/>
      <c r="DF115" s="976"/>
      <c r="DG115" s="944" t="s">
        <v>439</v>
      </c>
      <c r="DH115" s="945"/>
      <c r="DI115" s="945"/>
      <c r="DJ115" s="945"/>
      <c r="DK115" s="945"/>
      <c r="DL115" s="945" t="s">
        <v>447</v>
      </c>
      <c r="DM115" s="945"/>
      <c r="DN115" s="945"/>
      <c r="DO115" s="945"/>
      <c r="DP115" s="945"/>
      <c r="DQ115" s="945" t="s">
        <v>439</v>
      </c>
      <c r="DR115" s="945"/>
      <c r="DS115" s="945"/>
      <c r="DT115" s="945"/>
      <c r="DU115" s="945"/>
      <c r="DV115" s="946" t="s">
        <v>439</v>
      </c>
      <c r="DW115" s="946"/>
      <c r="DX115" s="946"/>
      <c r="DY115" s="946"/>
      <c r="DZ115" s="947"/>
    </row>
    <row r="116" spans="1:130" s="235" customFormat="1" ht="26.25" customHeight="1" x14ac:dyDescent="0.2">
      <c r="A116" s="988"/>
      <c r="B116" s="989"/>
      <c r="C116" s="990" t="s">
        <v>456</v>
      </c>
      <c r="D116" s="990"/>
      <c r="E116" s="990"/>
      <c r="F116" s="990"/>
      <c r="G116" s="990"/>
      <c r="H116" s="990"/>
      <c r="I116" s="990"/>
      <c r="J116" s="990"/>
      <c r="K116" s="990"/>
      <c r="L116" s="990"/>
      <c r="M116" s="990"/>
      <c r="N116" s="990"/>
      <c r="O116" s="990"/>
      <c r="P116" s="990"/>
      <c r="Q116" s="990"/>
      <c r="R116" s="990"/>
      <c r="S116" s="990"/>
      <c r="T116" s="990"/>
      <c r="U116" s="990"/>
      <c r="V116" s="990"/>
      <c r="W116" s="990"/>
      <c r="X116" s="990"/>
      <c r="Y116" s="990"/>
      <c r="Z116" s="991"/>
      <c r="AA116" s="977">
        <v>1215</v>
      </c>
      <c r="AB116" s="978"/>
      <c r="AC116" s="978"/>
      <c r="AD116" s="978"/>
      <c r="AE116" s="979"/>
      <c r="AF116" s="980">
        <v>861</v>
      </c>
      <c r="AG116" s="978"/>
      <c r="AH116" s="978"/>
      <c r="AI116" s="978"/>
      <c r="AJ116" s="979"/>
      <c r="AK116" s="980">
        <v>3206</v>
      </c>
      <c r="AL116" s="978"/>
      <c r="AM116" s="978"/>
      <c r="AN116" s="978"/>
      <c r="AO116" s="979"/>
      <c r="AP116" s="981">
        <v>0</v>
      </c>
      <c r="AQ116" s="982"/>
      <c r="AR116" s="982"/>
      <c r="AS116" s="982"/>
      <c r="AT116" s="983"/>
      <c r="AU116" s="925"/>
      <c r="AV116" s="926"/>
      <c r="AW116" s="926"/>
      <c r="AX116" s="926"/>
      <c r="AY116" s="926"/>
      <c r="AZ116" s="992" t="s">
        <v>457</v>
      </c>
      <c r="BA116" s="993"/>
      <c r="BB116" s="993"/>
      <c r="BC116" s="993"/>
      <c r="BD116" s="993"/>
      <c r="BE116" s="993"/>
      <c r="BF116" s="993"/>
      <c r="BG116" s="993"/>
      <c r="BH116" s="993"/>
      <c r="BI116" s="993"/>
      <c r="BJ116" s="993"/>
      <c r="BK116" s="993"/>
      <c r="BL116" s="993"/>
      <c r="BM116" s="993"/>
      <c r="BN116" s="993"/>
      <c r="BO116" s="993"/>
      <c r="BP116" s="994"/>
      <c r="BQ116" s="944" t="s">
        <v>447</v>
      </c>
      <c r="BR116" s="945"/>
      <c r="BS116" s="945"/>
      <c r="BT116" s="945"/>
      <c r="BU116" s="945"/>
      <c r="BV116" s="945" t="s">
        <v>409</v>
      </c>
      <c r="BW116" s="945"/>
      <c r="BX116" s="945"/>
      <c r="BY116" s="945"/>
      <c r="BZ116" s="945"/>
      <c r="CA116" s="945" t="s">
        <v>409</v>
      </c>
      <c r="CB116" s="945"/>
      <c r="CC116" s="945"/>
      <c r="CD116" s="945"/>
      <c r="CE116" s="945"/>
      <c r="CF116" s="939" t="s">
        <v>447</v>
      </c>
      <c r="CG116" s="940"/>
      <c r="CH116" s="940"/>
      <c r="CI116" s="940"/>
      <c r="CJ116" s="940"/>
      <c r="CK116" s="970"/>
      <c r="CL116" s="971"/>
      <c r="CM116" s="941" t="s">
        <v>458</v>
      </c>
      <c r="CN116" s="942"/>
      <c r="CO116" s="942"/>
      <c r="CP116" s="942"/>
      <c r="CQ116" s="942"/>
      <c r="CR116" s="942"/>
      <c r="CS116" s="942"/>
      <c r="CT116" s="942"/>
      <c r="CU116" s="942"/>
      <c r="CV116" s="942"/>
      <c r="CW116" s="942"/>
      <c r="CX116" s="942"/>
      <c r="CY116" s="942"/>
      <c r="CZ116" s="942"/>
      <c r="DA116" s="942"/>
      <c r="DB116" s="942"/>
      <c r="DC116" s="942"/>
      <c r="DD116" s="942"/>
      <c r="DE116" s="942"/>
      <c r="DF116" s="943"/>
      <c r="DG116" s="944" t="s">
        <v>447</v>
      </c>
      <c r="DH116" s="945"/>
      <c r="DI116" s="945"/>
      <c r="DJ116" s="945"/>
      <c r="DK116" s="945"/>
      <c r="DL116" s="945" t="s">
        <v>447</v>
      </c>
      <c r="DM116" s="945"/>
      <c r="DN116" s="945"/>
      <c r="DO116" s="945"/>
      <c r="DP116" s="945"/>
      <c r="DQ116" s="945" t="s">
        <v>439</v>
      </c>
      <c r="DR116" s="945"/>
      <c r="DS116" s="945"/>
      <c r="DT116" s="945"/>
      <c r="DU116" s="945"/>
      <c r="DV116" s="946" t="s">
        <v>120</v>
      </c>
      <c r="DW116" s="946"/>
      <c r="DX116" s="946"/>
      <c r="DY116" s="946"/>
      <c r="DZ116" s="947"/>
    </row>
    <row r="117" spans="1:130" s="235" customFormat="1" ht="26.25" customHeight="1" x14ac:dyDescent="0.2">
      <c r="A117" s="929" t="s">
        <v>158</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1000" t="s">
        <v>459</v>
      </c>
      <c r="Z117" s="911"/>
      <c r="AA117" s="1001">
        <v>205627943</v>
      </c>
      <c r="AB117" s="1002"/>
      <c r="AC117" s="1002"/>
      <c r="AD117" s="1002"/>
      <c r="AE117" s="1003"/>
      <c r="AF117" s="1004">
        <v>199219815</v>
      </c>
      <c r="AG117" s="1002"/>
      <c r="AH117" s="1002"/>
      <c r="AI117" s="1002"/>
      <c r="AJ117" s="1003"/>
      <c r="AK117" s="1004">
        <v>195039688</v>
      </c>
      <c r="AL117" s="1002"/>
      <c r="AM117" s="1002"/>
      <c r="AN117" s="1002"/>
      <c r="AO117" s="1003"/>
      <c r="AP117" s="1005"/>
      <c r="AQ117" s="1006"/>
      <c r="AR117" s="1006"/>
      <c r="AS117" s="1006"/>
      <c r="AT117" s="1007"/>
      <c r="AU117" s="925"/>
      <c r="AV117" s="926"/>
      <c r="AW117" s="926"/>
      <c r="AX117" s="926"/>
      <c r="AY117" s="926"/>
      <c r="AZ117" s="974" t="s">
        <v>460</v>
      </c>
      <c r="BA117" s="975"/>
      <c r="BB117" s="975"/>
      <c r="BC117" s="975"/>
      <c r="BD117" s="975"/>
      <c r="BE117" s="975"/>
      <c r="BF117" s="975"/>
      <c r="BG117" s="975"/>
      <c r="BH117" s="975"/>
      <c r="BI117" s="975"/>
      <c r="BJ117" s="975"/>
      <c r="BK117" s="975"/>
      <c r="BL117" s="975"/>
      <c r="BM117" s="975"/>
      <c r="BN117" s="975"/>
      <c r="BO117" s="975"/>
      <c r="BP117" s="976"/>
      <c r="BQ117" s="944" t="s">
        <v>440</v>
      </c>
      <c r="BR117" s="945"/>
      <c r="BS117" s="945"/>
      <c r="BT117" s="945"/>
      <c r="BU117" s="945"/>
      <c r="BV117" s="945" t="s">
        <v>120</v>
      </c>
      <c r="BW117" s="945"/>
      <c r="BX117" s="945"/>
      <c r="BY117" s="945"/>
      <c r="BZ117" s="945"/>
      <c r="CA117" s="945" t="s">
        <v>120</v>
      </c>
      <c r="CB117" s="945"/>
      <c r="CC117" s="945"/>
      <c r="CD117" s="945"/>
      <c r="CE117" s="945"/>
      <c r="CF117" s="939" t="s">
        <v>449</v>
      </c>
      <c r="CG117" s="940"/>
      <c r="CH117" s="940"/>
      <c r="CI117" s="940"/>
      <c r="CJ117" s="940"/>
      <c r="CK117" s="970"/>
      <c r="CL117" s="971"/>
      <c r="CM117" s="941" t="s">
        <v>461</v>
      </c>
      <c r="CN117" s="942"/>
      <c r="CO117" s="942"/>
      <c r="CP117" s="942"/>
      <c r="CQ117" s="942"/>
      <c r="CR117" s="942"/>
      <c r="CS117" s="942"/>
      <c r="CT117" s="942"/>
      <c r="CU117" s="942"/>
      <c r="CV117" s="942"/>
      <c r="CW117" s="942"/>
      <c r="CX117" s="942"/>
      <c r="CY117" s="942"/>
      <c r="CZ117" s="942"/>
      <c r="DA117" s="942"/>
      <c r="DB117" s="942"/>
      <c r="DC117" s="942"/>
      <c r="DD117" s="942"/>
      <c r="DE117" s="942"/>
      <c r="DF117" s="943"/>
      <c r="DG117" s="944" t="s">
        <v>120</v>
      </c>
      <c r="DH117" s="945"/>
      <c r="DI117" s="945"/>
      <c r="DJ117" s="945"/>
      <c r="DK117" s="945"/>
      <c r="DL117" s="945" t="s">
        <v>120</v>
      </c>
      <c r="DM117" s="945"/>
      <c r="DN117" s="945"/>
      <c r="DO117" s="945"/>
      <c r="DP117" s="945"/>
      <c r="DQ117" s="945" t="s">
        <v>120</v>
      </c>
      <c r="DR117" s="945"/>
      <c r="DS117" s="945"/>
      <c r="DT117" s="945"/>
      <c r="DU117" s="945"/>
      <c r="DV117" s="946" t="s">
        <v>120</v>
      </c>
      <c r="DW117" s="946"/>
      <c r="DX117" s="946"/>
      <c r="DY117" s="946"/>
      <c r="DZ117" s="947"/>
    </row>
    <row r="118" spans="1:130" s="235" customFormat="1" ht="26.25" customHeight="1" x14ac:dyDescent="0.2">
      <c r="A118" s="929" t="s">
        <v>429</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427</v>
      </c>
      <c r="AB118" s="910"/>
      <c r="AC118" s="910"/>
      <c r="AD118" s="910"/>
      <c r="AE118" s="911"/>
      <c r="AF118" s="909" t="s">
        <v>308</v>
      </c>
      <c r="AG118" s="910"/>
      <c r="AH118" s="910"/>
      <c r="AI118" s="910"/>
      <c r="AJ118" s="911"/>
      <c r="AK118" s="909" t="s">
        <v>307</v>
      </c>
      <c r="AL118" s="910"/>
      <c r="AM118" s="910"/>
      <c r="AN118" s="910"/>
      <c r="AO118" s="911"/>
      <c r="AP118" s="996" t="s">
        <v>428</v>
      </c>
      <c r="AQ118" s="997"/>
      <c r="AR118" s="997"/>
      <c r="AS118" s="997"/>
      <c r="AT118" s="998"/>
      <c r="AU118" s="925"/>
      <c r="AV118" s="926"/>
      <c r="AW118" s="926"/>
      <c r="AX118" s="926"/>
      <c r="AY118" s="926"/>
      <c r="AZ118" s="999" t="s">
        <v>462</v>
      </c>
      <c r="BA118" s="990"/>
      <c r="BB118" s="990"/>
      <c r="BC118" s="990"/>
      <c r="BD118" s="990"/>
      <c r="BE118" s="990"/>
      <c r="BF118" s="990"/>
      <c r="BG118" s="990"/>
      <c r="BH118" s="990"/>
      <c r="BI118" s="990"/>
      <c r="BJ118" s="990"/>
      <c r="BK118" s="990"/>
      <c r="BL118" s="990"/>
      <c r="BM118" s="990"/>
      <c r="BN118" s="990"/>
      <c r="BO118" s="990"/>
      <c r="BP118" s="991"/>
      <c r="BQ118" s="1016" t="s">
        <v>447</v>
      </c>
      <c r="BR118" s="1017"/>
      <c r="BS118" s="1017"/>
      <c r="BT118" s="1017"/>
      <c r="BU118" s="1017"/>
      <c r="BV118" s="1017" t="s">
        <v>438</v>
      </c>
      <c r="BW118" s="1017"/>
      <c r="BX118" s="1017"/>
      <c r="BY118" s="1017"/>
      <c r="BZ118" s="1017"/>
      <c r="CA118" s="1017" t="s">
        <v>463</v>
      </c>
      <c r="CB118" s="1017"/>
      <c r="CC118" s="1017"/>
      <c r="CD118" s="1017"/>
      <c r="CE118" s="1017"/>
      <c r="CF118" s="939" t="s">
        <v>120</v>
      </c>
      <c r="CG118" s="940"/>
      <c r="CH118" s="940"/>
      <c r="CI118" s="940"/>
      <c r="CJ118" s="940"/>
      <c r="CK118" s="970"/>
      <c r="CL118" s="971"/>
      <c r="CM118" s="941" t="s">
        <v>464</v>
      </c>
      <c r="CN118" s="942"/>
      <c r="CO118" s="942"/>
      <c r="CP118" s="942"/>
      <c r="CQ118" s="942"/>
      <c r="CR118" s="942"/>
      <c r="CS118" s="942"/>
      <c r="CT118" s="942"/>
      <c r="CU118" s="942"/>
      <c r="CV118" s="942"/>
      <c r="CW118" s="942"/>
      <c r="CX118" s="942"/>
      <c r="CY118" s="942"/>
      <c r="CZ118" s="942"/>
      <c r="DA118" s="942"/>
      <c r="DB118" s="942"/>
      <c r="DC118" s="942"/>
      <c r="DD118" s="942"/>
      <c r="DE118" s="942"/>
      <c r="DF118" s="943"/>
      <c r="DG118" s="944" t="s">
        <v>438</v>
      </c>
      <c r="DH118" s="945"/>
      <c r="DI118" s="945"/>
      <c r="DJ118" s="945"/>
      <c r="DK118" s="945"/>
      <c r="DL118" s="945" t="s">
        <v>449</v>
      </c>
      <c r="DM118" s="945"/>
      <c r="DN118" s="945"/>
      <c r="DO118" s="945"/>
      <c r="DP118" s="945"/>
      <c r="DQ118" s="945" t="s">
        <v>440</v>
      </c>
      <c r="DR118" s="945"/>
      <c r="DS118" s="945"/>
      <c r="DT118" s="945"/>
      <c r="DU118" s="945"/>
      <c r="DV118" s="946" t="s">
        <v>437</v>
      </c>
      <c r="DW118" s="946"/>
      <c r="DX118" s="946"/>
      <c r="DY118" s="946"/>
      <c r="DZ118" s="947"/>
    </row>
    <row r="119" spans="1:130" s="235" customFormat="1" ht="26.25" customHeight="1" x14ac:dyDescent="0.2">
      <c r="A119" s="1081" t="s">
        <v>432</v>
      </c>
      <c r="B119" s="969"/>
      <c r="C119" s="948" t="s">
        <v>433</v>
      </c>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50"/>
      <c r="AA119" s="916">
        <v>443142</v>
      </c>
      <c r="AB119" s="917"/>
      <c r="AC119" s="917"/>
      <c r="AD119" s="917"/>
      <c r="AE119" s="918"/>
      <c r="AF119" s="919">
        <v>442630</v>
      </c>
      <c r="AG119" s="917"/>
      <c r="AH119" s="917"/>
      <c r="AI119" s="917"/>
      <c r="AJ119" s="918"/>
      <c r="AK119" s="919">
        <v>444252</v>
      </c>
      <c r="AL119" s="917"/>
      <c r="AM119" s="917"/>
      <c r="AN119" s="917"/>
      <c r="AO119" s="918"/>
      <c r="AP119" s="920">
        <v>0.1</v>
      </c>
      <c r="AQ119" s="921"/>
      <c r="AR119" s="921"/>
      <c r="AS119" s="921"/>
      <c r="AT119" s="922"/>
      <c r="AU119" s="927"/>
      <c r="AV119" s="928"/>
      <c r="AW119" s="928"/>
      <c r="AX119" s="928"/>
      <c r="AY119" s="928"/>
      <c r="AZ119" s="265" t="s">
        <v>158</v>
      </c>
      <c r="BA119" s="265"/>
      <c r="BB119" s="265"/>
      <c r="BC119" s="265"/>
      <c r="BD119" s="265"/>
      <c r="BE119" s="265"/>
      <c r="BF119" s="265"/>
      <c r="BG119" s="265"/>
      <c r="BH119" s="265"/>
      <c r="BI119" s="265"/>
      <c r="BJ119" s="265"/>
      <c r="BK119" s="265"/>
      <c r="BL119" s="265"/>
      <c r="BM119" s="265"/>
      <c r="BN119" s="265"/>
      <c r="BO119" s="1000" t="s">
        <v>465</v>
      </c>
      <c r="BP119" s="1024"/>
      <c r="BQ119" s="1016">
        <v>2964293723</v>
      </c>
      <c r="BR119" s="1017"/>
      <c r="BS119" s="1017"/>
      <c r="BT119" s="1017"/>
      <c r="BU119" s="1017"/>
      <c r="BV119" s="1017">
        <v>2955260792</v>
      </c>
      <c r="BW119" s="1017"/>
      <c r="BX119" s="1017"/>
      <c r="BY119" s="1017"/>
      <c r="BZ119" s="1017"/>
      <c r="CA119" s="1017">
        <v>2940053395</v>
      </c>
      <c r="CB119" s="1017"/>
      <c r="CC119" s="1017"/>
      <c r="CD119" s="1017"/>
      <c r="CE119" s="1017"/>
      <c r="CF119" s="1018"/>
      <c r="CG119" s="1019"/>
      <c r="CH119" s="1019"/>
      <c r="CI119" s="1019"/>
      <c r="CJ119" s="1020"/>
      <c r="CK119" s="972"/>
      <c r="CL119" s="973"/>
      <c r="CM119" s="1021" t="s">
        <v>466</v>
      </c>
      <c r="CN119" s="1022"/>
      <c r="CO119" s="1022"/>
      <c r="CP119" s="1022"/>
      <c r="CQ119" s="1022"/>
      <c r="CR119" s="1022"/>
      <c r="CS119" s="1022"/>
      <c r="CT119" s="1022"/>
      <c r="CU119" s="1022"/>
      <c r="CV119" s="1022"/>
      <c r="CW119" s="1022"/>
      <c r="CX119" s="1022"/>
      <c r="CY119" s="1022"/>
      <c r="CZ119" s="1022"/>
      <c r="DA119" s="1022"/>
      <c r="DB119" s="1022"/>
      <c r="DC119" s="1022"/>
      <c r="DD119" s="1022"/>
      <c r="DE119" s="1022"/>
      <c r="DF119" s="1023"/>
      <c r="DG119" s="944" t="s">
        <v>439</v>
      </c>
      <c r="DH119" s="945"/>
      <c r="DI119" s="945"/>
      <c r="DJ119" s="945"/>
      <c r="DK119" s="945"/>
      <c r="DL119" s="945" t="s">
        <v>440</v>
      </c>
      <c r="DM119" s="945"/>
      <c r="DN119" s="945"/>
      <c r="DO119" s="945"/>
      <c r="DP119" s="945"/>
      <c r="DQ119" s="945" t="s">
        <v>447</v>
      </c>
      <c r="DR119" s="945"/>
      <c r="DS119" s="945"/>
      <c r="DT119" s="945"/>
      <c r="DU119" s="945"/>
      <c r="DV119" s="946" t="s">
        <v>120</v>
      </c>
      <c r="DW119" s="946"/>
      <c r="DX119" s="946"/>
      <c r="DY119" s="946"/>
      <c r="DZ119" s="947"/>
    </row>
    <row r="120" spans="1:130" s="235" customFormat="1" ht="26.25" customHeight="1" x14ac:dyDescent="0.2">
      <c r="A120" s="1082"/>
      <c r="B120" s="971"/>
      <c r="C120" s="941" t="s">
        <v>436</v>
      </c>
      <c r="D120" s="942"/>
      <c r="E120" s="942"/>
      <c r="F120" s="942"/>
      <c r="G120" s="942"/>
      <c r="H120" s="942"/>
      <c r="I120" s="942"/>
      <c r="J120" s="942"/>
      <c r="K120" s="942"/>
      <c r="L120" s="942"/>
      <c r="M120" s="942"/>
      <c r="N120" s="942"/>
      <c r="O120" s="942"/>
      <c r="P120" s="942"/>
      <c r="Q120" s="942"/>
      <c r="R120" s="942"/>
      <c r="S120" s="942"/>
      <c r="T120" s="942"/>
      <c r="U120" s="942"/>
      <c r="V120" s="942"/>
      <c r="W120" s="942"/>
      <c r="X120" s="942"/>
      <c r="Y120" s="942"/>
      <c r="Z120" s="943"/>
      <c r="AA120" s="977">
        <v>138958</v>
      </c>
      <c r="AB120" s="978"/>
      <c r="AC120" s="978"/>
      <c r="AD120" s="978"/>
      <c r="AE120" s="979"/>
      <c r="AF120" s="980">
        <v>83089</v>
      </c>
      <c r="AG120" s="978"/>
      <c r="AH120" s="978"/>
      <c r="AI120" s="978"/>
      <c r="AJ120" s="979"/>
      <c r="AK120" s="980">
        <v>67348</v>
      </c>
      <c r="AL120" s="978"/>
      <c r="AM120" s="978"/>
      <c r="AN120" s="978"/>
      <c r="AO120" s="979"/>
      <c r="AP120" s="981">
        <v>0</v>
      </c>
      <c r="AQ120" s="982"/>
      <c r="AR120" s="982"/>
      <c r="AS120" s="982"/>
      <c r="AT120" s="983"/>
      <c r="AU120" s="1008" t="s">
        <v>467</v>
      </c>
      <c r="AV120" s="1009"/>
      <c r="AW120" s="1009"/>
      <c r="AX120" s="1009"/>
      <c r="AY120" s="1010"/>
      <c r="AZ120" s="965" t="s">
        <v>468</v>
      </c>
      <c r="BA120" s="914"/>
      <c r="BB120" s="914"/>
      <c r="BC120" s="914"/>
      <c r="BD120" s="914"/>
      <c r="BE120" s="914"/>
      <c r="BF120" s="914"/>
      <c r="BG120" s="914"/>
      <c r="BH120" s="914"/>
      <c r="BI120" s="914"/>
      <c r="BJ120" s="914"/>
      <c r="BK120" s="914"/>
      <c r="BL120" s="914"/>
      <c r="BM120" s="914"/>
      <c r="BN120" s="914"/>
      <c r="BO120" s="914"/>
      <c r="BP120" s="915"/>
      <c r="BQ120" s="951">
        <v>274827621</v>
      </c>
      <c r="BR120" s="952"/>
      <c r="BS120" s="952"/>
      <c r="BT120" s="952"/>
      <c r="BU120" s="952"/>
      <c r="BV120" s="952">
        <v>268217501</v>
      </c>
      <c r="BW120" s="952"/>
      <c r="BX120" s="952"/>
      <c r="BY120" s="952"/>
      <c r="BZ120" s="952"/>
      <c r="CA120" s="952">
        <v>246045551</v>
      </c>
      <c r="CB120" s="952"/>
      <c r="CC120" s="952"/>
      <c r="CD120" s="952"/>
      <c r="CE120" s="952"/>
      <c r="CF120" s="966">
        <v>56.2</v>
      </c>
      <c r="CG120" s="967"/>
      <c r="CH120" s="967"/>
      <c r="CI120" s="967"/>
      <c r="CJ120" s="967"/>
      <c r="CK120" s="1025" t="s">
        <v>469</v>
      </c>
      <c r="CL120" s="1026"/>
      <c r="CM120" s="1026"/>
      <c r="CN120" s="1026"/>
      <c r="CO120" s="1027"/>
      <c r="CP120" s="1033" t="s">
        <v>396</v>
      </c>
      <c r="CQ120" s="1034"/>
      <c r="CR120" s="1034"/>
      <c r="CS120" s="1034"/>
      <c r="CT120" s="1034"/>
      <c r="CU120" s="1034"/>
      <c r="CV120" s="1034"/>
      <c r="CW120" s="1034"/>
      <c r="CX120" s="1034"/>
      <c r="CY120" s="1034"/>
      <c r="CZ120" s="1034"/>
      <c r="DA120" s="1034"/>
      <c r="DB120" s="1034"/>
      <c r="DC120" s="1034"/>
      <c r="DD120" s="1034"/>
      <c r="DE120" s="1034"/>
      <c r="DF120" s="1035"/>
      <c r="DG120" s="951">
        <v>30955093</v>
      </c>
      <c r="DH120" s="952"/>
      <c r="DI120" s="952"/>
      <c r="DJ120" s="952"/>
      <c r="DK120" s="952"/>
      <c r="DL120" s="952">
        <v>28930884</v>
      </c>
      <c r="DM120" s="952"/>
      <c r="DN120" s="952"/>
      <c r="DO120" s="952"/>
      <c r="DP120" s="952"/>
      <c r="DQ120" s="952">
        <v>33520412</v>
      </c>
      <c r="DR120" s="952"/>
      <c r="DS120" s="952"/>
      <c r="DT120" s="952"/>
      <c r="DU120" s="952"/>
      <c r="DV120" s="953">
        <v>7.7</v>
      </c>
      <c r="DW120" s="953"/>
      <c r="DX120" s="953"/>
      <c r="DY120" s="953"/>
      <c r="DZ120" s="954"/>
    </row>
    <row r="121" spans="1:130" s="235" customFormat="1" ht="26.25" customHeight="1" x14ac:dyDescent="0.2">
      <c r="A121" s="1082"/>
      <c r="B121" s="971"/>
      <c r="C121" s="992" t="s">
        <v>470</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77">
        <v>1673815</v>
      </c>
      <c r="AB121" s="978"/>
      <c r="AC121" s="978"/>
      <c r="AD121" s="978"/>
      <c r="AE121" s="979"/>
      <c r="AF121" s="980">
        <v>1495686</v>
      </c>
      <c r="AG121" s="978"/>
      <c r="AH121" s="978"/>
      <c r="AI121" s="978"/>
      <c r="AJ121" s="979"/>
      <c r="AK121" s="980">
        <v>684802</v>
      </c>
      <c r="AL121" s="978"/>
      <c r="AM121" s="978"/>
      <c r="AN121" s="978"/>
      <c r="AO121" s="979"/>
      <c r="AP121" s="981">
        <v>0.2</v>
      </c>
      <c r="AQ121" s="982"/>
      <c r="AR121" s="982"/>
      <c r="AS121" s="982"/>
      <c r="AT121" s="983"/>
      <c r="AU121" s="1011"/>
      <c r="AV121" s="1012"/>
      <c r="AW121" s="1012"/>
      <c r="AX121" s="1012"/>
      <c r="AY121" s="1013"/>
      <c r="AZ121" s="974" t="s">
        <v>471</v>
      </c>
      <c r="BA121" s="975"/>
      <c r="BB121" s="975"/>
      <c r="BC121" s="975"/>
      <c r="BD121" s="975"/>
      <c r="BE121" s="975"/>
      <c r="BF121" s="975"/>
      <c r="BG121" s="975"/>
      <c r="BH121" s="975"/>
      <c r="BI121" s="975"/>
      <c r="BJ121" s="975"/>
      <c r="BK121" s="975"/>
      <c r="BL121" s="975"/>
      <c r="BM121" s="975"/>
      <c r="BN121" s="975"/>
      <c r="BO121" s="975"/>
      <c r="BP121" s="976"/>
      <c r="BQ121" s="944">
        <v>32676858</v>
      </c>
      <c r="BR121" s="945"/>
      <c r="BS121" s="945"/>
      <c r="BT121" s="945"/>
      <c r="BU121" s="945"/>
      <c r="BV121" s="945">
        <v>32070032</v>
      </c>
      <c r="BW121" s="945"/>
      <c r="BX121" s="945"/>
      <c r="BY121" s="945"/>
      <c r="BZ121" s="945"/>
      <c r="CA121" s="945">
        <v>32724295</v>
      </c>
      <c r="CB121" s="945"/>
      <c r="CC121" s="945"/>
      <c r="CD121" s="945"/>
      <c r="CE121" s="945"/>
      <c r="CF121" s="939">
        <v>7.5</v>
      </c>
      <c r="CG121" s="940"/>
      <c r="CH121" s="940"/>
      <c r="CI121" s="940"/>
      <c r="CJ121" s="940"/>
      <c r="CK121" s="1028"/>
      <c r="CL121" s="1029"/>
      <c r="CM121" s="1029"/>
      <c r="CN121" s="1029"/>
      <c r="CO121" s="1030"/>
      <c r="CP121" s="1038" t="s">
        <v>472</v>
      </c>
      <c r="CQ121" s="1039"/>
      <c r="CR121" s="1039"/>
      <c r="CS121" s="1039"/>
      <c r="CT121" s="1039"/>
      <c r="CU121" s="1039"/>
      <c r="CV121" s="1039"/>
      <c r="CW121" s="1039"/>
      <c r="CX121" s="1039"/>
      <c r="CY121" s="1039"/>
      <c r="CZ121" s="1039"/>
      <c r="DA121" s="1039"/>
      <c r="DB121" s="1039"/>
      <c r="DC121" s="1039"/>
      <c r="DD121" s="1039"/>
      <c r="DE121" s="1039"/>
      <c r="DF121" s="1040"/>
      <c r="DG121" s="944">
        <v>28911081</v>
      </c>
      <c r="DH121" s="945"/>
      <c r="DI121" s="945"/>
      <c r="DJ121" s="945"/>
      <c r="DK121" s="945"/>
      <c r="DL121" s="945">
        <v>26822797</v>
      </c>
      <c r="DM121" s="945"/>
      <c r="DN121" s="945"/>
      <c r="DO121" s="945"/>
      <c r="DP121" s="945"/>
      <c r="DQ121" s="945">
        <v>23944896</v>
      </c>
      <c r="DR121" s="945"/>
      <c r="DS121" s="945"/>
      <c r="DT121" s="945"/>
      <c r="DU121" s="945"/>
      <c r="DV121" s="946">
        <v>5.5</v>
      </c>
      <c r="DW121" s="946"/>
      <c r="DX121" s="946"/>
      <c r="DY121" s="946"/>
      <c r="DZ121" s="947"/>
    </row>
    <row r="122" spans="1:130" s="235" customFormat="1" ht="26.25" customHeight="1" x14ac:dyDescent="0.2">
      <c r="A122" s="1082"/>
      <c r="B122" s="971"/>
      <c r="C122" s="941" t="s">
        <v>452</v>
      </c>
      <c r="D122" s="942"/>
      <c r="E122" s="942"/>
      <c r="F122" s="942"/>
      <c r="G122" s="942"/>
      <c r="H122" s="942"/>
      <c r="I122" s="942"/>
      <c r="J122" s="942"/>
      <c r="K122" s="942"/>
      <c r="L122" s="942"/>
      <c r="M122" s="942"/>
      <c r="N122" s="942"/>
      <c r="O122" s="942"/>
      <c r="P122" s="942"/>
      <c r="Q122" s="942"/>
      <c r="R122" s="942"/>
      <c r="S122" s="942"/>
      <c r="T122" s="942"/>
      <c r="U122" s="942"/>
      <c r="V122" s="942"/>
      <c r="W122" s="942"/>
      <c r="X122" s="942"/>
      <c r="Y122" s="942"/>
      <c r="Z122" s="943"/>
      <c r="AA122" s="977">
        <v>109452</v>
      </c>
      <c r="AB122" s="978"/>
      <c r="AC122" s="978"/>
      <c r="AD122" s="978"/>
      <c r="AE122" s="979"/>
      <c r="AF122" s="980">
        <v>102696</v>
      </c>
      <c r="AG122" s="978"/>
      <c r="AH122" s="978"/>
      <c r="AI122" s="978"/>
      <c r="AJ122" s="979"/>
      <c r="AK122" s="980">
        <v>99222</v>
      </c>
      <c r="AL122" s="978"/>
      <c r="AM122" s="978"/>
      <c r="AN122" s="978"/>
      <c r="AO122" s="979"/>
      <c r="AP122" s="981">
        <v>0</v>
      </c>
      <c r="AQ122" s="982"/>
      <c r="AR122" s="982"/>
      <c r="AS122" s="982"/>
      <c r="AT122" s="983"/>
      <c r="AU122" s="1011"/>
      <c r="AV122" s="1012"/>
      <c r="AW122" s="1012"/>
      <c r="AX122" s="1012"/>
      <c r="AY122" s="1013"/>
      <c r="AZ122" s="999" t="s">
        <v>473</v>
      </c>
      <c r="BA122" s="990"/>
      <c r="BB122" s="990"/>
      <c r="BC122" s="990"/>
      <c r="BD122" s="990"/>
      <c r="BE122" s="990"/>
      <c r="BF122" s="990"/>
      <c r="BG122" s="990"/>
      <c r="BH122" s="990"/>
      <c r="BI122" s="990"/>
      <c r="BJ122" s="990"/>
      <c r="BK122" s="990"/>
      <c r="BL122" s="990"/>
      <c r="BM122" s="990"/>
      <c r="BN122" s="990"/>
      <c r="BO122" s="990"/>
      <c r="BP122" s="991"/>
      <c r="BQ122" s="1016">
        <v>1270996257</v>
      </c>
      <c r="BR122" s="1017"/>
      <c r="BS122" s="1017"/>
      <c r="BT122" s="1017"/>
      <c r="BU122" s="1017"/>
      <c r="BV122" s="1017">
        <v>1248425162</v>
      </c>
      <c r="BW122" s="1017"/>
      <c r="BX122" s="1017"/>
      <c r="BY122" s="1017"/>
      <c r="BZ122" s="1017"/>
      <c r="CA122" s="1017">
        <v>1229764194</v>
      </c>
      <c r="CB122" s="1017"/>
      <c r="CC122" s="1017"/>
      <c r="CD122" s="1017"/>
      <c r="CE122" s="1017"/>
      <c r="CF122" s="1036">
        <v>280.7</v>
      </c>
      <c r="CG122" s="1037"/>
      <c r="CH122" s="1037"/>
      <c r="CI122" s="1037"/>
      <c r="CJ122" s="1037"/>
      <c r="CK122" s="1028"/>
      <c r="CL122" s="1029"/>
      <c r="CM122" s="1029"/>
      <c r="CN122" s="1029"/>
      <c r="CO122" s="1030"/>
      <c r="CP122" s="1038" t="s">
        <v>474</v>
      </c>
      <c r="CQ122" s="1039"/>
      <c r="CR122" s="1039"/>
      <c r="CS122" s="1039"/>
      <c r="CT122" s="1039"/>
      <c r="CU122" s="1039"/>
      <c r="CV122" s="1039"/>
      <c r="CW122" s="1039"/>
      <c r="CX122" s="1039"/>
      <c r="CY122" s="1039"/>
      <c r="CZ122" s="1039"/>
      <c r="DA122" s="1039"/>
      <c r="DB122" s="1039"/>
      <c r="DC122" s="1039"/>
      <c r="DD122" s="1039"/>
      <c r="DE122" s="1039"/>
      <c r="DF122" s="1040"/>
      <c r="DG122" s="944">
        <v>11962775</v>
      </c>
      <c r="DH122" s="945"/>
      <c r="DI122" s="945"/>
      <c r="DJ122" s="945"/>
      <c r="DK122" s="945"/>
      <c r="DL122" s="945">
        <v>13885663</v>
      </c>
      <c r="DM122" s="945"/>
      <c r="DN122" s="945"/>
      <c r="DO122" s="945"/>
      <c r="DP122" s="945"/>
      <c r="DQ122" s="945">
        <v>13476802</v>
      </c>
      <c r="DR122" s="945"/>
      <c r="DS122" s="945"/>
      <c r="DT122" s="945"/>
      <c r="DU122" s="945"/>
      <c r="DV122" s="946">
        <v>3.1</v>
      </c>
      <c r="DW122" s="946"/>
      <c r="DX122" s="946"/>
      <c r="DY122" s="946"/>
      <c r="DZ122" s="947"/>
    </row>
    <row r="123" spans="1:130" s="235" customFormat="1" ht="26.25" customHeight="1" x14ac:dyDescent="0.2">
      <c r="A123" s="1082"/>
      <c r="B123" s="971"/>
      <c r="C123" s="941" t="s">
        <v>458</v>
      </c>
      <c r="D123" s="942"/>
      <c r="E123" s="942"/>
      <c r="F123" s="942"/>
      <c r="G123" s="942"/>
      <c r="H123" s="942"/>
      <c r="I123" s="942"/>
      <c r="J123" s="942"/>
      <c r="K123" s="942"/>
      <c r="L123" s="942"/>
      <c r="M123" s="942"/>
      <c r="N123" s="942"/>
      <c r="O123" s="942"/>
      <c r="P123" s="942"/>
      <c r="Q123" s="942"/>
      <c r="R123" s="942"/>
      <c r="S123" s="942"/>
      <c r="T123" s="942"/>
      <c r="U123" s="942"/>
      <c r="V123" s="942"/>
      <c r="W123" s="942"/>
      <c r="X123" s="942"/>
      <c r="Y123" s="942"/>
      <c r="Z123" s="943"/>
      <c r="AA123" s="977" t="s">
        <v>440</v>
      </c>
      <c r="AB123" s="978"/>
      <c r="AC123" s="978"/>
      <c r="AD123" s="978"/>
      <c r="AE123" s="979"/>
      <c r="AF123" s="980" t="s">
        <v>440</v>
      </c>
      <c r="AG123" s="978"/>
      <c r="AH123" s="978"/>
      <c r="AI123" s="978"/>
      <c r="AJ123" s="979"/>
      <c r="AK123" s="980" t="s">
        <v>447</v>
      </c>
      <c r="AL123" s="978"/>
      <c r="AM123" s="978"/>
      <c r="AN123" s="978"/>
      <c r="AO123" s="979"/>
      <c r="AP123" s="981" t="s">
        <v>447</v>
      </c>
      <c r="AQ123" s="982"/>
      <c r="AR123" s="982"/>
      <c r="AS123" s="982"/>
      <c r="AT123" s="983"/>
      <c r="AU123" s="1014"/>
      <c r="AV123" s="1015"/>
      <c r="AW123" s="1015"/>
      <c r="AX123" s="1015"/>
      <c r="AY123" s="1015"/>
      <c r="AZ123" s="265" t="s">
        <v>158</v>
      </c>
      <c r="BA123" s="265"/>
      <c r="BB123" s="265"/>
      <c r="BC123" s="265"/>
      <c r="BD123" s="265"/>
      <c r="BE123" s="265"/>
      <c r="BF123" s="265"/>
      <c r="BG123" s="265"/>
      <c r="BH123" s="265"/>
      <c r="BI123" s="265"/>
      <c r="BJ123" s="265"/>
      <c r="BK123" s="265"/>
      <c r="BL123" s="265"/>
      <c r="BM123" s="265"/>
      <c r="BN123" s="265"/>
      <c r="BO123" s="1000" t="s">
        <v>475</v>
      </c>
      <c r="BP123" s="1024"/>
      <c r="BQ123" s="1088">
        <v>1578500736</v>
      </c>
      <c r="BR123" s="1089"/>
      <c r="BS123" s="1089"/>
      <c r="BT123" s="1089"/>
      <c r="BU123" s="1089"/>
      <c r="BV123" s="1089">
        <v>1548712695</v>
      </c>
      <c r="BW123" s="1089"/>
      <c r="BX123" s="1089"/>
      <c r="BY123" s="1089"/>
      <c r="BZ123" s="1089"/>
      <c r="CA123" s="1089">
        <v>1508534040</v>
      </c>
      <c r="CB123" s="1089"/>
      <c r="CC123" s="1089"/>
      <c r="CD123" s="1089"/>
      <c r="CE123" s="1089"/>
      <c r="CF123" s="1018"/>
      <c r="CG123" s="1019"/>
      <c r="CH123" s="1019"/>
      <c r="CI123" s="1019"/>
      <c r="CJ123" s="1020"/>
      <c r="CK123" s="1028"/>
      <c r="CL123" s="1029"/>
      <c r="CM123" s="1029"/>
      <c r="CN123" s="1029"/>
      <c r="CO123" s="1030"/>
      <c r="CP123" s="1038" t="s">
        <v>476</v>
      </c>
      <c r="CQ123" s="1039"/>
      <c r="CR123" s="1039"/>
      <c r="CS123" s="1039"/>
      <c r="CT123" s="1039"/>
      <c r="CU123" s="1039"/>
      <c r="CV123" s="1039"/>
      <c r="CW123" s="1039"/>
      <c r="CX123" s="1039"/>
      <c r="CY123" s="1039"/>
      <c r="CZ123" s="1039"/>
      <c r="DA123" s="1039"/>
      <c r="DB123" s="1039"/>
      <c r="DC123" s="1039"/>
      <c r="DD123" s="1039"/>
      <c r="DE123" s="1039"/>
      <c r="DF123" s="1040"/>
      <c r="DG123" s="944">
        <v>2478254</v>
      </c>
      <c r="DH123" s="945"/>
      <c r="DI123" s="945"/>
      <c r="DJ123" s="945"/>
      <c r="DK123" s="945"/>
      <c r="DL123" s="945">
        <v>2272268</v>
      </c>
      <c r="DM123" s="945"/>
      <c r="DN123" s="945"/>
      <c r="DO123" s="945"/>
      <c r="DP123" s="945"/>
      <c r="DQ123" s="945">
        <v>2256587</v>
      </c>
      <c r="DR123" s="945"/>
      <c r="DS123" s="945"/>
      <c r="DT123" s="945"/>
      <c r="DU123" s="945"/>
      <c r="DV123" s="946">
        <v>0.5</v>
      </c>
      <c r="DW123" s="946"/>
      <c r="DX123" s="946"/>
      <c r="DY123" s="946"/>
      <c r="DZ123" s="947"/>
    </row>
    <row r="124" spans="1:130" s="235" customFormat="1" ht="26.25" customHeight="1" thickBot="1" x14ac:dyDescent="0.25">
      <c r="A124" s="1082"/>
      <c r="B124" s="971"/>
      <c r="C124" s="941" t="s">
        <v>461</v>
      </c>
      <c r="D124" s="942"/>
      <c r="E124" s="942"/>
      <c r="F124" s="942"/>
      <c r="G124" s="942"/>
      <c r="H124" s="942"/>
      <c r="I124" s="942"/>
      <c r="J124" s="942"/>
      <c r="K124" s="942"/>
      <c r="L124" s="942"/>
      <c r="M124" s="942"/>
      <c r="N124" s="942"/>
      <c r="O124" s="942"/>
      <c r="P124" s="942"/>
      <c r="Q124" s="942"/>
      <c r="R124" s="942"/>
      <c r="S124" s="942"/>
      <c r="T124" s="942"/>
      <c r="U124" s="942"/>
      <c r="V124" s="942"/>
      <c r="W124" s="942"/>
      <c r="X124" s="942"/>
      <c r="Y124" s="942"/>
      <c r="Z124" s="943"/>
      <c r="AA124" s="977" t="s">
        <v>439</v>
      </c>
      <c r="AB124" s="978"/>
      <c r="AC124" s="978"/>
      <c r="AD124" s="978"/>
      <c r="AE124" s="979"/>
      <c r="AF124" s="980" t="s">
        <v>463</v>
      </c>
      <c r="AG124" s="978"/>
      <c r="AH124" s="978"/>
      <c r="AI124" s="978"/>
      <c r="AJ124" s="979"/>
      <c r="AK124" s="980" t="s">
        <v>120</v>
      </c>
      <c r="AL124" s="978"/>
      <c r="AM124" s="978"/>
      <c r="AN124" s="978"/>
      <c r="AO124" s="979"/>
      <c r="AP124" s="981" t="s">
        <v>440</v>
      </c>
      <c r="AQ124" s="982"/>
      <c r="AR124" s="982"/>
      <c r="AS124" s="982"/>
      <c r="AT124" s="983"/>
      <c r="AU124" s="1084" t="s">
        <v>477</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315</v>
      </c>
      <c r="BR124" s="1048"/>
      <c r="BS124" s="1048"/>
      <c r="BT124" s="1048"/>
      <c r="BU124" s="1048"/>
      <c r="BV124" s="1048">
        <v>321.39999999999998</v>
      </c>
      <c r="BW124" s="1048"/>
      <c r="BX124" s="1048"/>
      <c r="BY124" s="1048"/>
      <c r="BZ124" s="1048"/>
      <c r="CA124" s="1048">
        <v>326.7</v>
      </c>
      <c r="CB124" s="1048"/>
      <c r="CC124" s="1048"/>
      <c r="CD124" s="1048"/>
      <c r="CE124" s="1048"/>
      <c r="CF124" s="1049"/>
      <c r="CG124" s="1050"/>
      <c r="CH124" s="1050"/>
      <c r="CI124" s="1050"/>
      <c r="CJ124" s="1051"/>
      <c r="CK124" s="1031"/>
      <c r="CL124" s="1031"/>
      <c r="CM124" s="1031"/>
      <c r="CN124" s="1031"/>
      <c r="CO124" s="1032"/>
      <c r="CP124" s="1052" t="s">
        <v>478</v>
      </c>
      <c r="CQ124" s="1053"/>
      <c r="CR124" s="1053"/>
      <c r="CS124" s="1053"/>
      <c r="CT124" s="1053"/>
      <c r="CU124" s="1053"/>
      <c r="CV124" s="1053"/>
      <c r="CW124" s="1053"/>
      <c r="CX124" s="1053"/>
      <c r="CY124" s="1053"/>
      <c r="CZ124" s="1053"/>
      <c r="DA124" s="1053"/>
      <c r="DB124" s="1053"/>
      <c r="DC124" s="1053"/>
      <c r="DD124" s="1053"/>
      <c r="DE124" s="1053"/>
      <c r="DF124" s="1054"/>
      <c r="DG124" s="1016">
        <v>1391574</v>
      </c>
      <c r="DH124" s="1017"/>
      <c r="DI124" s="1017"/>
      <c r="DJ124" s="1017"/>
      <c r="DK124" s="1017"/>
      <c r="DL124" s="1017">
        <v>1040143</v>
      </c>
      <c r="DM124" s="1017"/>
      <c r="DN124" s="1017"/>
      <c r="DO124" s="1017"/>
      <c r="DP124" s="1017"/>
      <c r="DQ124" s="1017">
        <v>744596</v>
      </c>
      <c r="DR124" s="1017"/>
      <c r="DS124" s="1017"/>
      <c r="DT124" s="1017"/>
      <c r="DU124" s="1017"/>
      <c r="DV124" s="1041">
        <v>0.2</v>
      </c>
      <c r="DW124" s="1041"/>
      <c r="DX124" s="1041"/>
      <c r="DY124" s="1041"/>
      <c r="DZ124" s="1042"/>
    </row>
    <row r="125" spans="1:130" s="235" customFormat="1" ht="26.25" customHeight="1" x14ac:dyDescent="0.2">
      <c r="A125" s="1082"/>
      <c r="B125" s="971"/>
      <c r="C125" s="941" t="s">
        <v>464</v>
      </c>
      <c r="D125" s="942"/>
      <c r="E125" s="942"/>
      <c r="F125" s="942"/>
      <c r="G125" s="942"/>
      <c r="H125" s="942"/>
      <c r="I125" s="942"/>
      <c r="J125" s="942"/>
      <c r="K125" s="942"/>
      <c r="L125" s="942"/>
      <c r="M125" s="942"/>
      <c r="N125" s="942"/>
      <c r="O125" s="942"/>
      <c r="P125" s="942"/>
      <c r="Q125" s="942"/>
      <c r="R125" s="942"/>
      <c r="S125" s="942"/>
      <c r="T125" s="942"/>
      <c r="U125" s="942"/>
      <c r="V125" s="942"/>
      <c r="W125" s="942"/>
      <c r="X125" s="942"/>
      <c r="Y125" s="942"/>
      <c r="Z125" s="943"/>
      <c r="AA125" s="977" t="s">
        <v>120</v>
      </c>
      <c r="AB125" s="978"/>
      <c r="AC125" s="978"/>
      <c r="AD125" s="978"/>
      <c r="AE125" s="979"/>
      <c r="AF125" s="980" t="s">
        <v>120</v>
      </c>
      <c r="AG125" s="978"/>
      <c r="AH125" s="978"/>
      <c r="AI125" s="978"/>
      <c r="AJ125" s="979"/>
      <c r="AK125" s="980" t="s">
        <v>120</v>
      </c>
      <c r="AL125" s="978"/>
      <c r="AM125" s="978"/>
      <c r="AN125" s="978"/>
      <c r="AO125" s="979"/>
      <c r="AP125" s="981" t="s">
        <v>120</v>
      </c>
      <c r="AQ125" s="982"/>
      <c r="AR125" s="982"/>
      <c r="AS125" s="982"/>
      <c r="AT125" s="983"/>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43" t="s">
        <v>479</v>
      </c>
      <c r="CL125" s="1026"/>
      <c r="CM125" s="1026"/>
      <c r="CN125" s="1026"/>
      <c r="CO125" s="1027"/>
      <c r="CP125" s="965" t="s">
        <v>480</v>
      </c>
      <c r="CQ125" s="914"/>
      <c r="CR125" s="914"/>
      <c r="CS125" s="914"/>
      <c r="CT125" s="914"/>
      <c r="CU125" s="914"/>
      <c r="CV125" s="914"/>
      <c r="CW125" s="914"/>
      <c r="CX125" s="914"/>
      <c r="CY125" s="914"/>
      <c r="CZ125" s="914"/>
      <c r="DA125" s="914"/>
      <c r="DB125" s="914"/>
      <c r="DC125" s="914"/>
      <c r="DD125" s="914"/>
      <c r="DE125" s="914"/>
      <c r="DF125" s="915"/>
      <c r="DG125" s="951" t="s">
        <v>120</v>
      </c>
      <c r="DH125" s="952"/>
      <c r="DI125" s="952"/>
      <c r="DJ125" s="952"/>
      <c r="DK125" s="952"/>
      <c r="DL125" s="952" t="s">
        <v>120</v>
      </c>
      <c r="DM125" s="952"/>
      <c r="DN125" s="952"/>
      <c r="DO125" s="952"/>
      <c r="DP125" s="952"/>
      <c r="DQ125" s="952" t="s">
        <v>120</v>
      </c>
      <c r="DR125" s="952"/>
      <c r="DS125" s="952"/>
      <c r="DT125" s="952"/>
      <c r="DU125" s="952"/>
      <c r="DV125" s="953" t="s">
        <v>447</v>
      </c>
      <c r="DW125" s="953"/>
      <c r="DX125" s="953"/>
      <c r="DY125" s="953"/>
      <c r="DZ125" s="954"/>
    </row>
    <row r="126" spans="1:130" s="235" customFormat="1" ht="26.25" customHeight="1" thickBot="1" x14ac:dyDescent="0.25">
      <c r="A126" s="1082"/>
      <c r="B126" s="971"/>
      <c r="C126" s="941" t="s">
        <v>466</v>
      </c>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3"/>
      <c r="AA126" s="977">
        <v>24469</v>
      </c>
      <c r="AB126" s="978"/>
      <c r="AC126" s="978"/>
      <c r="AD126" s="978"/>
      <c r="AE126" s="979"/>
      <c r="AF126" s="980" t="s">
        <v>438</v>
      </c>
      <c r="AG126" s="978"/>
      <c r="AH126" s="978"/>
      <c r="AI126" s="978"/>
      <c r="AJ126" s="979"/>
      <c r="AK126" s="980" t="s">
        <v>120</v>
      </c>
      <c r="AL126" s="978"/>
      <c r="AM126" s="978"/>
      <c r="AN126" s="978"/>
      <c r="AO126" s="979"/>
      <c r="AP126" s="981" t="s">
        <v>438</v>
      </c>
      <c r="AQ126" s="982"/>
      <c r="AR126" s="982"/>
      <c r="AS126" s="982"/>
      <c r="AT126" s="983"/>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44"/>
      <c r="CL126" s="1029"/>
      <c r="CM126" s="1029"/>
      <c r="CN126" s="1029"/>
      <c r="CO126" s="1030"/>
      <c r="CP126" s="974" t="s">
        <v>481</v>
      </c>
      <c r="CQ126" s="975"/>
      <c r="CR126" s="975"/>
      <c r="CS126" s="975"/>
      <c r="CT126" s="975"/>
      <c r="CU126" s="975"/>
      <c r="CV126" s="975"/>
      <c r="CW126" s="975"/>
      <c r="CX126" s="975"/>
      <c r="CY126" s="975"/>
      <c r="CZ126" s="975"/>
      <c r="DA126" s="975"/>
      <c r="DB126" s="975"/>
      <c r="DC126" s="975"/>
      <c r="DD126" s="975"/>
      <c r="DE126" s="975"/>
      <c r="DF126" s="976"/>
      <c r="DG126" s="944" t="s">
        <v>120</v>
      </c>
      <c r="DH126" s="945"/>
      <c r="DI126" s="945"/>
      <c r="DJ126" s="945"/>
      <c r="DK126" s="945"/>
      <c r="DL126" s="945" t="s">
        <v>120</v>
      </c>
      <c r="DM126" s="945"/>
      <c r="DN126" s="945"/>
      <c r="DO126" s="945"/>
      <c r="DP126" s="945"/>
      <c r="DQ126" s="945" t="s">
        <v>120</v>
      </c>
      <c r="DR126" s="945"/>
      <c r="DS126" s="945"/>
      <c r="DT126" s="945"/>
      <c r="DU126" s="945"/>
      <c r="DV126" s="946" t="s">
        <v>438</v>
      </c>
      <c r="DW126" s="946"/>
      <c r="DX126" s="946"/>
      <c r="DY126" s="946"/>
      <c r="DZ126" s="947"/>
    </row>
    <row r="127" spans="1:130" s="235" customFormat="1" ht="26.25" customHeight="1" x14ac:dyDescent="0.2">
      <c r="A127" s="1083"/>
      <c r="B127" s="973"/>
      <c r="C127" s="1021" t="s">
        <v>482</v>
      </c>
      <c r="D127" s="1022"/>
      <c r="E127" s="1022"/>
      <c r="F127" s="1022"/>
      <c r="G127" s="1022"/>
      <c r="H127" s="1022"/>
      <c r="I127" s="1022"/>
      <c r="J127" s="1022"/>
      <c r="K127" s="1022"/>
      <c r="L127" s="1022"/>
      <c r="M127" s="1022"/>
      <c r="N127" s="1022"/>
      <c r="O127" s="1022"/>
      <c r="P127" s="1022"/>
      <c r="Q127" s="1022"/>
      <c r="R127" s="1022"/>
      <c r="S127" s="1022"/>
      <c r="T127" s="1022"/>
      <c r="U127" s="1022"/>
      <c r="V127" s="1022"/>
      <c r="W127" s="1022"/>
      <c r="X127" s="1022"/>
      <c r="Y127" s="1022"/>
      <c r="Z127" s="1023"/>
      <c r="AA127" s="977">
        <v>60227</v>
      </c>
      <c r="AB127" s="978"/>
      <c r="AC127" s="978"/>
      <c r="AD127" s="978"/>
      <c r="AE127" s="979"/>
      <c r="AF127" s="980">
        <v>67195</v>
      </c>
      <c r="AG127" s="978"/>
      <c r="AH127" s="978"/>
      <c r="AI127" s="978"/>
      <c r="AJ127" s="979"/>
      <c r="AK127" s="980">
        <v>71363</v>
      </c>
      <c r="AL127" s="978"/>
      <c r="AM127" s="978"/>
      <c r="AN127" s="978"/>
      <c r="AO127" s="979"/>
      <c r="AP127" s="981">
        <v>0</v>
      </c>
      <c r="AQ127" s="982"/>
      <c r="AR127" s="982"/>
      <c r="AS127" s="982"/>
      <c r="AT127" s="983"/>
      <c r="AU127" s="270"/>
      <c r="AV127" s="270"/>
      <c r="AW127" s="270"/>
      <c r="AX127" s="1055" t="s">
        <v>483</v>
      </c>
      <c r="AY127" s="1056"/>
      <c r="AZ127" s="1056"/>
      <c r="BA127" s="1056"/>
      <c r="BB127" s="1056"/>
      <c r="BC127" s="1056"/>
      <c r="BD127" s="1056"/>
      <c r="BE127" s="1057"/>
      <c r="BF127" s="1058" t="s">
        <v>484</v>
      </c>
      <c r="BG127" s="1056"/>
      <c r="BH127" s="1056"/>
      <c r="BI127" s="1056"/>
      <c r="BJ127" s="1056"/>
      <c r="BK127" s="1056"/>
      <c r="BL127" s="1057"/>
      <c r="BM127" s="1058" t="s">
        <v>485</v>
      </c>
      <c r="BN127" s="1056"/>
      <c r="BO127" s="1056"/>
      <c r="BP127" s="1056"/>
      <c r="BQ127" s="1056"/>
      <c r="BR127" s="1056"/>
      <c r="BS127" s="1057"/>
      <c r="BT127" s="1058" t="s">
        <v>486</v>
      </c>
      <c r="BU127" s="1056"/>
      <c r="BV127" s="1056"/>
      <c r="BW127" s="1056"/>
      <c r="BX127" s="1056"/>
      <c r="BY127" s="1056"/>
      <c r="BZ127" s="1080"/>
      <c r="CA127" s="270"/>
      <c r="CB127" s="270"/>
      <c r="CC127" s="270"/>
      <c r="CD127" s="271"/>
      <c r="CE127" s="271"/>
      <c r="CF127" s="271"/>
      <c r="CG127" s="268"/>
      <c r="CH127" s="268"/>
      <c r="CI127" s="268"/>
      <c r="CJ127" s="269"/>
      <c r="CK127" s="1044"/>
      <c r="CL127" s="1029"/>
      <c r="CM127" s="1029"/>
      <c r="CN127" s="1029"/>
      <c r="CO127" s="1030"/>
      <c r="CP127" s="974" t="s">
        <v>487</v>
      </c>
      <c r="CQ127" s="975"/>
      <c r="CR127" s="975"/>
      <c r="CS127" s="975"/>
      <c r="CT127" s="975"/>
      <c r="CU127" s="975"/>
      <c r="CV127" s="975"/>
      <c r="CW127" s="975"/>
      <c r="CX127" s="975"/>
      <c r="CY127" s="975"/>
      <c r="CZ127" s="975"/>
      <c r="DA127" s="975"/>
      <c r="DB127" s="975"/>
      <c r="DC127" s="975"/>
      <c r="DD127" s="975"/>
      <c r="DE127" s="975"/>
      <c r="DF127" s="976"/>
      <c r="DG127" s="944" t="s">
        <v>438</v>
      </c>
      <c r="DH127" s="945"/>
      <c r="DI127" s="945"/>
      <c r="DJ127" s="945"/>
      <c r="DK127" s="945"/>
      <c r="DL127" s="945" t="s">
        <v>447</v>
      </c>
      <c r="DM127" s="945"/>
      <c r="DN127" s="945"/>
      <c r="DO127" s="945"/>
      <c r="DP127" s="945"/>
      <c r="DQ127" s="945" t="s">
        <v>447</v>
      </c>
      <c r="DR127" s="945"/>
      <c r="DS127" s="945"/>
      <c r="DT127" s="945"/>
      <c r="DU127" s="945"/>
      <c r="DV127" s="946" t="s">
        <v>120</v>
      </c>
      <c r="DW127" s="946"/>
      <c r="DX127" s="946"/>
      <c r="DY127" s="946"/>
      <c r="DZ127" s="947"/>
    </row>
    <row r="128" spans="1:130" s="235" customFormat="1" ht="26.25" customHeight="1" thickBot="1" x14ac:dyDescent="0.25">
      <c r="A128" s="1066" t="s">
        <v>488</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489</v>
      </c>
      <c r="X128" s="1068"/>
      <c r="Y128" s="1068"/>
      <c r="Z128" s="1069"/>
      <c r="AA128" s="1070">
        <v>15894677</v>
      </c>
      <c r="AB128" s="1071"/>
      <c r="AC128" s="1071"/>
      <c r="AD128" s="1071"/>
      <c r="AE128" s="1072"/>
      <c r="AF128" s="1073">
        <v>9088176</v>
      </c>
      <c r="AG128" s="1071"/>
      <c r="AH128" s="1071"/>
      <c r="AI128" s="1071"/>
      <c r="AJ128" s="1072"/>
      <c r="AK128" s="1073">
        <v>9143350</v>
      </c>
      <c r="AL128" s="1071"/>
      <c r="AM128" s="1071"/>
      <c r="AN128" s="1071"/>
      <c r="AO128" s="1072"/>
      <c r="AP128" s="1074"/>
      <c r="AQ128" s="1075"/>
      <c r="AR128" s="1075"/>
      <c r="AS128" s="1075"/>
      <c r="AT128" s="1076"/>
      <c r="AU128" s="270"/>
      <c r="AV128" s="270"/>
      <c r="AW128" s="270"/>
      <c r="AX128" s="913" t="s">
        <v>490</v>
      </c>
      <c r="AY128" s="914"/>
      <c r="AZ128" s="914"/>
      <c r="BA128" s="914"/>
      <c r="BB128" s="914"/>
      <c r="BC128" s="914"/>
      <c r="BD128" s="914"/>
      <c r="BE128" s="915"/>
      <c r="BF128" s="1077" t="s">
        <v>120</v>
      </c>
      <c r="BG128" s="1078"/>
      <c r="BH128" s="1078"/>
      <c r="BI128" s="1078"/>
      <c r="BJ128" s="1078"/>
      <c r="BK128" s="1078"/>
      <c r="BL128" s="1079"/>
      <c r="BM128" s="1077">
        <v>3.75</v>
      </c>
      <c r="BN128" s="1078"/>
      <c r="BO128" s="1078"/>
      <c r="BP128" s="1078"/>
      <c r="BQ128" s="1078"/>
      <c r="BR128" s="1078"/>
      <c r="BS128" s="1079"/>
      <c r="BT128" s="1077">
        <v>5</v>
      </c>
      <c r="BU128" s="1078"/>
      <c r="BV128" s="1078"/>
      <c r="BW128" s="1078"/>
      <c r="BX128" s="1078"/>
      <c r="BY128" s="1078"/>
      <c r="BZ128" s="1102"/>
      <c r="CA128" s="271"/>
      <c r="CB128" s="271"/>
      <c r="CC128" s="271"/>
      <c r="CD128" s="271"/>
      <c r="CE128" s="271"/>
      <c r="CF128" s="271"/>
      <c r="CG128" s="268"/>
      <c r="CH128" s="268"/>
      <c r="CI128" s="268"/>
      <c r="CJ128" s="269"/>
      <c r="CK128" s="1045"/>
      <c r="CL128" s="1046"/>
      <c r="CM128" s="1046"/>
      <c r="CN128" s="1046"/>
      <c r="CO128" s="1047"/>
      <c r="CP128" s="1059" t="s">
        <v>491</v>
      </c>
      <c r="CQ128" s="1060"/>
      <c r="CR128" s="1060"/>
      <c r="CS128" s="1060"/>
      <c r="CT128" s="1060"/>
      <c r="CU128" s="1060"/>
      <c r="CV128" s="1060"/>
      <c r="CW128" s="1060"/>
      <c r="CX128" s="1060"/>
      <c r="CY128" s="1060"/>
      <c r="CZ128" s="1060"/>
      <c r="DA128" s="1060"/>
      <c r="DB128" s="1060"/>
      <c r="DC128" s="1060"/>
      <c r="DD128" s="1060"/>
      <c r="DE128" s="1060"/>
      <c r="DF128" s="1061"/>
      <c r="DG128" s="1062">
        <v>10179306</v>
      </c>
      <c r="DH128" s="1063"/>
      <c r="DI128" s="1063"/>
      <c r="DJ128" s="1063"/>
      <c r="DK128" s="1063"/>
      <c r="DL128" s="1063">
        <v>9923275</v>
      </c>
      <c r="DM128" s="1063"/>
      <c r="DN128" s="1063"/>
      <c r="DO128" s="1063"/>
      <c r="DP128" s="1063"/>
      <c r="DQ128" s="1063">
        <v>9333914</v>
      </c>
      <c r="DR128" s="1063"/>
      <c r="DS128" s="1063"/>
      <c r="DT128" s="1063"/>
      <c r="DU128" s="1063"/>
      <c r="DV128" s="1064">
        <v>2.1</v>
      </c>
      <c r="DW128" s="1064"/>
      <c r="DX128" s="1064"/>
      <c r="DY128" s="1064"/>
      <c r="DZ128" s="1065"/>
    </row>
    <row r="129" spans="1:131" s="235" customFormat="1" ht="26.25" customHeight="1" x14ac:dyDescent="0.2">
      <c r="A129" s="955" t="s">
        <v>101</v>
      </c>
      <c r="B129" s="956"/>
      <c r="C129" s="956"/>
      <c r="D129" s="956"/>
      <c r="E129" s="956"/>
      <c r="F129" s="956"/>
      <c r="G129" s="956"/>
      <c r="H129" s="956"/>
      <c r="I129" s="956"/>
      <c r="J129" s="956"/>
      <c r="K129" s="956"/>
      <c r="L129" s="956"/>
      <c r="M129" s="956"/>
      <c r="N129" s="956"/>
      <c r="O129" s="956"/>
      <c r="P129" s="956"/>
      <c r="Q129" s="956"/>
      <c r="R129" s="956"/>
      <c r="S129" s="956"/>
      <c r="T129" s="956"/>
      <c r="U129" s="956"/>
      <c r="V129" s="956"/>
      <c r="W129" s="1096" t="s">
        <v>492</v>
      </c>
      <c r="X129" s="1097"/>
      <c r="Y129" s="1097"/>
      <c r="Z129" s="1098"/>
      <c r="AA129" s="977">
        <v>558840431</v>
      </c>
      <c r="AB129" s="978"/>
      <c r="AC129" s="978"/>
      <c r="AD129" s="978"/>
      <c r="AE129" s="979"/>
      <c r="AF129" s="980">
        <v>552829355</v>
      </c>
      <c r="AG129" s="978"/>
      <c r="AH129" s="978"/>
      <c r="AI129" s="978"/>
      <c r="AJ129" s="979"/>
      <c r="AK129" s="980">
        <v>550268923</v>
      </c>
      <c r="AL129" s="978"/>
      <c r="AM129" s="978"/>
      <c r="AN129" s="978"/>
      <c r="AO129" s="979"/>
      <c r="AP129" s="1099"/>
      <c r="AQ129" s="1100"/>
      <c r="AR129" s="1100"/>
      <c r="AS129" s="1100"/>
      <c r="AT129" s="1101"/>
      <c r="AU129" s="272"/>
      <c r="AV129" s="272"/>
      <c r="AW129" s="272"/>
      <c r="AX129" s="1090" t="s">
        <v>493</v>
      </c>
      <c r="AY129" s="975"/>
      <c r="AZ129" s="975"/>
      <c r="BA129" s="975"/>
      <c r="BB129" s="975"/>
      <c r="BC129" s="975"/>
      <c r="BD129" s="975"/>
      <c r="BE129" s="976"/>
      <c r="BF129" s="1091" t="s">
        <v>120</v>
      </c>
      <c r="BG129" s="1092"/>
      <c r="BH129" s="1092"/>
      <c r="BI129" s="1092"/>
      <c r="BJ129" s="1092"/>
      <c r="BK129" s="1092"/>
      <c r="BL129" s="1093"/>
      <c r="BM129" s="1091">
        <v>8.75</v>
      </c>
      <c r="BN129" s="1092"/>
      <c r="BO129" s="1092"/>
      <c r="BP129" s="1092"/>
      <c r="BQ129" s="1092"/>
      <c r="BR129" s="1092"/>
      <c r="BS129" s="1093"/>
      <c r="BT129" s="1091">
        <v>15</v>
      </c>
      <c r="BU129" s="1094"/>
      <c r="BV129" s="1094"/>
      <c r="BW129" s="1094"/>
      <c r="BX129" s="1094"/>
      <c r="BY129" s="1094"/>
      <c r="BZ129" s="109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2">
      <c r="A130" s="955" t="s">
        <v>494</v>
      </c>
      <c r="B130" s="956"/>
      <c r="C130" s="956"/>
      <c r="D130" s="956"/>
      <c r="E130" s="956"/>
      <c r="F130" s="956"/>
      <c r="G130" s="956"/>
      <c r="H130" s="956"/>
      <c r="I130" s="956"/>
      <c r="J130" s="956"/>
      <c r="K130" s="956"/>
      <c r="L130" s="956"/>
      <c r="M130" s="956"/>
      <c r="N130" s="956"/>
      <c r="O130" s="956"/>
      <c r="P130" s="956"/>
      <c r="Q130" s="956"/>
      <c r="R130" s="956"/>
      <c r="S130" s="956"/>
      <c r="T130" s="956"/>
      <c r="U130" s="956"/>
      <c r="V130" s="956"/>
      <c r="W130" s="1096" t="s">
        <v>495</v>
      </c>
      <c r="X130" s="1097"/>
      <c r="Y130" s="1097"/>
      <c r="Z130" s="1098"/>
      <c r="AA130" s="977">
        <v>118928893</v>
      </c>
      <c r="AB130" s="978"/>
      <c r="AC130" s="978"/>
      <c r="AD130" s="978"/>
      <c r="AE130" s="979"/>
      <c r="AF130" s="980">
        <v>115260140</v>
      </c>
      <c r="AG130" s="978"/>
      <c r="AH130" s="978"/>
      <c r="AI130" s="978"/>
      <c r="AJ130" s="979"/>
      <c r="AK130" s="980">
        <v>112225547</v>
      </c>
      <c r="AL130" s="978"/>
      <c r="AM130" s="978"/>
      <c r="AN130" s="978"/>
      <c r="AO130" s="979"/>
      <c r="AP130" s="1099"/>
      <c r="AQ130" s="1100"/>
      <c r="AR130" s="1100"/>
      <c r="AS130" s="1100"/>
      <c r="AT130" s="1101"/>
      <c r="AU130" s="272"/>
      <c r="AV130" s="272"/>
      <c r="AW130" s="272"/>
      <c r="AX130" s="1090" t="s">
        <v>496</v>
      </c>
      <c r="AY130" s="975"/>
      <c r="AZ130" s="975"/>
      <c r="BA130" s="975"/>
      <c r="BB130" s="975"/>
      <c r="BC130" s="975"/>
      <c r="BD130" s="975"/>
      <c r="BE130" s="976"/>
      <c r="BF130" s="1127">
        <v>16.600000000000001</v>
      </c>
      <c r="BG130" s="1128"/>
      <c r="BH130" s="1128"/>
      <c r="BI130" s="1128"/>
      <c r="BJ130" s="1128"/>
      <c r="BK130" s="1128"/>
      <c r="BL130" s="1129"/>
      <c r="BM130" s="1127">
        <v>25</v>
      </c>
      <c r="BN130" s="1128"/>
      <c r="BO130" s="1128"/>
      <c r="BP130" s="1128"/>
      <c r="BQ130" s="1128"/>
      <c r="BR130" s="1128"/>
      <c r="BS130" s="1129"/>
      <c r="BT130" s="1127">
        <v>35</v>
      </c>
      <c r="BU130" s="1130"/>
      <c r="BV130" s="1130"/>
      <c r="BW130" s="1130"/>
      <c r="BX130" s="1130"/>
      <c r="BY130" s="1130"/>
      <c r="BZ130" s="1131"/>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497</v>
      </c>
      <c r="X131" s="1135"/>
      <c r="Y131" s="1135"/>
      <c r="Z131" s="1136"/>
      <c r="AA131" s="1137">
        <v>439911538</v>
      </c>
      <c r="AB131" s="1138"/>
      <c r="AC131" s="1138"/>
      <c r="AD131" s="1138"/>
      <c r="AE131" s="1139"/>
      <c r="AF131" s="1140">
        <v>437569215</v>
      </c>
      <c r="AG131" s="1138"/>
      <c r="AH131" s="1138"/>
      <c r="AI131" s="1138"/>
      <c r="AJ131" s="1139"/>
      <c r="AK131" s="1140">
        <v>438043376</v>
      </c>
      <c r="AL131" s="1138"/>
      <c r="AM131" s="1138"/>
      <c r="AN131" s="1138"/>
      <c r="AO131" s="1139"/>
      <c r="AP131" s="1141"/>
      <c r="AQ131" s="1142"/>
      <c r="AR131" s="1142"/>
      <c r="AS131" s="1142"/>
      <c r="AT131" s="1143"/>
      <c r="AU131" s="272"/>
      <c r="AV131" s="272"/>
      <c r="AW131" s="272"/>
      <c r="AX131" s="1109" t="s">
        <v>498</v>
      </c>
      <c r="AY131" s="1060"/>
      <c r="AZ131" s="1060"/>
      <c r="BA131" s="1060"/>
      <c r="BB131" s="1060"/>
      <c r="BC131" s="1060"/>
      <c r="BD131" s="1060"/>
      <c r="BE131" s="1061"/>
      <c r="BF131" s="1110">
        <v>326.7</v>
      </c>
      <c r="BG131" s="1111"/>
      <c r="BH131" s="1111"/>
      <c r="BI131" s="1111"/>
      <c r="BJ131" s="1111"/>
      <c r="BK131" s="1111"/>
      <c r="BL131" s="1112"/>
      <c r="BM131" s="1110">
        <v>400</v>
      </c>
      <c r="BN131" s="1111"/>
      <c r="BO131" s="1111"/>
      <c r="BP131" s="1111"/>
      <c r="BQ131" s="1111"/>
      <c r="BR131" s="1111"/>
      <c r="BS131" s="1112"/>
      <c r="BT131" s="1113"/>
      <c r="BU131" s="1114"/>
      <c r="BV131" s="1114"/>
      <c r="BW131" s="1114"/>
      <c r="BX131" s="1114"/>
      <c r="BY131" s="1114"/>
      <c r="BZ131" s="1115"/>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2">
      <c r="A132" s="1116" t="s">
        <v>499</v>
      </c>
      <c r="B132" s="1117"/>
      <c r="C132" s="1117"/>
      <c r="D132" s="1117"/>
      <c r="E132" s="1117"/>
      <c r="F132" s="1117"/>
      <c r="G132" s="1117"/>
      <c r="H132" s="1117"/>
      <c r="I132" s="1117"/>
      <c r="J132" s="1117"/>
      <c r="K132" s="1117"/>
      <c r="L132" s="1117"/>
      <c r="M132" s="1117"/>
      <c r="N132" s="1117"/>
      <c r="O132" s="1117"/>
      <c r="P132" s="1117"/>
      <c r="Q132" s="1117"/>
      <c r="R132" s="1117"/>
      <c r="S132" s="1117"/>
      <c r="T132" s="1117"/>
      <c r="U132" s="1117"/>
      <c r="V132" s="1120" t="s">
        <v>500</v>
      </c>
      <c r="W132" s="1120"/>
      <c r="X132" s="1120"/>
      <c r="Y132" s="1120"/>
      <c r="Z132" s="1121"/>
      <c r="AA132" s="1122">
        <v>16.09513888</v>
      </c>
      <c r="AB132" s="1123"/>
      <c r="AC132" s="1123"/>
      <c r="AD132" s="1123"/>
      <c r="AE132" s="1124"/>
      <c r="AF132" s="1125">
        <v>17.110778459999999</v>
      </c>
      <c r="AG132" s="1123"/>
      <c r="AH132" s="1123"/>
      <c r="AI132" s="1123"/>
      <c r="AJ132" s="1124"/>
      <c r="AK132" s="1125">
        <v>16.818149760000001</v>
      </c>
      <c r="AL132" s="1123"/>
      <c r="AM132" s="1123"/>
      <c r="AN132" s="1123"/>
      <c r="AO132" s="1124"/>
      <c r="AP132" s="1018"/>
      <c r="AQ132" s="1019"/>
      <c r="AR132" s="1019"/>
      <c r="AS132" s="1019"/>
      <c r="AT132" s="1126"/>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5">
      <c r="A133" s="1118"/>
      <c r="B133" s="1119"/>
      <c r="C133" s="1119"/>
      <c r="D133" s="1119"/>
      <c r="E133" s="1119"/>
      <c r="F133" s="1119"/>
      <c r="G133" s="1119"/>
      <c r="H133" s="1119"/>
      <c r="I133" s="1119"/>
      <c r="J133" s="1119"/>
      <c r="K133" s="1119"/>
      <c r="L133" s="1119"/>
      <c r="M133" s="1119"/>
      <c r="N133" s="1119"/>
      <c r="O133" s="1119"/>
      <c r="P133" s="1119"/>
      <c r="Q133" s="1119"/>
      <c r="R133" s="1119"/>
      <c r="S133" s="1119"/>
      <c r="T133" s="1119"/>
      <c r="U133" s="1119"/>
      <c r="V133" s="1103" t="s">
        <v>501</v>
      </c>
      <c r="W133" s="1103"/>
      <c r="X133" s="1103"/>
      <c r="Y133" s="1103"/>
      <c r="Z133" s="1104"/>
      <c r="AA133" s="1105">
        <v>14.9</v>
      </c>
      <c r="AB133" s="1106"/>
      <c r="AC133" s="1106"/>
      <c r="AD133" s="1106"/>
      <c r="AE133" s="1107"/>
      <c r="AF133" s="1105">
        <v>15.9</v>
      </c>
      <c r="AG133" s="1106"/>
      <c r="AH133" s="1106"/>
      <c r="AI133" s="1106"/>
      <c r="AJ133" s="1107"/>
      <c r="AK133" s="1105">
        <v>16.600000000000001</v>
      </c>
      <c r="AL133" s="1106"/>
      <c r="AM133" s="1106"/>
      <c r="AN133" s="1106"/>
      <c r="AO133" s="1107"/>
      <c r="AP133" s="1049"/>
      <c r="AQ133" s="1050"/>
      <c r="AR133" s="1050"/>
      <c r="AS133" s="1050"/>
      <c r="AT133" s="11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zNXuM6GL5xfEC7EX8MP1hOxyjQc0NaY2uC9oIRkSpH4OjxG3NR7QFfGqjZz9DqWUiYk+WKW7TvuFjNFQ/r6Psg==" saltValue="39+CPOyZSLAML/zAFkup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election activeCell="AW16" sqref="AW16"/>
    </sheetView>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502</v>
      </c>
    </row>
  </sheetData>
  <sheetProtection algorithmName="SHA-512" hashValue="1VSmTx0v2Fuhts42V3DfpdZNUUOX/keSoKYex25VPzulgVMZ4MZ8ppNrdBhc4JTFPqoknvO0diFaUnb0/wjW8w==" saltValue="2FEU47A3yAFCrNzzBVBi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W16" sqref="AW16"/>
    </sheetView>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503</v>
      </c>
    </row>
  </sheetData>
  <sheetProtection algorithmName="SHA-512" hashValue="cNWnMErMV6TEHgQyaR9sS8xzQtMW49EqC7U6cuRB79Ks25j9lq4MS+2xXSuwIkGD+Q6Qrx0W7k/vrhU1at7MPA==" saltValue="GZgeBVEAdLC5/BJNveEQ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election activeCell="AW16" sqref="AW16"/>
    </sheetView>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504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505</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4" t="s">
        <v>506</v>
      </c>
      <c r="AP7" s="293"/>
      <c r="AQ7" s="294" t="s">
        <v>507</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5"/>
      <c r="AP8" s="299" t="s">
        <v>508</v>
      </c>
      <c r="AQ8" s="300" t="s">
        <v>509</v>
      </c>
      <c r="AR8" s="301" t="s">
        <v>510</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6" t="s">
        <v>511</v>
      </c>
      <c r="AL9" s="1147"/>
      <c r="AM9" s="1147"/>
      <c r="AN9" s="1148"/>
      <c r="AO9" s="302">
        <v>235443504</v>
      </c>
      <c r="AP9" s="302">
        <v>105295</v>
      </c>
      <c r="AQ9" s="303">
        <v>114021</v>
      </c>
      <c r="AR9" s="304">
        <v>-7.7</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6" t="s">
        <v>512</v>
      </c>
      <c r="AL10" s="1147"/>
      <c r="AM10" s="1147"/>
      <c r="AN10" s="1148"/>
      <c r="AO10" s="302">
        <v>1403334</v>
      </c>
      <c r="AP10" s="302">
        <v>628</v>
      </c>
      <c r="AQ10" s="303">
        <v>448</v>
      </c>
      <c r="AR10" s="304">
        <v>40.200000000000003</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6" t="s">
        <v>513</v>
      </c>
      <c r="AL11" s="1147"/>
      <c r="AM11" s="1147"/>
      <c r="AN11" s="1148"/>
      <c r="AO11" s="302">
        <v>4341486</v>
      </c>
      <c r="AP11" s="302">
        <v>1942</v>
      </c>
      <c r="AQ11" s="303">
        <v>560</v>
      </c>
      <c r="AR11" s="304">
        <v>246.8</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6" t="s">
        <v>514</v>
      </c>
      <c r="AL12" s="1147"/>
      <c r="AM12" s="1147"/>
      <c r="AN12" s="1148"/>
      <c r="AO12" s="302" t="s">
        <v>515</v>
      </c>
      <c r="AP12" s="302" t="s">
        <v>515</v>
      </c>
      <c r="AQ12" s="303" t="s">
        <v>515</v>
      </c>
      <c r="AR12" s="304" t="s">
        <v>515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6" t="s">
        <v>516</v>
      </c>
      <c r="AL13" s="1147"/>
      <c r="AM13" s="1147"/>
      <c r="AN13" s="1148"/>
      <c r="AO13" s="302">
        <v>3096</v>
      </c>
      <c r="AP13" s="302">
        <v>1</v>
      </c>
      <c r="AQ13" s="303">
        <v>17</v>
      </c>
      <c r="AR13" s="304">
        <v>-94.1</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6" t="s">
        <v>517</v>
      </c>
      <c r="AL14" s="1147"/>
      <c r="AM14" s="1147"/>
      <c r="AN14" s="1148"/>
      <c r="AO14" s="302">
        <v>4003207</v>
      </c>
      <c r="AP14" s="302">
        <v>1790</v>
      </c>
      <c r="AQ14" s="303">
        <v>2100</v>
      </c>
      <c r="AR14" s="304">
        <v>-14.8</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6" t="s">
        <v>518</v>
      </c>
      <c r="AL15" s="1147"/>
      <c r="AM15" s="1147"/>
      <c r="AN15" s="1148"/>
      <c r="AO15" s="302">
        <v>-20589512</v>
      </c>
      <c r="AP15" s="302">
        <v>-9208</v>
      </c>
      <c r="AQ15" s="303">
        <v>-10476</v>
      </c>
      <c r="AR15" s="304">
        <v>-12.1</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52" t="s">
        <v>158</v>
      </c>
      <c r="AL16" s="1153"/>
      <c r="AM16" s="1153"/>
      <c r="AN16" s="1154"/>
      <c r="AO16" s="302">
        <v>224605115</v>
      </c>
      <c r="AP16" s="302">
        <v>100448</v>
      </c>
      <c r="AQ16" s="303">
        <v>106669</v>
      </c>
      <c r="AR16" s="304">
        <v>-5.8</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519</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520</v>
      </c>
      <c r="AP20" s="313" t="s">
        <v>521</v>
      </c>
      <c r="AQ20" s="314" t="s">
        <v>522</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5" t="s">
        <v>523</v>
      </c>
      <c r="AL21" s="1156"/>
      <c r="AM21" s="1156"/>
      <c r="AN21" s="1157"/>
      <c r="AO21" s="317">
        <v>1117.82</v>
      </c>
      <c r="AP21" s="318">
        <v>1235.6300000000001</v>
      </c>
      <c r="AQ21" s="319">
        <v>-117.81</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5" t="s">
        <v>524</v>
      </c>
      <c r="AL22" s="1156"/>
      <c r="AM22" s="1156"/>
      <c r="AN22" s="1157"/>
      <c r="AO22" s="322">
        <v>99</v>
      </c>
      <c r="AP22" s="323">
        <v>99.4</v>
      </c>
      <c r="AQ22" s="324">
        <v>-0.4</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525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526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527</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4" t="s">
        <v>506</v>
      </c>
      <c r="AP30" s="293"/>
      <c r="AQ30" s="294" t="s">
        <v>507</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5"/>
      <c r="AP31" s="299" t="s">
        <v>508</v>
      </c>
      <c r="AQ31" s="300" t="s">
        <v>509</v>
      </c>
      <c r="AR31" s="301" t="s">
        <v>510</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9" t="s">
        <v>528</v>
      </c>
      <c r="AL32" s="1150"/>
      <c r="AM32" s="1150"/>
      <c r="AN32" s="1151"/>
      <c r="AO32" s="302">
        <v>112550771</v>
      </c>
      <c r="AP32" s="302">
        <v>50335</v>
      </c>
      <c r="AQ32" s="303">
        <v>56874</v>
      </c>
      <c r="AR32" s="304">
        <v>-11.5</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9" t="s">
        <v>529</v>
      </c>
      <c r="AL33" s="1150"/>
      <c r="AM33" s="1150"/>
      <c r="AN33" s="1151"/>
      <c r="AO33" s="302">
        <v>11222407</v>
      </c>
      <c r="AP33" s="302">
        <v>5019</v>
      </c>
      <c r="AQ33" s="303">
        <v>4671</v>
      </c>
      <c r="AR33" s="304">
        <v>7.5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9" t="s">
        <v>530</v>
      </c>
      <c r="AL34" s="1150"/>
      <c r="AM34" s="1150"/>
      <c r="AN34" s="1151"/>
      <c r="AO34" s="302">
        <v>63546442</v>
      </c>
      <c r="AP34" s="302">
        <v>28419</v>
      </c>
      <c r="AQ34" s="303">
        <v>14463</v>
      </c>
      <c r="AR34" s="304">
        <v>96.5</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9" t="s">
        <v>531</v>
      </c>
      <c r="AL35" s="1150"/>
      <c r="AM35" s="1150"/>
      <c r="AN35" s="1151"/>
      <c r="AO35" s="302">
        <v>6349875</v>
      </c>
      <c r="AP35" s="302">
        <v>2840</v>
      </c>
      <c r="AQ35" s="303">
        <v>1275</v>
      </c>
      <c r="AR35" s="304">
        <v>122.7</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9" t="s">
        <v>532</v>
      </c>
      <c r="AL36" s="1150"/>
      <c r="AM36" s="1150"/>
      <c r="AN36" s="1151"/>
      <c r="AO36" s="302" t="s">
        <v>515</v>
      </c>
      <c r="AP36" s="302" t="s">
        <v>515</v>
      </c>
      <c r="AQ36" s="303">
        <v>58</v>
      </c>
      <c r="AR36" s="304" t="s">
        <v>515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9" t="s">
        <v>533</v>
      </c>
      <c r="AL37" s="1150"/>
      <c r="AM37" s="1150"/>
      <c r="AN37" s="1151"/>
      <c r="AO37" s="302">
        <v>1366987</v>
      </c>
      <c r="AP37" s="302">
        <v>611</v>
      </c>
      <c r="AQ37" s="303">
        <v>792</v>
      </c>
      <c r="AR37" s="304">
        <v>-22.9</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58" t="s">
        <v>534</v>
      </c>
      <c r="AL38" s="1159"/>
      <c r="AM38" s="1159"/>
      <c r="AN38" s="1160"/>
      <c r="AO38" s="332">
        <v>3206</v>
      </c>
      <c r="AP38" s="332">
        <v>1</v>
      </c>
      <c r="AQ38" s="333">
        <v>1</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58" t="s">
        <v>535</v>
      </c>
      <c r="AL39" s="1159"/>
      <c r="AM39" s="1159"/>
      <c r="AN39" s="1160"/>
      <c r="AO39" s="302">
        <v>-9143350</v>
      </c>
      <c r="AP39" s="302">
        <v>-4089</v>
      </c>
      <c r="AQ39" s="303">
        <v>-2215</v>
      </c>
      <c r="AR39" s="304">
        <v>84.6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9" t="s">
        <v>536</v>
      </c>
      <c r="AL40" s="1150"/>
      <c r="AM40" s="1150"/>
      <c r="AN40" s="1151"/>
      <c r="AO40" s="302">
        <v>-112225547</v>
      </c>
      <c r="AP40" s="302">
        <v>-50189</v>
      </c>
      <c r="AQ40" s="303">
        <v>-46518</v>
      </c>
      <c r="AR40" s="304">
        <v>7.9</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52" t="s">
        <v>537</v>
      </c>
      <c r="AL41" s="1153"/>
      <c r="AM41" s="1153"/>
      <c r="AN41" s="1154"/>
      <c r="AO41" s="302">
        <v>73670791</v>
      </c>
      <c r="AP41" s="302">
        <v>32947</v>
      </c>
      <c r="AQ41" s="303">
        <v>29401</v>
      </c>
      <c r="AR41" s="304">
        <v>12.1</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538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539</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61" t="s">
        <v>506</v>
      </c>
      <c r="AN49" s="1163" t="s">
        <v>540</v>
      </c>
      <c r="AO49" s="1164"/>
      <c r="AP49" s="1164"/>
      <c r="AQ49" s="1164"/>
      <c r="AR49" s="1165"/>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62"/>
      <c r="AN50" s="344" t="s">
        <v>541</v>
      </c>
      <c r="AO50" s="345" t="s">
        <v>542</v>
      </c>
      <c r="AP50" s="346" t="s">
        <v>543</v>
      </c>
      <c r="AQ50" s="347" t="s">
        <v>544</v>
      </c>
      <c r="AR50" s="348" t="s">
        <v>545</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546</v>
      </c>
      <c r="AL51" s="341"/>
      <c r="AM51" s="349">
        <v>178143348</v>
      </c>
      <c r="AN51" s="350">
        <v>76805</v>
      </c>
      <c r="AO51" s="351">
        <v>-18.899999999999999</v>
      </c>
      <c r="AP51" s="352">
        <v>67951</v>
      </c>
      <c r="AQ51" s="353">
        <v>-14.3</v>
      </c>
      <c r="AR51" s="354">
        <v>-4.5999999999999996</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547</v>
      </c>
      <c r="AM52" s="357">
        <v>56037777</v>
      </c>
      <c r="AN52" s="358">
        <v>24160</v>
      </c>
      <c r="AO52" s="359">
        <v>-16.8</v>
      </c>
      <c r="AP52" s="360">
        <v>17498</v>
      </c>
      <c r="AQ52" s="361">
        <v>-20.7</v>
      </c>
      <c r="AR52" s="362">
        <v>3.9</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548</v>
      </c>
      <c r="AL53" s="341"/>
      <c r="AM53" s="349">
        <v>183710005</v>
      </c>
      <c r="AN53" s="350">
        <v>79842</v>
      </c>
      <c r="AO53" s="351">
        <v>4</v>
      </c>
      <c r="AP53" s="352">
        <v>72635</v>
      </c>
      <c r="AQ53" s="353">
        <v>6.9</v>
      </c>
      <c r="AR53" s="354">
        <v>-2.9</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547</v>
      </c>
      <c r="AM54" s="357">
        <v>45258551</v>
      </c>
      <c r="AN54" s="358">
        <v>19670</v>
      </c>
      <c r="AO54" s="359">
        <v>-18.600000000000001</v>
      </c>
      <c r="AP54" s="360">
        <v>18276</v>
      </c>
      <c r="AQ54" s="361">
        <v>4.4000000000000004</v>
      </c>
      <c r="AR54" s="362">
        <v>-23</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549</v>
      </c>
      <c r="AL55" s="341"/>
      <c r="AM55" s="349">
        <v>184822575</v>
      </c>
      <c r="AN55" s="350">
        <v>81017</v>
      </c>
      <c r="AO55" s="351">
        <v>1.5</v>
      </c>
      <c r="AP55" s="352">
        <v>77936</v>
      </c>
      <c r="AQ55" s="353">
        <v>7.3</v>
      </c>
      <c r="AR55" s="354">
        <v>-5.8</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547</v>
      </c>
      <c r="AM56" s="357">
        <v>46585718</v>
      </c>
      <c r="AN56" s="358">
        <v>20421</v>
      </c>
      <c r="AO56" s="359">
        <v>3.8</v>
      </c>
      <c r="AP56" s="360">
        <v>19401</v>
      </c>
      <c r="AQ56" s="361">
        <v>6.2</v>
      </c>
      <c r="AR56" s="362">
        <v>-2.4</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550</v>
      </c>
      <c r="AL57" s="341"/>
      <c r="AM57" s="349">
        <v>199461151</v>
      </c>
      <c r="AN57" s="350">
        <v>88284</v>
      </c>
      <c r="AO57" s="351">
        <v>9</v>
      </c>
      <c r="AP57" s="352">
        <v>82531</v>
      </c>
      <c r="AQ57" s="353">
        <v>5.9</v>
      </c>
      <c r="AR57" s="354">
        <v>3.1</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547</v>
      </c>
      <c r="AM58" s="357">
        <v>47470729</v>
      </c>
      <c r="AN58" s="358">
        <v>21011</v>
      </c>
      <c r="AO58" s="359">
        <v>2.9</v>
      </c>
      <c r="AP58" s="360">
        <v>19102</v>
      </c>
      <c r="AQ58" s="361">
        <v>-1.5</v>
      </c>
      <c r="AR58" s="362">
        <v>4.4000000000000004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551</v>
      </c>
      <c r="AL59" s="341"/>
      <c r="AM59" s="349">
        <v>231871691</v>
      </c>
      <c r="AN59" s="350">
        <v>103697</v>
      </c>
      <c r="AO59" s="351">
        <v>17.5</v>
      </c>
      <c r="AP59" s="352">
        <v>91743</v>
      </c>
      <c r="AQ59" s="353">
        <v>11.2</v>
      </c>
      <c r="AR59" s="354">
        <v>6.3</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547</v>
      </c>
      <c r="AM60" s="357">
        <v>53817658</v>
      </c>
      <c r="AN60" s="358">
        <v>24068</v>
      </c>
      <c r="AO60" s="359">
        <v>14.5</v>
      </c>
      <c r="AP60" s="360">
        <v>21872</v>
      </c>
      <c r="AQ60" s="361">
        <v>14.5</v>
      </c>
      <c r="AR60" s="362">
        <v>0</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552</v>
      </c>
      <c r="AL61" s="363"/>
      <c r="AM61" s="364">
        <v>195601754</v>
      </c>
      <c r="AN61" s="365">
        <v>85929</v>
      </c>
      <c r="AO61" s="366">
        <v>2.6</v>
      </c>
      <c r="AP61" s="367">
        <v>78559</v>
      </c>
      <c r="AQ61" s="368">
        <v>3.4</v>
      </c>
      <c r="AR61" s="354">
        <v>-0.8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547</v>
      </c>
      <c r="AM62" s="357">
        <v>49834087</v>
      </c>
      <c r="AN62" s="358">
        <v>21866</v>
      </c>
      <c r="AO62" s="359">
        <v>-2.8</v>
      </c>
      <c r="AP62" s="360">
        <v>19230</v>
      </c>
      <c r="AQ62" s="361">
        <v>0.6</v>
      </c>
      <c r="AR62" s="362">
        <v>-3.4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sheetData>
  <sheetProtection algorithmName="SHA-512" hashValue="dUO9LJlzUMq+PCR+XlCTQMqTtrwofWCOApdpz7BysDqnR4KaeZXIE1kKfK/QWDBxAD3gbm93aktwiy7OnvBbAg==" saltValue="6nsMoJ/EaFYgZo98SY9P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W16" sqref="AW16"/>
    </sheetView>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553</v>
      </c>
    </row>
    <row r="121" spans="125:125" ht="13.5" hidden="1" customHeight="1" x14ac:dyDescent="0.2">
      <c r="DU121" s="278"/>
    </row>
  </sheetData>
  <sheetProtection algorithmName="SHA-512" hashValue="Pj+Chx8irjNm2lIHJwVYdxJdbAxGSBSG/Ow3rXjNn1K224M1U6kD7o8GTrbfWwyemxRjwJddE4Ua+Mxflt5owQ==" saltValue="35+jLZ7+kGzyyUN24zM1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election activeCell="AW16" sqref="AW16"/>
    </sheetView>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554</v>
      </c>
    </row>
  </sheetData>
  <sheetProtection algorithmName="SHA-512" hashValue="4srx9RbaBzXXJ1aCEBjZnh68sxpD4OB5YhZAcn64/8J+jliZLDUmgS5v8uGFEh1pJbFEiN3ybRB0ymDZ6B1hFA==" saltValue="sVE8VaZTNZpqJf4yY/gj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election activeCell="AW16" sqref="AW1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555</v>
      </c>
      <c r="G46" s="372" t="s">
        <v>556</v>
      </c>
      <c r="H46" s="372" t="s">
        <v>557</v>
      </c>
      <c r="I46" s="372" t="s">
        <v>558</v>
      </c>
      <c r="J46" s="373" t="s">
        <v>559</v>
      </c>
    </row>
    <row r="47" spans="2:10" ht="57.75" customHeight="1" x14ac:dyDescent="0.2">
      <c r="B47" s="7"/>
      <c r="C47" s="1166" t="s">
        <v>3</v>
      </c>
      <c r="D47" s="1166"/>
      <c r="E47" s="1167"/>
      <c r="F47" s="374">
        <v>1.03</v>
      </c>
      <c r="G47" s="375">
        <v>1.07</v>
      </c>
      <c r="H47" s="375">
        <v>1.23</v>
      </c>
      <c r="I47" s="375">
        <v>1.1399999999999999</v>
      </c>
      <c r="J47" s="376">
        <v>6.92</v>
      </c>
    </row>
    <row r="48" spans="2:10" ht="57.75" customHeight="1" x14ac:dyDescent="0.2">
      <c r="B48" s="8"/>
      <c r="C48" s="1168" t="s">
        <v>4</v>
      </c>
      <c r="D48" s="1168"/>
      <c r="E48" s="1169"/>
      <c r="F48" s="377">
        <v>1.1200000000000001</v>
      </c>
      <c r="G48" s="378">
        <v>0.97</v>
      </c>
      <c r="H48" s="378">
        <v>1.01</v>
      </c>
      <c r="I48" s="378">
        <v>1.1399999999999999</v>
      </c>
      <c r="J48" s="379">
        <v>0.9</v>
      </c>
    </row>
    <row r="49" spans="2:10" ht="57.75" customHeight="1" thickBot="1" x14ac:dyDescent="0.25">
      <c r="B49" s="9"/>
      <c r="C49" s="1170" t="s">
        <v>5</v>
      </c>
      <c r="D49" s="1170"/>
      <c r="E49" s="1171"/>
      <c r="F49" s="380">
        <v>0.16</v>
      </c>
      <c r="G49" s="381" t="s">
        <v>560</v>
      </c>
      <c r="H49" s="381">
        <v>0.06</v>
      </c>
      <c r="I49" s="381">
        <v>0.01</v>
      </c>
      <c r="J49" s="382">
        <v>5.53</v>
      </c>
    </row>
    <row r="50" spans="2:10" ht="13.5" customHeight="1" x14ac:dyDescent="0.2"/>
  </sheetData>
  <sheetProtection algorithmName="SHA-512" hashValue="OtTzLSY6pCZ44dIS34nzhMQn/xdgeI48eS1bE32rSpqkCuTJLEG032MQeZ2U5QGyZDxrU3QP7H5ndDPNZVbZ7g==" saltValue="EUVPXdewUEYF2rz24t4P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2021-03-19T06:57:38Z</cp:lastPrinted>
  <dcterms:created xsi:type="dcterms:W3CDTF">2021-02-02T04:16:20Z</dcterms:created>
  <dcterms:modified xsi:type="dcterms:W3CDTF">2021-10-28T09:04:04Z</dcterms:modified>
  <cp:category/>
</cp:coreProperties>
</file>