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870" windowHeight="9430" firstSheet="10" activeTab="11"/>
  </bookViews>
  <sheets>
    <sheet name="別表１" sheetId="1" r:id="rId1"/>
    <sheet name="別表２" sheetId="2" r:id="rId2"/>
    <sheet name="別表３" sheetId="3" r:id="rId3"/>
    <sheet name="別表4-1" sheetId="4" r:id="rId4"/>
    <sheet name="別表4-2" sheetId="5" r:id="rId5"/>
    <sheet name="別表4-3" sheetId="6" r:id="rId6"/>
    <sheet name="別表4-4" sheetId="7" r:id="rId7"/>
    <sheet name="別表５-１" sheetId="8" r:id="rId8"/>
    <sheet name="別表５-２" sheetId="9" r:id="rId9"/>
    <sheet name="別表５-３" sheetId="10" r:id="rId10"/>
    <sheet name="別表６-1（処理期間1年超）" sheetId="11" r:id="rId11"/>
    <sheet name="別表6-2（処理期間1年超（再審査請求））" sheetId="12" r:id="rId12"/>
    <sheet name="別表７　（不服申立ての処理体制）" sheetId="13" r:id="rId13"/>
  </sheets>
  <definedNames>
    <definedName name="_xlfn.IFERROR" hidden="1">#NAME?</definedName>
    <definedName name="_xlnm.Print_Area" localSheetId="0">'別表１'!$A$1:$L$23</definedName>
    <definedName name="_xlnm.Print_Area" localSheetId="1">'別表２'!$A$1:$Q$24</definedName>
    <definedName name="_xlnm.Print_Area" localSheetId="2">'別表３'!$A$1:$AG$24</definedName>
    <definedName name="_xlnm.Print_Area" localSheetId="3">'別表4-1'!$A$1:$AR$35</definedName>
    <definedName name="_xlnm.Print_Area" localSheetId="5">'別表4-3'!$A$1:$AQ$35</definedName>
    <definedName name="_xlnm.Print_Area" localSheetId="6">'別表4-4'!$A$1:$AQ$35</definedName>
    <definedName name="_xlnm.Print_Area" localSheetId="7">'別表５-１'!$B$1:$Y$37</definedName>
    <definedName name="_xlnm.Print_Area" localSheetId="8">'別表５-２'!$B$1:$D$37</definedName>
    <definedName name="_xlnm.Print_Area" localSheetId="9">'別表５-３'!$B$1:$F$37</definedName>
    <definedName name="_xlnm.Print_Area" localSheetId="10">'別表６-1（処理期間1年超）'!$A$1:$AM$36</definedName>
    <definedName name="_xlnm.Print_Area" localSheetId="11">'別表6-2（処理期間1年超（再審査請求））'!$A$1:$AH$36</definedName>
    <definedName name="_xlnm.Print_Area" localSheetId="12">'別表７　（不服申立ての処理体制）'!$A$1:$AM$56</definedName>
  </definedNames>
  <calcPr fullCalcOnLoad="1"/>
</workbook>
</file>

<file path=xl/sharedStrings.xml><?xml version="1.0" encoding="utf-8"?>
<sst xmlns="http://schemas.openxmlformats.org/spreadsheetml/2006/main" count="1291" uniqueCount="272">
  <si>
    <t>内閣官房</t>
  </si>
  <si>
    <t>人事院</t>
  </si>
  <si>
    <t>内閣府</t>
  </si>
  <si>
    <t>宮内庁</t>
  </si>
  <si>
    <t>法務省</t>
  </si>
  <si>
    <t>外務省</t>
  </si>
  <si>
    <t>財務省</t>
  </si>
  <si>
    <t>防衛省</t>
  </si>
  <si>
    <t>機　関　名</t>
  </si>
  <si>
    <t>不服申立て</t>
  </si>
  <si>
    <t>取下げ</t>
  </si>
  <si>
    <t>公正取引委員会</t>
  </si>
  <si>
    <t>金融庁</t>
  </si>
  <si>
    <t>総務省</t>
  </si>
  <si>
    <t>公害等調整委員会</t>
  </si>
  <si>
    <t>文部科学省</t>
  </si>
  <si>
    <t>厚生労働省</t>
  </si>
  <si>
    <t>農林水産省</t>
  </si>
  <si>
    <t>経済産業省</t>
  </si>
  <si>
    <t>国土交通省</t>
  </si>
  <si>
    <t>環境省</t>
  </si>
  <si>
    <t>合　　計</t>
  </si>
  <si>
    <t>内閣法制局</t>
  </si>
  <si>
    <t>会計検査院</t>
  </si>
  <si>
    <t>消費者庁</t>
  </si>
  <si>
    <t>【別表３】</t>
  </si>
  <si>
    <t>区　　　分</t>
  </si>
  <si>
    <t>(件)</t>
  </si>
  <si>
    <t>(％)</t>
  </si>
  <si>
    <t>総　　件　　数</t>
  </si>
  <si>
    <t>・その他</t>
  </si>
  <si>
    <t>【別表２】</t>
  </si>
  <si>
    <t>棄　　却</t>
  </si>
  <si>
    <t>却　　下</t>
  </si>
  <si>
    <t>そ の 他</t>
  </si>
  <si>
    <t>【別表１】</t>
  </si>
  <si>
    <t>区　　分</t>
  </si>
  <si>
    <t>不服申立て</t>
  </si>
  <si>
    <t>総　件　数</t>
  </si>
  <si>
    <t>復興庁</t>
  </si>
  <si>
    <t>（件）</t>
  </si>
  <si>
    <t>（％）</t>
  </si>
  <si>
    <t>未処理</t>
  </si>
  <si>
    <t>認　　容</t>
  </si>
  <si>
    <t>【別表４－１】</t>
  </si>
  <si>
    <t>【別表４－２】</t>
  </si>
  <si>
    <t>処理済</t>
  </si>
  <si>
    <t>取下げ</t>
  </si>
  <si>
    <t xml:space="preserve">  処理済</t>
  </si>
  <si>
    <t>行政不服審査法に基づく不服申立て（再調査の請求）</t>
  </si>
  <si>
    <t>【別表４－３】</t>
  </si>
  <si>
    <t>行政不服審査法に基づく不服申立て（審査請求）</t>
  </si>
  <si>
    <t>【別表４－４】</t>
  </si>
  <si>
    <t>行政不服審査法に基づく不服申立て（再審査請求）</t>
  </si>
  <si>
    <t>行政不服審査法に基づく不服申立て（審査請求＋再調査の請求＋再審査請求）</t>
  </si>
  <si>
    <t>原子力防災会議</t>
  </si>
  <si>
    <t>特定複合観光施設区域整備推進本部</t>
  </si>
  <si>
    <t>個人情報保護委員会</t>
  </si>
  <si>
    <t>３か月以内</t>
  </si>
  <si>
    <t>１年超
１年３か月以内</t>
  </si>
  <si>
    <t>１年６か月超
１年９か月以内</t>
  </si>
  <si>
    <t>１年９か月超
２年以内</t>
  </si>
  <si>
    <t>２年超</t>
  </si>
  <si>
    <t>１年以内</t>
  </si>
  <si>
    <t>１年超
２年以内</t>
  </si>
  <si>
    <t>２年超</t>
  </si>
  <si>
    <t>１　審査請求</t>
  </si>
  <si>
    <t>２　再調査の請求</t>
  </si>
  <si>
    <t>３　再審査請求</t>
  </si>
  <si>
    <t>１　審査請求</t>
  </si>
  <si>
    <t>２　再調査の請求</t>
  </si>
  <si>
    <t>１　審査請求</t>
  </si>
  <si>
    <t>３か月超
６か月以内</t>
  </si>
  <si>
    <t>６か月超
９か月以内</t>
  </si>
  <si>
    <t>９か月超
１年以内</t>
  </si>
  <si>
    <t>１年超２年以内</t>
  </si>
  <si>
    <t>１年超
２年以内</t>
  </si>
  <si>
    <t>１年3か月以上
１年６か月以内</t>
  </si>
  <si>
    <t>原子力規制委員会</t>
  </si>
  <si>
    <t>１年３か月超
１年６か月以内</t>
  </si>
  <si>
    <t>・情報公開・個人情報保護関係（注1）</t>
  </si>
  <si>
    <t>・社会保険関係（注２）</t>
  </si>
  <si>
    <t>処理に１年超を要した審査請求</t>
  </si>
  <si>
    <t>(％)</t>
  </si>
  <si>
    <t>１年３か月超
１年６か月以内</t>
  </si>
  <si>
    <t>審理員指名</t>
  </si>
  <si>
    <t>審理員審理</t>
  </si>
  <si>
    <t>答申手続</t>
  </si>
  <si>
    <t>裁決手続</t>
  </si>
  <si>
    <t>その他</t>
  </si>
  <si>
    <t>処理に1年超を要した件数</t>
  </si>
  <si>
    <t>審理員審理件数</t>
  </si>
  <si>
    <t>1年以内</t>
  </si>
  <si>
    <t>１年超
２年以内</t>
  </si>
  <si>
    <t>２年超</t>
  </si>
  <si>
    <t>未処理件数
（合計）</t>
  </si>
  <si>
    <t>処理済件数
（合計）</t>
  </si>
  <si>
    <t>処　　理　　期　間</t>
  </si>
  <si>
    <t>内閣官房</t>
  </si>
  <si>
    <t>内閣法制局</t>
  </si>
  <si>
    <t>特定複合観光施設区域整備推進本部</t>
  </si>
  <si>
    <t>人事院</t>
  </si>
  <si>
    <t>内閣府</t>
  </si>
  <si>
    <t>復興庁</t>
  </si>
  <si>
    <t>総務省</t>
  </si>
  <si>
    <t>法務省</t>
  </si>
  <si>
    <t>外務省</t>
  </si>
  <si>
    <t>財務省</t>
  </si>
  <si>
    <t>文部科学省</t>
  </si>
  <si>
    <t>厚生労働省</t>
  </si>
  <si>
    <t>農林水産省</t>
  </si>
  <si>
    <t>経済産業省</t>
  </si>
  <si>
    <t>国土交通省</t>
  </si>
  <si>
    <t>環境省</t>
  </si>
  <si>
    <t>防衛省</t>
  </si>
  <si>
    <t>会計検査院</t>
  </si>
  <si>
    <t>諮問手続</t>
  </si>
  <si>
    <t>機　関　名</t>
  </si>
  <si>
    <t>処理に1年以上を要した件数　　　（再掲）</t>
  </si>
  <si>
    <t>未 処 理 件 数</t>
  </si>
  <si>
    <t>未 処 理 経 過 期 間</t>
  </si>
  <si>
    <t>長　期　化　要　因　（　複　数　回　答　）</t>
  </si>
  <si>
    <t>処理に１年超を要した再審査請求</t>
  </si>
  <si>
    <t>国家公安委員会</t>
  </si>
  <si>
    <t>・社会保険関係</t>
  </si>
  <si>
    <t xml:space="preserve">  処　　　理　　　済</t>
  </si>
  <si>
    <t xml:space="preserve">  処　　　　　理　　　　　済</t>
  </si>
  <si>
    <t>未　　処　　理</t>
  </si>
  <si>
    <t>行政不服審査会等への諮問件数</t>
  </si>
  <si>
    <t>未　　　処　　　理</t>
  </si>
  <si>
    <t>前年度からの繰り越し</t>
  </si>
  <si>
    <t>不　服　申　立　て</t>
  </si>
  <si>
    <t>処理済件数　　　　　　　</t>
  </si>
  <si>
    <t>処理内容</t>
  </si>
  <si>
    <t>審理員審理件数</t>
  </si>
  <si>
    <t>第31条に基づく口頭意見陳述の実施件数</t>
  </si>
  <si>
    <t>第37条に基づく計画的遂行のための意見聴取の実施件数</t>
  </si>
  <si>
    <t>行政不服審査会等への諮問件数</t>
  </si>
  <si>
    <t>行政不服審査会等へ諮問しなかった件数</t>
  </si>
  <si>
    <t>行政不服審査会等の答申の件数</t>
  </si>
  <si>
    <t>認容（再掲）</t>
  </si>
  <si>
    <t>行政不服審査会等への諮問の適用除外事由別件数</t>
  </si>
  <si>
    <t>答申内容</t>
  </si>
  <si>
    <t xml:space="preserve">答申と裁決の内容が異なる件数
</t>
  </si>
  <si>
    <t>うち第46条第2項各号・第49条第3項各号の措置を講じた件数</t>
  </si>
  <si>
    <t>諮問が不要な審査庁である場合（§43Ⅰ柱書）</t>
  </si>
  <si>
    <t>審議会等の議を経る場合（§43Ⅰ①～③）</t>
  </si>
  <si>
    <t>審査請求人から諮問を希望しない旨の申出がされた場合（§43Ⅰ④）</t>
  </si>
  <si>
    <t>行政不服審査会等から試問を要しないものと認められた場合（§43Ⅰ⑤）</t>
  </si>
  <si>
    <t>審査請求を却下する場合（§43Ⅰ⑥）</t>
  </si>
  <si>
    <t>審査請求を全部認容する場合（§43Ⅰ⑦⑧）</t>
  </si>
  <si>
    <t>他の法律の規定により適用除外とされている場合（§43Ⅰ各号以外）</t>
  </si>
  <si>
    <t>認容相当</t>
  </si>
  <si>
    <t>一部認容相当</t>
  </si>
  <si>
    <t>棄却相当</t>
  </si>
  <si>
    <t>却下相当</t>
  </si>
  <si>
    <t>その他</t>
  </si>
  <si>
    <t>（件）</t>
  </si>
  <si>
    <t>個人情報保護委員会</t>
  </si>
  <si>
    <t>国に対する行政不服審査法に基づく不服申立ての状況（令和元年度）</t>
  </si>
  <si>
    <t>国における行政不服審査法に基づく不服申立ての処理内容（令和元年度）</t>
  </si>
  <si>
    <t>国における行政不服審査法に基づく不服申立ての処理期間（令和元年度）</t>
  </si>
  <si>
    <t>機関別集計表（令和元年度）</t>
  </si>
  <si>
    <t>機関別集計表（令和元年度）</t>
  </si>
  <si>
    <t>機関別集計表（令和元年度）</t>
  </si>
  <si>
    <t>機関別集計表（令和元年度）</t>
  </si>
  <si>
    <t>機関別集計表（令和元年度）</t>
  </si>
  <si>
    <t>機関別集計表（令和元年度）</t>
  </si>
  <si>
    <t>正規職員</t>
  </si>
  <si>
    <t>弁護士</t>
  </si>
  <si>
    <t>弁護士以外の士業の者</t>
  </si>
  <si>
    <t>学識経験者</t>
  </si>
  <si>
    <t>行政機関勤務経験者</t>
  </si>
  <si>
    <t>法曹有資格者</t>
  </si>
  <si>
    <t>法科大学院修了者</t>
  </si>
  <si>
    <t xml:space="preserve">その他
</t>
  </si>
  <si>
    <t>審理員候補者等を対象とした研修の実施の有無</t>
  </si>
  <si>
    <t>研 修 内 容【 複 数 回 答 】</t>
  </si>
  <si>
    <t>各行政庁が実施する研修</t>
  </si>
  <si>
    <t>総務省が実施する研修</t>
  </si>
  <si>
    <t>民間が実施する研修</t>
  </si>
  <si>
    <t>その他</t>
  </si>
  <si>
    <t>専任の審理員の有無</t>
  </si>
  <si>
    <t>属　　　性</t>
  </si>
  <si>
    <t>研　　　修</t>
  </si>
  <si>
    <t>進行管理担当課室の設定の有無</t>
  </si>
  <si>
    <t>進行管理</t>
  </si>
  <si>
    <t>審理員補助者の有無</t>
  </si>
  <si>
    <t>処理に１年超を要した件数　　　（再掲）</t>
  </si>
  <si>
    <t>審査請求件数</t>
  </si>
  <si>
    <t>再審査請求件数</t>
  </si>
  <si>
    <t>審　理　員</t>
  </si>
  <si>
    <t>カジノ管理委員会</t>
  </si>
  <si>
    <t>カジノ管理委員会</t>
  </si>
  <si>
    <t>【別表６－1】</t>
  </si>
  <si>
    <t>【別表６－２】</t>
  </si>
  <si>
    <t>【別表７】</t>
  </si>
  <si>
    <t>○</t>
  </si>
  <si>
    <t>合　　　計</t>
  </si>
  <si>
    <t>○</t>
  </si>
  <si>
    <t xml:space="preserve"> </t>
  </si>
  <si>
    <t>　</t>
  </si>
  <si>
    <t>特定複合観光施設区域整備推進本部</t>
  </si>
  <si>
    <t>原子力防災会議</t>
  </si>
  <si>
    <t>求めに応じ提示</t>
  </si>
  <si>
    <t>事務所に備付け</t>
  </si>
  <si>
    <t>ホームページ</t>
  </si>
  <si>
    <t>検討中</t>
  </si>
  <si>
    <t>審査請求の実績が少ないため</t>
  </si>
  <si>
    <t>審査請求の内容（行政分野）等により審理員に指名する職員がそれぞれ異なるため</t>
  </si>
  <si>
    <t>未作成</t>
  </si>
  <si>
    <t>一部未作成</t>
  </si>
  <si>
    <t>全部作成済</t>
  </si>
  <si>
    <t>現在、具体的に検討している</t>
  </si>
  <si>
    <t>現状では実績が少ないなどの理由により未設定であるが、状況をみて設定予定</t>
  </si>
  <si>
    <t>未設定</t>
  </si>
  <si>
    <t>一部未設定</t>
  </si>
  <si>
    <t>全部設定済</t>
  </si>
  <si>
    <t>公　表　方　法　【　複　数　回　答　】</t>
  </si>
  <si>
    <t>未作成の理由【複数回答】</t>
  </si>
  <si>
    <t>作　成　状　況　</t>
  </si>
  <si>
    <t>公表方法【複数回答】</t>
  </si>
  <si>
    <t>設　定　状　況</t>
  </si>
  <si>
    <t>審　　理　　員　　候　　補　　者　　名　　簿</t>
  </si>
  <si>
    <t>標　　準　　審　　理　　期　　間</t>
  </si>
  <si>
    <t>その他</t>
  </si>
  <si>
    <t>　宮内庁</t>
  </si>
  <si>
    <t>　公正取引委員会</t>
  </si>
  <si>
    <t>　国家公安委員会</t>
  </si>
  <si>
    <t>　　警察庁</t>
  </si>
  <si>
    <t>　個人情報保護委員会</t>
  </si>
  <si>
    <t>　カジノ管理委員会</t>
  </si>
  <si>
    <t>　金融庁</t>
  </si>
  <si>
    <t>　消費者庁</t>
  </si>
  <si>
    <t>　消防庁</t>
  </si>
  <si>
    <t>　公害等調整委員会</t>
  </si>
  <si>
    <t>　出入国在留管理庁</t>
  </si>
  <si>
    <t>　公安審査委員会</t>
  </si>
  <si>
    <t>　公安調査庁</t>
  </si>
  <si>
    <t>　検察庁</t>
  </si>
  <si>
    <t>　原子力規制委員会</t>
  </si>
  <si>
    <t>　防衛装備庁</t>
  </si>
  <si>
    <t>　気象庁</t>
  </si>
  <si>
    <t>　海上保安庁</t>
  </si>
  <si>
    <t>　運輸安全委員会</t>
  </si>
  <si>
    <t>　観光庁</t>
  </si>
  <si>
    <t>　資源エネルギー庁</t>
  </si>
  <si>
    <t>　中小企業庁</t>
  </si>
  <si>
    <t>　特許庁</t>
  </si>
  <si>
    <t>　林野庁</t>
  </si>
  <si>
    <t>　水産庁</t>
  </si>
  <si>
    <t>　文化庁</t>
  </si>
  <si>
    <t>　スポーツ庁</t>
  </si>
  <si>
    <t>　国税庁</t>
  </si>
  <si>
    <t>令和元年度新規申立て</t>
  </si>
  <si>
    <t>【別表５ー２】</t>
  </si>
  <si>
    <t>【別表５－３】</t>
  </si>
  <si>
    <t>【別表５-１】</t>
  </si>
  <si>
    <t>審理手続等（再調査の請求）</t>
  </si>
  <si>
    <t>審理手続等（再審査請求）</t>
  </si>
  <si>
    <t>審理手続等（審査請求）</t>
  </si>
  <si>
    <t>・出入国管理及び難民認定法</t>
  </si>
  <si>
    <t>・国税通則法</t>
  </si>
  <si>
    <t>・関税法</t>
  </si>
  <si>
    <t>・国税徴収法</t>
  </si>
  <si>
    <t>・労働者災害補償保険法</t>
  </si>
  <si>
    <t>・生活保護法</t>
  </si>
  <si>
    <t>（注１）　「情報公開・個人情報保護関係」とは、行政機関の保有する情報の公開に関する法律及び行政機関の保有する個人情報の保護に関する法律に基づくものをいう。</t>
  </si>
  <si>
    <t>　不服申立ての処理体制</t>
  </si>
  <si>
    <t>（注２）　「社会保険関係」とは、健康保険法、厚生年金保険法、船員保険法、国民年金法に基づくものをいう。</t>
  </si>
  <si>
    <r>
      <t>未設定の理由</t>
    </r>
    <r>
      <rPr>
        <sz val="11"/>
        <rFont val="ＭＳ Ｐゴシック"/>
        <family val="3"/>
      </rPr>
      <t>【複数回答】</t>
    </r>
  </si>
  <si>
    <t>機　関　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</si>
</sst>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E+00"/>
    <numFmt numFmtId="177" formatCode="d\-m"/>
    <numFmt numFmtId="178" formatCode="0_ "/>
    <numFmt numFmtId="179" formatCode="#,##0_ "/>
    <numFmt numFmtId="180" formatCode="#,##0_);[Red]\(#,##0\)"/>
    <numFmt numFmtId="181" formatCode="#,##0.0_);[Red]\(#,##0.0\)"/>
    <numFmt numFmtId="182" formatCode="0.0_);[Red]\(0.0\)"/>
    <numFmt numFmtId="183" formatCode="0_);[Red]\(0\)"/>
    <numFmt numFmtId="184" formatCode="#,##0;&quot;△ &quot;#,##0"/>
    <numFmt numFmtId="185" formatCode="#,##0.0;&quot;△ &quot;#,##0.0"/>
    <numFmt numFmtId="186" formatCode="0.0_ "/>
    <numFmt numFmtId="187" formatCode="0.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_);[Red]\(0.00\)"/>
  </numFmts>
  <fonts count="51">
    <font>
      <sz val="11"/>
      <name val="ＭＳ Ｐゴシック"/>
      <family val="3"/>
    </font>
    <font>
      <sz val="6"/>
      <name val="ＭＳ Ｐゴシック"/>
      <family val="3"/>
    </font>
    <font>
      <sz val="10"/>
      <name val="ＭＳ 明朝"/>
      <family val="1"/>
    </font>
    <font>
      <sz val="11"/>
      <color indexed="60"/>
      <name val="ＭＳ Ｐゴシック"/>
      <family val="3"/>
    </font>
    <font>
      <sz val="11"/>
      <color indexed="8"/>
      <name val="ＭＳ Ｐゴシック"/>
      <family val="3"/>
    </font>
    <font>
      <sz val="18"/>
      <color indexed="56"/>
      <name val="ＭＳ Ｐゴシック"/>
      <family val="3"/>
    </font>
    <font>
      <sz val="10"/>
      <name val="ＭＳ Ｐゴシック"/>
      <family val="3"/>
    </font>
    <font>
      <sz val="9"/>
      <name val="ＭＳ Ｐゴシック"/>
      <family val="3"/>
    </font>
    <font>
      <sz val="12"/>
      <name val="ＭＳ Ｐゴシック"/>
      <family val="3"/>
    </font>
    <font>
      <b/>
      <sz val="14"/>
      <name val="ＭＳ Ｐゴシック"/>
      <family val="3"/>
    </font>
    <font>
      <sz val="14"/>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hair"/>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double"/>
    </border>
    <border>
      <left>
        <color indexed="63"/>
      </left>
      <right>
        <color indexed="63"/>
      </right>
      <top>
        <color indexed="63"/>
      </top>
      <bottom style="medium"/>
    </border>
    <border>
      <left style="medium"/>
      <right/>
      <top/>
      <bottom style="thin"/>
    </border>
    <border>
      <left style="medium"/>
      <right/>
      <top style="thin"/>
      <bottom style="thin"/>
    </border>
    <border>
      <left style="medium"/>
      <right style="thin"/>
      <top style="thin"/>
      <bottom style="double"/>
    </border>
    <border>
      <left style="medium"/>
      <right style="thin"/>
      <top style="double"/>
      <bottom style="medium"/>
    </border>
    <border>
      <left style="thin"/>
      <right>
        <color indexed="63"/>
      </right>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thin"/>
      <right style="hair"/>
      <top style="thin"/>
      <bottom style="thin"/>
    </border>
    <border>
      <left style="hair"/>
      <right style="thin"/>
      <top style="thin"/>
      <bottom style="thin"/>
    </border>
    <border>
      <left>
        <color indexed="63"/>
      </left>
      <right>
        <color indexed="63"/>
      </right>
      <top style="thin"/>
      <bottom style="thin"/>
    </border>
    <border>
      <left/>
      <right style="medium"/>
      <top style="thin"/>
      <bottom style="thin"/>
    </border>
    <border>
      <left style="medium"/>
      <right style="thin"/>
      <top/>
      <bottom/>
    </border>
    <border>
      <left>
        <color indexed="63"/>
      </left>
      <right style="thin"/>
      <top style="thin"/>
      <bottom style="thin"/>
    </border>
    <border>
      <left style="hair"/>
      <right style="medium"/>
      <top style="thin"/>
      <bottom style="thin"/>
    </border>
    <border>
      <left style="thin"/>
      <right style="thin"/>
      <top>
        <color indexed="63"/>
      </top>
      <bottom>
        <color indexed="63"/>
      </bottom>
    </border>
    <border>
      <left>
        <color indexed="63"/>
      </left>
      <right style="thin"/>
      <top>
        <color indexed="63"/>
      </top>
      <bottom style="hair">
        <color theme="1"/>
      </bottom>
    </border>
    <border>
      <left style="hair"/>
      <right>
        <color indexed="63"/>
      </right>
      <top>
        <color indexed="63"/>
      </top>
      <bottom style="hair"/>
    </border>
    <border>
      <left style="hair"/>
      <right style="medium"/>
      <top>
        <color indexed="63"/>
      </top>
      <bottom style="hair"/>
    </border>
    <border>
      <left style="thin"/>
      <right>
        <color indexed="63"/>
      </right>
      <top style="hair"/>
      <bottom style="hair"/>
    </border>
    <border>
      <left style="hair"/>
      <right>
        <color indexed="63"/>
      </right>
      <top style="hair"/>
      <bottom style="hair"/>
    </border>
    <border>
      <left style="thin"/>
      <right style="hair"/>
      <top style="hair"/>
      <bottom style="hair"/>
    </border>
    <border>
      <left style="hair"/>
      <right style="medium"/>
      <top style="hair"/>
      <bottom style="hair"/>
    </border>
    <border>
      <left>
        <color indexed="63"/>
      </left>
      <right style="thin"/>
      <top style="hair"/>
      <bottom>
        <color indexed="63"/>
      </bottom>
    </border>
    <border>
      <left>
        <color indexed="63"/>
      </left>
      <right style="thin"/>
      <top style="hair"/>
      <bottom style="thin"/>
    </border>
    <border>
      <left style="thin"/>
      <right style="hair"/>
      <top style="hair"/>
      <bottom style="thin"/>
    </border>
    <border>
      <left style="hair"/>
      <right style="thin"/>
      <top style="hair"/>
      <bottom style="thin"/>
    </border>
    <border>
      <left style="thin"/>
      <right>
        <color indexed="63"/>
      </right>
      <top style="hair"/>
      <bottom style="thin"/>
    </border>
    <border>
      <left style="hair"/>
      <right style="medium"/>
      <top style="hair"/>
      <bottom style="thin"/>
    </border>
    <border>
      <left>
        <color indexed="63"/>
      </left>
      <right>
        <color indexed="63"/>
      </right>
      <top>
        <color indexed="63"/>
      </top>
      <bottom style="thin"/>
    </border>
    <border>
      <left style="hair"/>
      <right style="thin"/>
      <top>
        <color indexed="63"/>
      </top>
      <bottom style="thin"/>
    </border>
    <border>
      <left style="thin"/>
      <right style="hair"/>
      <top>
        <color indexed="63"/>
      </top>
      <bottom style="thin"/>
    </border>
    <border>
      <left>
        <color indexed="63"/>
      </left>
      <right style="thin"/>
      <top>
        <color indexed="63"/>
      </top>
      <bottom style="thin"/>
    </border>
    <border>
      <left style="hair"/>
      <right style="medium"/>
      <top>
        <color indexed="63"/>
      </top>
      <bottom style="thin"/>
    </border>
    <border>
      <left style="thin"/>
      <right style="thin"/>
      <top style="thin"/>
      <bottom style="hair"/>
    </border>
    <border>
      <left style="thin"/>
      <right style="hair"/>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hair"/>
      <right>
        <color indexed="63"/>
      </right>
      <top style="hair"/>
      <bottom>
        <color indexed="63"/>
      </bottom>
    </border>
    <border>
      <left style="medium"/>
      <right style="thin"/>
      <top>
        <color indexed="63"/>
      </top>
      <bottom style="medium"/>
    </border>
    <border>
      <left style="thin"/>
      <right/>
      <top/>
      <bottom style="medium"/>
    </border>
    <border>
      <left style="thin"/>
      <right style="thin"/>
      <top style="hair"/>
      <bottom style="medium"/>
    </border>
    <border>
      <left style="thin"/>
      <right>
        <color indexed="63"/>
      </right>
      <top style="hair"/>
      <bottom style="medium"/>
    </border>
    <border>
      <left style="hair"/>
      <right>
        <color indexed="63"/>
      </right>
      <top style="hair"/>
      <bottom style="medium"/>
    </border>
    <border>
      <left style="hair"/>
      <right style="medium"/>
      <top style="hair"/>
      <bottom style="medium"/>
    </border>
    <border>
      <left style="thin"/>
      <right style="medium"/>
      <top>
        <color indexed="63"/>
      </top>
      <bottom style="thin"/>
    </border>
    <border>
      <left style="thin"/>
      <right style="hair"/>
      <top>
        <color indexed="63"/>
      </top>
      <bottom>
        <color indexed="63"/>
      </bottom>
    </border>
    <border>
      <left style="thin"/>
      <right style="medium"/>
      <top/>
      <bottom/>
    </border>
    <border>
      <left style="thin"/>
      <right>
        <color indexed="63"/>
      </right>
      <top style="thin"/>
      <bottom>
        <color indexed="63"/>
      </bottom>
    </border>
    <border>
      <left style="thin"/>
      <right style="thin"/>
      <top style="thin"/>
      <bottom style="thin"/>
    </border>
    <border>
      <left style="thin"/>
      <right style="medium"/>
      <top style="thin"/>
      <bottom style="thin"/>
    </border>
    <border>
      <left style="hair"/>
      <right style="thin"/>
      <top>
        <color indexed="63"/>
      </top>
      <bottom style="hair"/>
    </border>
    <border>
      <left style="thin"/>
      <right style="medium"/>
      <top>
        <color indexed="63"/>
      </top>
      <bottom style="hair"/>
    </border>
    <border>
      <left style="hair"/>
      <right style="thin"/>
      <top style="hair"/>
      <bottom style="hair"/>
    </border>
    <border>
      <left>
        <color indexed="63"/>
      </left>
      <right style="thin"/>
      <top style="hair"/>
      <bottom style="hair"/>
    </border>
    <border>
      <left style="thin"/>
      <right style="medium"/>
      <top style="hair"/>
      <bottom style="hair"/>
    </border>
    <border>
      <left style="thin"/>
      <right style="medium"/>
      <top style="hair"/>
      <bottom style="thin"/>
    </border>
    <border>
      <left style="thin"/>
      <right style="thin"/>
      <top>
        <color indexed="63"/>
      </top>
      <bottom style="hair"/>
    </border>
    <border>
      <left style="thin"/>
      <right style="medium"/>
      <top style="hair"/>
      <bottom>
        <color indexed="63"/>
      </bottom>
    </border>
    <border>
      <left style="thin"/>
      <right style="hair"/>
      <top style="hair"/>
      <bottom style="medium"/>
    </border>
    <border>
      <left style="hair"/>
      <right style="thin"/>
      <top style="hair"/>
      <bottom style="medium"/>
    </border>
    <border>
      <left style="hair"/>
      <right style="thin"/>
      <top>
        <color indexed="63"/>
      </top>
      <bottom style="medium"/>
    </border>
    <border>
      <left style="thin"/>
      <right style="medium"/>
      <top style="hair"/>
      <bottom style="medium"/>
    </border>
    <border>
      <left style="hair"/>
      <right style="thin"/>
      <top>
        <color indexed="63"/>
      </top>
      <bottom>
        <color indexed="63"/>
      </bottom>
    </border>
    <border>
      <left style="thin"/>
      <right style="hair"/>
      <top style="thin"/>
      <bottom style="hair"/>
    </border>
    <border>
      <left>
        <color indexed="63"/>
      </left>
      <right style="thin"/>
      <top style="thin"/>
      <bottom style="hair"/>
    </border>
    <border>
      <left style="thin"/>
      <right>
        <color indexed="63"/>
      </right>
      <top style="thin"/>
      <bottom style="hair"/>
    </border>
    <border>
      <left style="hair"/>
      <right style="thin"/>
      <top style="thin"/>
      <bottom style="hair"/>
    </border>
    <border>
      <left>
        <color indexed="63"/>
      </left>
      <right style="thin"/>
      <top style="hair"/>
      <bottom style="medium"/>
    </border>
    <border>
      <left/>
      <right style="thin"/>
      <top>
        <color indexed="63"/>
      </top>
      <bottom style="medium"/>
    </border>
    <border>
      <left style="thin"/>
      <right style="hair"/>
      <top>
        <color indexed="63"/>
      </top>
      <bottom style="medium"/>
    </border>
    <border>
      <left style="thin">
        <color indexed="10"/>
      </left>
      <right style="thin">
        <color indexed="10"/>
      </right>
      <top>
        <color indexed="63"/>
      </top>
      <bottom>
        <color indexed="63"/>
      </bottom>
    </border>
    <border>
      <left>
        <color indexed="63"/>
      </left>
      <right style="thin">
        <color indexed="10"/>
      </right>
      <top>
        <color indexed="63"/>
      </top>
      <bottom>
        <color indexed="63"/>
      </bottom>
    </border>
    <border>
      <left style="thin"/>
      <right style="thin"/>
      <top/>
      <bottom style="medium"/>
    </border>
    <border>
      <left style="thin"/>
      <right>
        <color indexed="63"/>
      </right>
      <top style="thin"/>
      <bottom style="double"/>
    </border>
    <border>
      <left style="hair"/>
      <right style="thin"/>
      <top style="thin"/>
      <bottom style="double"/>
    </border>
    <border>
      <left style="thin"/>
      <right style="hair"/>
      <top style="thin"/>
      <bottom style="double"/>
    </border>
    <border>
      <left>
        <color indexed="63"/>
      </left>
      <right style="thin"/>
      <top style="thin"/>
      <bottom style="double"/>
    </border>
    <border>
      <left>
        <color indexed="63"/>
      </left>
      <right style="hair"/>
      <top>
        <color indexed="63"/>
      </top>
      <bottom style="thin"/>
    </border>
    <border>
      <left style="hair"/>
      <right>
        <color indexed="63"/>
      </right>
      <top>
        <color indexed="63"/>
      </top>
      <bottom style="thin"/>
    </border>
    <border>
      <left style="thin"/>
      <right style="hair"/>
      <top style="thin"/>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style="double"/>
    </border>
    <border>
      <left style="thin"/>
      <right style="hair"/>
      <top style="double"/>
      <bottom style="medium"/>
    </border>
    <border>
      <left style="thin"/>
      <right style="thin"/>
      <top>
        <color indexed="63"/>
      </top>
      <bottom style="double"/>
    </border>
    <border>
      <left/>
      <right/>
      <top style="medium"/>
      <bottom/>
    </border>
    <border>
      <left style="hair"/>
      <right>
        <color indexed="63"/>
      </right>
      <top style="thin"/>
      <bottom style="thin"/>
    </border>
    <border>
      <left>
        <color indexed="63"/>
      </left>
      <right style="hair"/>
      <top style="thin"/>
      <bottom style="thin"/>
    </border>
    <border>
      <left>
        <color indexed="63"/>
      </left>
      <right style="hair"/>
      <top style="thin"/>
      <bottom style="double"/>
    </border>
    <border>
      <left style="hair"/>
      <right>
        <color indexed="63"/>
      </right>
      <top style="thin"/>
      <bottom style="double"/>
    </border>
    <border>
      <left>
        <color indexed="63"/>
      </left>
      <right style="medium"/>
      <top style="medium"/>
      <bottom>
        <color indexed="63"/>
      </bottom>
    </border>
    <border>
      <left style="medium"/>
      <right>
        <color indexed="63"/>
      </right>
      <top>
        <color indexed="63"/>
      </top>
      <bottom style="medium"/>
    </border>
    <border>
      <left style="thin"/>
      <right style="medium"/>
      <top>
        <color indexed="63"/>
      </top>
      <bottom style="medium"/>
    </border>
    <border>
      <left style="medium"/>
      <right style="medium"/>
      <top/>
      <bottom style="thin"/>
    </border>
    <border>
      <left style="thin"/>
      <right style="thin"/>
      <top style="medium"/>
      <bottom>
        <color indexed="63"/>
      </bottom>
    </border>
    <border>
      <left style="thin"/>
      <right style="thin"/>
      <top style="medium"/>
      <bottom style="thin"/>
    </border>
    <border>
      <left/>
      <right style="thin"/>
      <top style="medium"/>
      <bottom style="thin"/>
    </border>
    <border>
      <left style="thin"/>
      <right>
        <color indexed="63"/>
      </right>
      <top style="medium"/>
      <bottom>
        <color indexed="63"/>
      </bottom>
    </border>
    <border>
      <left style="thin"/>
      <right style="medium"/>
      <top style="medium"/>
      <bottom>
        <color indexed="63"/>
      </bottom>
    </border>
    <border>
      <left style="medium"/>
      <right style="medium"/>
      <top style="thin"/>
      <bottom style="thin"/>
    </border>
    <border>
      <left style="medium"/>
      <right style="thin"/>
      <top style="thin"/>
      <bottom style="thin"/>
    </border>
    <border>
      <left style="medium"/>
      <right style="medium"/>
      <top style="thin"/>
      <bottom style="double"/>
    </border>
    <border>
      <left style="medium"/>
      <right/>
      <top style="thin"/>
      <bottom style="double"/>
    </border>
    <border>
      <left style="medium"/>
      <right style="medium"/>
      <top>
        <color indexed="63"/>
      </top>
      <bottom style="medium"/>
    </border>
    <border>
      <left style="medium"/>
      <right style="medium"/>
      <top style="medium"/>
      <bottom style="thin"/>
    </border>
    <border>
      <left>
        <color indexed="63"/>
      </left>
      <right style="thin"/>
      <top style="medium"/>
      <bottom>
        <color indexed="63"/>
      </bottom>
    </border>
    <border>
      <left/>
      <right style="medium"/>
      <top style="medium"/>
      <bottom style="thin"/>
    </border>
    <border>
      <left>
        <color indexed="63"/>
      </left>
      <right style="medium"/>
      <top>
        <color indexed="63"/>
      </top>
      <bottom style="thin"/>
    </border>
    <border>
      <left>
        <color indexed="63"/>
      </left>
      <right style="medium"/>
      <top style="thin"/>
      <bottom style="double"/>
    </border>
    <border>
      <left/>
      <right style="medium"/>
      <top>
        <color indexed="63"/>
      </top>
      <bottom style="medium"/>
    </border>
    <border>
      <left/>
      <right/>
      <top style="medium"/>
      <bottom style="thin"/>
    </border>
    <border>
      <left style="medium"/>
      <right style="thin"/>
      <top/>
      <bottom style="thin"/>
    </border>
    <border>
      <left style="thin"/>
      <right>
        <color indexed="63"/>
      </right>
      <top style="double"/>
      <bottom style="medium"/>
    </border>
    <border>
      <left style="hair"/>
      <right style="thin"/>
      <top style="double"/>
      <bottom style="medium"/>
    </border>
    <border>
      <left>
        <color indexed="63"/>
      </left>
      <right style="thin"/>
      <top style="double"/>
      <bottom style="medium"/>
    </border>
    <border>
      <left>
        <color indexed="63"/>
      </left>
      <right style="hair"/>
      <top style="double"/>
      <bottom style="medium"/>
    </border>
    <border>
      <left style="thin"/>
      <right style="thin"/>
      <top style="double"/>
      <bottom style="medium"/>
    </border>
    <border>
      <left style="thin"/>
      <right style="medium"/>
      <top style="double"/>
      <bottom style="medium"/>
    </border>
    <border>
      <left style="hair"/>
      <right style="thin"/>
      <top style="medium"/>
      <bottom>
        <color indexed="63"/>
      </bottom>
    </border>
    <border>
      <left>
        <color indexed="63"/>
      </left>
      <right style="hair"/>
      <top>
        <color indexed="63"/>
      </top>
      <bottom>
        <color indexed="63"/>
      </bottom>
    </border>
    <border>
      <left style="hair"/>
      <right style="thin"/>
      <top style="medium"/>
      <bottom style="thin"/>
    </border>
    <border>
      <left style="thin"/>
      <right style="hair"/>
      <top style="medium"/>
      <bottom style="thin"/>
    </border>
    <border>
      <left style="hair"/>
      <right style="thin"/>
      <top style="thin"/>
      <bottom>
        <color indexed="63"/>
      </bottom>
    </border>
    <border>
      <left style="thin"/>
      <right style="hair">
        <color theme="1"/>
      </right>
      <top style="thin"/>
      <bottom style="double"/>
    </border>
    <border>
      <left>
        <color indexed="63"/>
      </left>
      <right style="hair"/>
      <top>
        <color indexed="63"/>
      </top>
      <bottom style="medium"/>
    </border>
    <border>
      <left style="medium"/>
      <right style="medium"/>
      <top/>
      <bottom/>
    </border>
    <border>
      <left>
        <color indexed="63"/>
      </left>
      <right>
        <color indexed="63"/>
      </right>
      <top style="thin"/>
      <bottom style="double"/>
    </border>
    <border>
      <left style="medium"/>
      <right style="thin"/>
      <top style="medium"/>
      <bottom style="medium"/>
    </border>
    <border>
      <left/>
      <right style="thin"/>
      <top style="medium"/>
      <bottom style="medium"/>
    </border>
    <border>
      <left/>
      <right style="medium"/>
      <top style="medium"/>
      <bottom style="medium"/>
    </border>
    <border>
      <left/>
      <right>
        <color indexed="63"/>
      </right>
      <top style="medium"/>
      <bottom style="medium"/>
    </border>
    <border>
      <left style="medium"/>
      <right style="medium"/>
      <top style="medium"/>
      <bottom style="medium"/>
    </border>
    <border>
      <left style="medium"/>
      <right>
        <color indexed="63"/>
      </right>
      <top style="thin"/>
      <bottom>
        <color indexed="63"/>
      </bottom>
    </border>
    <border>
      <left style="medium"/>
      <right>
        <color indexed="63"/>
      </right>
      <top style="medium"/>
      <bottom>
        <color indexed="63"/>
      </bottom>
    </border>
    <border>
      <left style="medium"/>
      <right/>
      <top/>
      <bottom/>
    </border>
    <border>
      <left style="thin"/>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color indexed="63"/>
      </right>
      <top style="thin"/>
      <bottom>
        <color indexed="63"/>
      </bottom>
    </border>
    <border>
      <left style="medium"/>
      <right style="thin"/>
      <top style="medium"/>
      <bottom>
        <color indexed="63"/>
      </bottom>
    </border>
    <border>
      <left style="medium"/>
      <right style="medium"/>
      <top style="medium"/>
      <bottom/>
    </border>
    <border>
      <left style="medium"/>
      <right style="thin"/>
      <top/>
      <bottom style="hair"/>
    </border>
    <border>
      <left style="thin"/>
      <right style="medium"/>
      <top style="thin"/>
      <bottom/>
    </border>
    <border>
      <left style="thin"/>
      <right style="medium"/>
      <top style="thin"/>
      <bottom style="hair"/>
    </border>
    <border>
      <left style="thin"/>
      <right/>
      <top style="medium"/>
      <bottom style="thin"/>
    </border>
    <border>
      <left>
        <color indexed="63"/>
      </left>
      <right>
        <color indexed="63"/>
      </right>
      <top>
        <color indexed="63"/>
      </top>
      <bottom style="hair"/>
    </border>
    <border>
      <left style="thin"/>
      <right style="thin"/>
      <top style="thin"/>
      <bottom style="medium"/>
    </border>
    <border>
      <left style="medium"/>
      <right style="thin"/>
      <top style="thin"/>
      <bottom/>
    </border>
    <border>
      <left style="medium"/>
      <right/>
      <top style="medium"/>
      <bottom style="thin"/>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841">
    <xf numFmtId="0" fontId="0" fillId="0" borderId="0" xfId="0" applyAlignment="1">
      <alignment/>
    </xf>
    <xf numFmtId="0" fontId="0" fillId="0" borderId="0" xfId="62" applyFont="1" applyFill="1">
      <alignment/>
      <protection/>
    </xf>
    <xf numFmtId="0" fontId="0" fillId="0" borderId="0" xfId="62" applyFont="1" applyFill="1" applyAlignment="1">
      <alignment vertical="center"/>
      <protection/>
    </xf>
    <xf numFmtId="180" fontId="0" fillId="0" borderId="0" xfId="62" applyNumberFormat="1" applyFont="1" applyFill="1">
      <alignment/>
      <protection/>
    </xf>
    <xf numFmtId="0" fontId="0" fillId="33" borderId="0" xfId="62" applyFont="1" applyFill="1">
      <alignment/>
      <protection/>
    </xf>
    <xf numFmtId="0" fontId="0" fillId="33" borderId="0" xfId="62" applyFont="1" applyFill="1" applyBorder="1">
      <alignment/>
      <protection/>
    </xf>
    <xf numFmtId="0" fontId="0" fillId="33" borderId="0" xfId="0" applyFill="1" applyAlignment="1">
      <alignment/>
    </xf>
    <xf numFmtId="0" fontId="9" fillId="0" borderId="0" xfId="0" applyFont="1" applyAlignment="1">
      <alignment/>
    </xf>
    <xf numFmtId="0" fontId="8" fillId="0" borderId="0" xfId="62" applyFont="1" applyFill="1">
      <alignment/>
      <protection/>
    </xf>
    <xf numFmtId="0" fontId="8" fillId="33" borderId="0" xfId="62" applyFont="1" applyFill="1">
      <alignment/>
      <protection/>
    </xf>
    <xf numFmtId="0" fontId="0" fillId="0" borderId="0" xfId="0" applyFont="1" applyAlignment="1">
      <alignment/>
    </xf>
    <xf numFmtId="0" fontId="8" fillId="0" borderId="0" xfId="0" applyFont="1" applyAlignment="1">
      <alignment/>
    </xf>
    <xf numFmtId="0" fontId="8"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11" fillId="33" borderId="0" xfId="0" applyFont="1" applyFill="1" applyBorder="1" applyAlignment="1">
      <alignment vertical="center"/>
    </xf>
    <xf numFmtId="0" fontId="0" fillId="33" borderId="0" xfId="0" applyFont="1" applyFill="1" applyBorder="1" applyAlignment="1">
      <alignment vertical="center"/>
    </xf>
    <xf numFmtId="0" fontId="0" fillId="33" borderId="0" xfId="62" applyFont="1" applyFill="1" applyAlignment="1">
      <alignment vertical="center"/>
      <protection/>
    </xf>
    <xf numFmtId="0" fontId="0" fillId="33" borderId="0" xfId="0" applyFont="1" applyFill="1" applyAlignment="1">
      <alignment vertical="center"/>
    </xf>
    <xf numFmtId="0" fontId="0" fillId="33" borderId="0" xfId="0" applyFont="1" applyFill="1" applyAlignment="1">
      <alignment vertical="center" wrapText="1"/>
    </xf>
    <xf numFmtId="0" fontId="0" fillId="0" borderId="0" xfId="62" applyFont="1" applyFill="1" applyProtection="1">
      <alignment/>
      <protection/>
    </xf>
    <xf numFmtId="0" fontId="6" fillId="0" borderId="10" xfId="62" applyFont="1" applyFill="1" applyBorder="1" applyAlignment="1" applyProtection="1">
      <alignment vertical="center"/>
      <protection/>
    </xf>
    <xf numFmtId="0" fontId="0" fillId="0" borderId="0" xfId="62" applyFont="1" applyFill="1" applyAlignment="1" applyProtection="1">
      <alignment vertical="center"/>
      <protection/>
    </xf>
    <xf numFmtId="180" fontId="0" fillId="0" borderId="0" xfId="62" applyNumberFormat="1" applyFont="1" applyFill="1" applyAlignment="1" applyProtection="1">
      <alignment vertical="center"/>
      <protection/>
    </xf>
    <xf numFmtId="180" fontId="0" fillId="0" borderId="0" xfId="62" applyNumberFormat="1" applyFont="1" applyFill="1" applyProtection="1">
      <alignment/>
      <protection/>
    </xf>
    <xf numFmtId="0" fontId="6" fillId="0" borderId="11" xfId="62" applyFont="1" applyFill="1" applyBorder="1" applyAlignment="1" applyProtection="1">
      <alignment horizontal="center" vertical="center"/>
      <protection/>
    </xf>
    <xf numFmtId="0" fontId="7" fillId="0" borderId="12" xfId="62" applyFont="1" applyFill="1" applyBorder="1" applyAlignment="1" applyProtection="1">
      <alignment horizontal="center" vertical="center"/>
      <protection/>
    </xf>
    <xf numFmtId="0" fontId="8" fillId="0" borderId="0" xfId="62" applyFont="1" applyFill="1" applyAlignment="1" applyProtection="1">
      <alignment vertical="center"/>
      <protection/>
    </xf>
    <xf numFmtId="0" fontId="8" fillId="0" borderId="0" xfId="62" applyFont="1" applyFill="1" applyProtection="1">
      <alignment/>
      <protection/>
    </xf>
    <xf numFmtId="0" fontId="6"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6" fillId="0" borderId="13" xfId="62" applyFont="1" applyFill="1" applyBorder="1" applyAlignment="1" applyProtection="1">
      <alignment vertical="center"/>
      <protection/>
    </xf>
    <xf numFmtId="0" fontId="6" fillId="0" borderId="15" xfId="62" applyFont="1" applyFill="1" applyBorder="1" applyAlignment="1" applyProtection="1">
      <alignment horizontal="center" vertical="center"/>
      <protection/>
    </xf>
    <xf numFmtId="0" fontId="6" fillId="0" borderId="10" xfId="62" applyFont="1" applyFill="1" applyBorder="1" applyAlignment="1" applyProtection="1">
      <alignment vertical="center" wrapText="1"/>
      <protection/>
    </xf>
    <xf numFmtId="0" fontId="6" fillId="0" borderId="16" xfId="62" applyFont="1" applyFill="1" applyBorder="1" applyAlignment="1" applyProtection="1">
      <alignment vertical="center"/>
      <protection/>
    </xf>
    <xf numFmtId="0" fontId="7" fillId="0" borderId="16" xfId="62" applyFont="1" applyFill="1" applyBorder="1" applyAlignment="1" applyProtection="1">
      <alignment vertical="center" wrapText="1"/>
      <protection/>
    </xf>
    <xf numFmtId="0" fontId="6" fillId="0" borderId="17" xfId="62" applyFont="1" applyFill="1" applyBorder="1" applyAlignment="1" applyProtection="1">
      <alignment vertical="center"/>
      <protection/>
    </xf>
    <xf numFmtId="0" fontId="8" fillId="0" borderId="18" xfId="62" applyFont="1" applyFill="1" applyBorder="1" applyAlignment="1" applyProtection="1">
      <alignment vertical="center"/>
      <protection/>
    </xf>
    <xf numFmtId="179" fontId="0" fillId="0" borderId="0" xfId="62" applyNumberFormat="1" applyFont="1" applyFill="1" applyProtection="1">
      <alignment/>
      <protection/>
    </xf>
    <xf numFmtId="0" fontId="49"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0" fontId="8" fillId="0" borderId="18" xfId="62" applyFont="1" applyFill="1" applyBorder="1" applyAlignment="1" applyProtection="1">
      <alignment horizontal="center" vertical="center"/>
      <protection/>
    </xf>
    <xf numFmtId="0" fontId="0" fillId="0" borderId="0" xfId="62" applyFont="1" applyFill="1" applyBorder="1" applyProtection="1">
      <alignment/>
      <protection/>
    </xf>
    <xf numFmtId="0" fontId="0" fillId="0" borderId="0" xfId="62" applyFont="1" applyFill="1" applyBorder="1" applyAlignment="1" applyProtection="1">
      <alignment vertical="center"/>
      <protection/>
    </xf>
    <xf numFmtId="0" fontId="0" fillId="0" borderId="19" xfId="62" applyFont="1" applyFill="1" applyBorder="1" applyAlignment="1" applyProtection="1">
      <alignment vertical="center"/>
      <protection/>
    </xf>
    <xf numFmtId="0" fontId="0" fillId="0" borderId="19" xfId="62" applyFont="1" applyFill="1" applyBorder="1" applyAlignment="1" applyProtection="1">
      <alignment vertical="center" wrapText="1"/>
      <protection/>
    </xf>
    <xf numFmtId="0" fontId="0" fillId="0" borderId="20" xfId="62" applyFont="1" applyFill="1" applyBorder="1" applyAlignment="1" applyProtection="1">
      <alignment vertical="center"/>
      <protection/>
    </xf>
    <xf numFmtId="0" fontId="0" fillId="0" borderId="20" xfId="62" applyFont="1" applyFill="1" applyBorder="1" applyAlignment="1" applyProtection="1">
      <alignment vertical="center" wrapText="1"/>
      <protection/>
    </xf>
    <xf numFmtId="0" fontId="0" fillId="0" borderId="21" xfId="62" applyFont="1" applyFill="1" applyBorder="1" applyAlignment="1" applyProtection="1">
      <alignment vertical="center"/>
      <protection/>
    </xf>
    <xf numFmtId="0" fontId="0" fillId="0" borderId="22" xfId="62" applyFont="1" applyFill="1" applyBorder="1" applyAlignment="1" applyProtection="1">
      <alignment horizontal="center" vertical="center"/>
      <protection/>
    </xf>
    <xf numFmtId="0" fontId="0" fillId="0" borderId="0" xfId="0" applyFill="1" applyAlignment="1" applyProtection="1">
      <alignment/>
      <protection/>
    </xf>
    <xf numFmtId="0" fontId="10" fillId="0" borderId="0" xfId="0" applyFont="1" applyFill="1" applyAlignment="1" applyProtection="1">
      <alignment/>
      <protection/>
    </xf>
    <xf numFmtId="0" fontId="8" fillId="0" borderId="0" xfId="62" applyFont="1" applyFill="1" applyBorder="1" applyAlignment="1" applyProtection="1">
      <alignment vertical="center"/>
      <protection/>
    </xf>
    <xf numFmtId="0" fontId="8" fillId="0" borderId="0" xfId="62" applyFont="1" applyFill="1" applyBorder="1" applyProtection="1">
      <alignment/>
      <protection/>
    </xf>
    <xf numFmtId="0" fontId="8" fillId="0" borderId="0" xfId="0" applyFont="1" applyFill="1" applyAlignment="1" applyProtection="1">
      <alignment/>
      <protection/>
    </xf>
    <xf numFmtId="0" fontId="8"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Alignment="1" applyProtection="1">
      <alignment/>
      <protection/>
    </xf>
    <xf numFmtId="0" fontId="0" fillId="0" borderId="0" xfId="62" applyFont="1" applyFill="1" applyAlignment="1" applyProtection="1">
      <alignment horizontal="left" vertical="center"/>
      <protection/>
    </xf>
    <xf numFmtId="180" fontId="0" fillId="33" borderId="0" xfId="62" applyNumberFormat="1" applyFont="1" applyFill="1">
      <alignment/>
      <protection/>
    </xf>
    <xf numFmtId="183" fontId="0" fillId="0" borderId="0" xfId="62" applyNumberFormat="1" applyFont="1" applyFill="1" applyAlignment="1" applyProtection="1">
      <alignment vertical="center"/>
      <protection/>
    </xf>
    <xf numFmtId="0" fontId="6" fillId="33" borderId="23" xfId="62" applyFont="1" applyFill="1" applyBorder="1" applyAlignment="1" applyProtection="1">
      <alignment horizontal="center" vertical="center"/>
      <protection/>
    </xf>
    <xf numFmtId="0" fontId="6" fillId="33" borderId="24" xfId="62" applyFont="1" applyFill="1" applyBorder="1" applyAlignment="1" applyProtection="1">
      <alignment horizontal="center" vertical="center"/>
      <protection/>
    </xf>
    <xf numFmtId="0" fontId="6" fillId="33" borderId="25" xfId="62" applyFont="1" applyFill="1" applyBorder="1" applyAlignment="1" applyProtection="1">
      <alignment horizontal="center" vertical="center"/>
      <protection/>
    </xf>
    <xf numFmtId="0" fontId="6" fillId="33" borderId="12" xfId="62" applyFont="1" applyFill="1" applyBorder="1" applyAlignment="1" applyProtection="1">
      <alignment horizontal="center" vertical="center"/>
      <protection/>
    </xf>
    <xf numFmtId="0" fontId="6" fillId="33" borderId="26" xfId="62" applyFont="1" applyFill="1" applyBorder="1" applyAlignment="1" applyProtection="1">
      <alignment horizontal="center" vertical="center"/>
      <protection/>
    </xf>
    <xf numFmtId="180" fontId="6" fillId="34" borderId="27" xfId="62" applyNumberFormat="1" applyFont="1" applyFill="1" applyBorder="1" applyAlignment="1" applyProtection="1">
      <alignment horizontal="right" vertical="center" shrinkToFit="1"/>
      <protection locked="0"/>
    </xf>
    <xf numFmtId="180" fontId="6" fillId="34" borderId="28" xfId="62" applyNumberFormat="1" applyFont="1" applyFill="1" applyBorder="1" applyAlignment="1" applyProtection="1">
      <alignment horizontal="right" vertical="center" shrinkToFit="1"/>
      <protection/>
    </xf>
    <xf numFmtId="182" fontId="6" fillId="34" borderId="29" xfId="62" applyNumberFormat="1" applyFont="1" applyFill="1" applyBorder="1" applyAlignment="1" applyProtection="1">
      <alignment horizontal="right" vertical="center" shrinkToFit="1"/>
      <protection locked="0"/>
    </xf>
    <xf numFmtId="182" fontId="6" fillId="34" borderId="30" xfId="62" applyNumberFormat="1" applyFont="1" applyFill="1" applyBorder="1" applyAlignment="1" applyProtection="1">
      <alignment horizontal="right" vertical="center" shrinkToFit="1"/>
      <protection locked="0"/>
    </xf>
    <xf numFmtId="0" fontId="6" fillId="33" borderId="31" xfId="62" applyFont="1" applyFill="1" applyBorder="1" applyAlignment="1" applyProtection="1">
      <alignment vertical="center"/>
      <protection/>
    </xf>
    <xf numFmtId="0" fontId="6" fillId="33" borderId="14" xfId="62" applyFont="1" applyFill="1" applyBorder="1" applyAlignment="1" applyProtection="1">
      <alignment vertical="center"/>
      <protection/>
    </xf>
    <xf numFmtId="0" fontId="6" fillId="33" borderId="32" xfId="62" applyFont="1" applyFill="1" applyBorder="1" applyAlignment="1" applyProtection="1">
      <alignment vertical="center"/>
      <protection/>
    </xf>
    <xf numFmtId="180" fontId="6" fillId="34" borderId="16" xfId="62" applyNumberFormat="1" applyFont="1" applyFill="1" applyBorder="1" applyAlignment="1" applyProtection="1">
      <alignment horizontal="right" vertical="center" shrinkToFit="1"/>
      <protection locked="0"/>
    </xf>
    <xf numFmtId="183" fontId="6" fillId="34" borderId="28" xfId="62" applyNumberFormat="1" applyFont="1" applyFill="1" applyBorder="1" applyAlignment="1" applyProtection="1">
      <alignment horizontal="right" vertical="center" shrinkToFit="1"/>
      <protection/>
    </xf>
    <xf numFmtId="183" fontId="6" fillId="34" borderId="32" xfId="62" applyNumberFormat="1" applyFont="1" applyFill="1" applyBorder="1" applyAlignment="1" applyProtection="1">
      <alignment horizontal="right" vertical="center" shrinkToFit="1"/>
      <protection/>
    </xf>
    <xf numFmtId="183" fontId="6" fillId="34" borderId="33" xfId="62" applyNumberFormat="1" applyFont="1" applyFill="1" applyBorder="1" applyAlignment="1" applyProtection="1">
      <alignment horizontal="right" vertical="center" shrinkToFit="1"/>
      <protection/>
    </xf>
    <xf numFmtId="0" fontId="6" fillId="33" borderId="34" xfId="62" applyFont="1" applyFill="1" applyBorder="1" applyAlignment="1" applyProtection="1">
      <alignment vertical="center"/>
      <protection/>
    </xf>
    <xf numFmtId="0" fontId="6" fillId="33" borderId="35" xfId="62" applyFont="1" applyFill="1" applyBorder="1" applyAlignment="1" applyProtection="1">
      <alignment vertical="center"/>
      <protection/>
    </xf>
    <xf numFmtId="182" fontId="6" fillId="34" borderId="36" xfId="62" applyNumberFormat="1" applyFont="1" applyFill="1" applyBorder="1" applyAlignment="1" applyProtection="1">
      <alignment horizontal="right" vertical="center" shrinkToFit="1"/>
      <protection locked="0"/>
    </xf>
    <xf numFmtId="180" fontId="6" fillId="33" borderId="13" xfId="62" applyNumberFormat="1" applyFont="1" applyFill="1" applyBorder="1" applyAlignment="1" applyProtection="1">
      <alignment horizontal="right" vertical="center" shrinkToFit="1"/>
      <protection/>
    </xf>
    <xf numFmtId="182" fontId="6" fillId="34" borderId="37" xfId="62" applyNumberFormat="1" applyFont="1" applyFill="1" applyBorder="1" applyAlignment="1" applyProtection="1">
      <alignment horizontal="right" vertical="center" shrinkToFit="1"/>
      <protection locked="0"/>
    </xf>
    <xf numFmtId="0" fontId="6" fillId="33" borderId="11" xfId="0" applyFont="1" applyFill="1" applyBorder="1" applyAlignment="1" applyProtection="1">
      <alignment vertical="center"/>
      <protection/>
    </xf>
    <xf numFmtId="180" fontId="6" fillId="33" borderId="38" xfId="62" applyNumberFormat="1" applyFont="1" applyFill="1" applyBorder="1" applyAlignment="1" applyProtection="1">
      <alignment horizontal="right" vertical="center" shrinkToFit="1"/>
      <protection/>
    </xf>
    <xf numFmtId="182" fontId="6" fillId="34" borderId="39" xfId="62" applyNumberFormat="1" applyFont="1" applyFill="1" applyBorder="1" applyAlignment="1" applyProtection="1">
      <alignment horizontal="right" vertical="center" shrinkToFit="1"/>
      <protection locked="0"/>
    </xf>
    <xf numFmtId="180" fontId="6" fillId="33" borderId="40" xfId="62" applyNumberFormat="1" applyFont="1" applyFill="1" applyBorder="1" applyAlignment="1" applyProtection="1">
      <alignment horizontal="right" vertical="center" shrinkToFit="1"/>
      <protection/>
    </xf>
    <xf numFmtId="182" fontId="6" fillId="34" borderId="41" xfId="62" applyNumberFormat="1" applyFont="1" applyFill="1" applyBorder="1" applyAlignment="1" applyProtection="1">
      <alignment horizontal="right" vertical="center" shrinkToFit="1"/>
      <protection locked="0"/>
    </xf>
    <xf numFmtId="0" fontId="6" fillId="33" borderId="42" xfId="62" applyFont="1" applyFill="1" applyBorder="1" applyAlignment="1" applyProtection="1">
      <alignment vertical="center"/>
      <protection/>
    </xf>
    <xf numFmtId="0" fontId="6" fillId="33" borderId="15" xfId="62" applyFont="1" applyFill="1" applyBorder="1" applyAlignment="1" applyProtection="1">
      <alignment vertical="center"/>
      <protection/>
    </xf>
    <xf numFmtId="0" fontId="6" fillId="33" borderId="43" xfId="62" applyFont="1" applyFill="1" applyBorder="1" applyAlignment="1" applyProtection="1">
      <alignment vertical="center"/>
      <protection/>
    </xf>
    <xf numFmtId="180" fontId="6" fillId="34" borderId="44" xfId="62" applyNumberFormat="1" applyFont="1" applyFill="1" applyBorder="1" applyAlignment="1" applyProtection="1">
      <alignment horizontal="right" vertical="center" shrinkToFit="1"/>
      <protection locked="0"/>
    </xf>
    <xf numFmtId="182" fontId="6" fillId="34" borderId="45" xfId="62" applyNumberFormat="1" applyFont="1" applyFill="1" applyBorder="1" applyAlignment="1" applyProtection="1">
      <alignment horizontal="right" vertical="center" shrinkToFit="1"/>
      <protection locked="0"/>
    </xf>
    <xf numFmtId="180" fontId="6" fillId="34" borderId="46" xfId="62" applyNumberFormat="1" applyFont="1" applyFill="1" applyBorder="1" applyAlignment="1" applyProtection="1">
      <alignment horizontal="right" vertical="center" shrinkToFit="1"/>
      <protection locked="0"/>
    </xf>
    <xf numFmtId="182" fontId="6" fillId="34" borderId="47" xfId="62" applyNumberFormat="1" applyFont="1" applyFill="1" applyBorder="1" applyAlignment="1" applyProtection="1">
      <alignment horizontal="right" vertical="center" shrinkToFit="1"/>
      <protection locked="0"/>
    </xf>
    <xf numFmtId="0" fontId="6" fillId="33" borderId="48" xfId="62" applyFont="1" applyFill="1" applyBorder="1" applyAlignment="1" applyProtection="1">
      <alignment vertical="center"/>
      <protection/>
    </xf>
    <xf numFmtId="180" fontId="6" fillId="34" borderId="10" xfId="62" applyNumberFormat="1" applyFont="1" applyFill="1" applyBorder="1" applyAlignment="1" applyProtection="1">
      <alignment horizontal="right" vertical="center" shrinkToFit="1"/>
      <protection locked="0"/>
    </xf>
    <xf numFmtId="183" fontId="6" fillId="34" borderId="49" xfId="62" applyNumberFormat="1" applyFont="1" applyFill="1" applyBorder="1" applyAlignment="1" applyProtection="1">
      <alignment horizontal="right" vertical="center" shrinkToFit="1"/>
      <protection/>
    </xf>
    <xf numFmtId="180" fontId="6" fillId="34" borderId="50" xfId="62" applyNumberFormat="1" applyFont="1" applyFill="1" applyBorder="1" applyAlignment="1" applyProtection="1">
      <alignment horizontal="right" vertical="center" shrinkToFit="1"/>
      <protection locked="0"/>
    </xf>
    <xf numFmtId="183" fontId="6" fillId="34" borderId="51" xfId="62" applyNumberFormat="1" applyFont="1" applyFill="1" applyBorder="1" applyAlignment="1" applyProtection="1">
      <alignment horizontal="right" vertical="center" shrinkToFit="1"/>
      <protection/>
    </xf>
    <xf numFmtId="183" fontId="6" fillId="34" borderId="52" xfId="62" applyNumberFormat="1" applyFont="1" applyFill="1" applyBorder="1" applyAlignment="1" applyProtection="1">
      <alignment horizontal="right" vertical="center" shrinkToFit="1"/>
      <protection/>
    </xf>
    <xf numFmtId="0" fontId="6" fillId="33" borderId="53" xfId="62" applyFont="1" applyFill="1" applyBorder="1" applyAlignment="1" applyProtection="1">
      <alignment vertical="center"/>
      <protection/>
    </xf>
    <xf numFmtId="180" fontId="6" fillId="33" borderId="54" xfId="62" applyNumberFormat="1" applyFont="1" applyFill="1" applyBorder="1" applyAlignment="1" applyProtection="1">
      <alignment horizontal="right" vertical="center" shrinkToFit="1"/>
      <protection/>
    </xf>
    <xf numFmtId="0" fontId="6" fillId="33" borderId="55" xfId="62" applyFont="1" applyFill="1" applyBorder="1" applyAlignment="1" applyProtection="1">
      <alignment vertical="center"/>
      <protection/>
    </xf>
    <xf numFmtId="0" fontId="6" fillId="33" borderId="56" xfId="62" applyFont="1" applyFill="1" applyBorder="1" applyAlignment="1" applyProtection="1">
      <alignment vertical="center"/>
      <protection/>
    </xf>
    <xf numFmtId="0" fontId="6" fillId="33" borderId="10" xfId="62" applyFont="1" applyFill="1" applyBorder="1" applyAlignment="1" applyProtection="1">
      <alignment vertical="center"/>
      <protection/>
    </xf>
    <xf numFmtId="0" fontId="6" fillId="33" borderId="57" xfId="62" applyFont="1" applyFill="1" applyBorder="1" applyAlignment="1" applyProtection="1">
      <alignment vertical="center"/>
      <protection/>
    </xf>
    <xf numFmtId="180" fontId="6" fillId="33" borderId="23" xfId="62" applyNumberFormat="1" applyFont="1" applyFill="1" applyBorder="1" applyAlignment="1" applyProtection="1">
      <alignment horizontal="right" vertical="center" shrinkToFit="1"/>
      <protection/>
    </xf>
    <xf numFmtId="180" fontId="6" fillId="33" borderId="25" xfId="62" applyNumberFormat="1" applyFont="1" applyFill="1" applyBorder="1" applyAlignment="1" applyProtection="1">
      <alignment horizontal="right" vertical="center" shrinkToFit="1"/>
      <protection/>
    </xf>
    <xf numFmtId="182" fontId="6" fillId="34" borderId="58" xfId="62" applyNumberFormat="1" applyFont="1" applyFill="1" applyBorder="1" applyAlignment="1" applyProtection="1">
      <alignment horizontal="right" vertical="center" shrinkToFit="1"/>
      <protection locked="0"/>
    </xf>
    <xf numFmtId="182" fontId="6" fillId="34" borderId="26" xfId="62" applyNumberFormat="1" applyFont="1" applyFill="1" applyBorder="1" applyAlignment="1" applyProtection="1">
      <alignment horizontal="right" vertical="center" shrinkToFit="1"/>
      <protection locked="0"/>
    </xf>
    <xf numFmtId="0" fontId="6" fillId="33" borderId="59" xfId="62" applyFont="1" applyFill="1" applyBorder="1" applyAlignment="1" applyProtection="1">
      <alignment vertical="center"/>
      <protection/>
    </xf>
    <xf numFmtId="0" fontId="6" fillId="33" borderId="60" xfId="62" applyFont="1" applyFill="1" applyBorder="1" applyAlignment="1" applyProtection="1">
      <alignment vertical="center"/>
      <protection/>
    </xf>
    <xf numFmtId="0" fontId="6" fillId="33" borderId="61" xfId="62" applyFont="1" applyFill="1" applyBorder="1" applyAlignment="1" applyProtection="1">
      <alignment vertical="center"/>
      <protection/>
    </xf>
    <xf numFmtId="180" fontId="6" fillId="34" borderId="62" xfId="62" applyNumberFormat="1" applyFont="1" applyFill="1" applyBorder="1" applyAlignment="1" applyProtection="1">
      <alignment horizontal="right" vertical="center" shrinkToFit="1"/>
      <protection locked="0"/>
    </xf>
    <xf numFmtId="182" fontId="6" fillId="34" borderId="63" xfId="62" applyNumberFormat="1" applyFont="1" applyFill="1" applyBorder="1" applyAlignment="1" applyProtection="1">
      <alignment horizontal="right" vertical="center" shrinkToFit="1"/>
      <protection locked="0"/>
    </xf>
    <xf numFmtId="182" fontId="6" fillId="34" borderId="64" xfId="62" applyNumberFormat="1" applyFont="1" applyFill="1" applyBorder="1" applyAlignment="1" applyProtection="1">
      <alignment horizontal="right" vertical="center" shrinkToFit="1"/>
      <protection locked="0"/>
    </xf>
    <xf numFmtId="0" fontId="0" fillId="33" borderId="0" xfId="62" applyFont="1" applyFill="1" applyAlignment="1" applyProtection="1">
      <alignment vertical="center"/>
      <protection/>
    </xf>
    <xf numFmtId="180" fontId="0" fillId="33" borderId="0" xfId="62" applyNumberFormat="1" applyFont="1" applyFill="1" applyAlignment="1" applyProtection="1">
      <alignment vertical="center"/>
      <protection/>
    </xf>
    <xf numFmtId="180" fontId="0" fillId="33" borderId="0" xfId="62" applyNumberFormat="1" applyFont="1" applyFill="1" applyProtection="1">
      <alignment/>
      <protection/>
    </xf>
    <xf numFmtId="180" fontId="6" fillId="33" borderId="13" xfId="62" applyNumberFormat="1" applyFont="1" applyFill="1" applyBorder="1" applyAlignment="1" applyProtection="1">
      <alignment horizontal="center" vertical="center"/>
      <protection/>
    </xf>
    <xf numFmtId="0" fontId="6" fillId="33" borderId="11" xfId="62" applyFont="1" applyFill="1" applyBorder="1" applyAlignment="1" applyProtection="1">
      <alignment horizontal="center" vertical="center"/>
      <protection/>
    </xf>
    <xf numFmtId="180" fontId="6" fillId="33" borderId="15" xfId="62" applyNumberFormat="1" applyFont="1" applyFill="1" applyBorder="1" applyAlignment="1" applyProtection="1">
      <alignment horizontal="center" vertical="center"/>
      <protection/>
    </xf>
    <xf numFmtId="180" fontId="6" fillId="33" borderId="46" xfId="62" applyNumberFormat="1" applyFont="1" applyFill="1" applyBorder="1" applyAlignment="1" applyProtection="1">
      <alignment horizontal="center" vertical="center"/>
      <protection/>
    </xf>
    <xf numFmtId="0" fontId="6" fillId="33" borderId="45" xfId="62" applyFont="1" applyFill="1" applyBorder="1" applyAlignment="1" applyProtection="1">
      <alignment horizontal="center" vertical="center"/>
      <protection/>
    </xf>
    <xf numFmtId="180" fontId="6" fillId="33" borderId="44" xfId="62" applyNumberFormat="1" applyFont="1" applyFill="1" applyBorder="1" applyAlignment="1" applyProtection="1">
      <alignment horizontal="center" vertical="center"/>
      <protection/>
    </xf>
    <xf numFmtId="0" fontId="6" fillId="33" borderId="51" xfId="62" applyFont="1" applyFill="1" applyBorder="1" applyAlignment="1" applyProtection="1">
      <alignment horizontal="center" vertical="center"/>
      <protection/>
    </xf>
    <xf numFmtId="180" fontId="6" fillId="33" borderId="10" xfId="62" applyNumberFormat="1" applyFont="1" applyFill="1" applyBorder="1" applyAlignment="1" applyProtection="1">
      <alignment horizontal="center" vertical="center"/>
      <protection/>
    </xf>
    <xf numFmtId="180" fontId="6" fillId="33" borderId="65" xfId="62" applyNumberFormat="1" applyFont="1" applyFill="1" applyBorder="1" applyAlignment="1" applyProtection="1">
      <alignment horizontal="center" vertical="center"/>
      <protection/>
    </xf>
    <xf numFmtId="180" fontId="6" fillId="34" borderId="34" xfId="62" applyNumberFormat="1" applyFont="1" applyFill="1" applyBorder="1" applyAlignment="1" applyProtection="1">
      <alignment horizontal="right" vertical="center" shrinkToFit="1"/>
      <protection locked="0"/>
    </xf>
    <xf numFmtId="183" fontId="6" fillId="34" borderId="28" xfId="62" applyNumberFormat="1" applyFont="1" applyFill="1" applyBorder="1" applyAlignment="1" applyProtection="1">
      <alignment horizontal="right" vertical="center" shrinkToFit="1"/>
      <protection hidden="1"/>
    </xf>
    <xf numFmtId="180" fontId="6" fillId="34" borderId="66" xfId="62" applyNumberFormat="1" applyFont="1" applyFill="1" applyBorder="1" applyAlignment="1" applyProtection="1">
      <alignment horizontal="right" vertical="center" shrinkToFit="1"/>
      <protection locked="0"/>
    </xf>
    <xf numFmtId="182" fontId="6" fillId="34" borderId="32" xfId="62" applyNumberFormat="1" applyFont="1" applyFill="1" applyBorder="1" applyAlignment="1" applyProtection="1">
      <alignment horizontal="right" vertical="center" shrinkToFit="1"/>
      <protection locked="0"/>
    </xf>
    <xf numFmtId="180" fontId="6" fillId="34" borderId="14" xfId="62" applyNumberFormat="1" applyFont="1" applyFill="1" applyBorder="1" applyAlignment="1" applyProtection="1">
      <alignment horizontal="right" vertical="center" shrinkToFit="1"/>
      <protection locked="0"/>
    </xf>
    <xf numFmtId="180" fontId="6" fillId="34" borderId="67" xfId="62" applyNumberFormat="1" applyFont="1" applyFill="1" applyBorder="1" applyAlignment="1" applyProtection="1">
      <alignment horizontal="right" vertical="center" shrinkToFit="1"/>
      <protection locked="0"/>
    </xf>
    <xf numFmtId="0" fontId="6" fillId="33" borderId="68" xfId="62" applyFont="1" applyFill="1" applyBorder="1" applyAlignment="1" applyProtection="1">
      <alignment vertical="center"/>
      <protection/>
    </xf>
    <xf numFmtId="0" fontId="6" fillId="33" borderId="29" xfId="62" applyFont="1" applyFill="1" applyBorder="1" applyAlignment="1" applyProtection="1">
      <alignment vertical="center"/>
      <protection/>
    </xf>
    <xf numFmtId="180" fontId="6" fillId="34" borderId="69" xfId="62" applyNumberFormat="1" applyFont="1" applyFill="1" applyBorder="1" applyAlignment="1" applyProtection="1">
      <alignment horizontal="right" vertical="center" shrinkToFit="1"/>
      <protection locked="0"/>
    </xf>
    <xf numFmtId="182" fontId="6" fillId="34" borderId="28" xfId="62" applyNumberFormat="1" applyFont="1" applyFill="1" applyBorder="1" applyAlignment="1" applyProtection="1">
      <alignment horizontal="right" vertical="center" shrinkToFit="1"/>
      <protection locked="0"/>
    </xf>
    <xf numFmtId="180" fontId="6" fillId="34" borderId="70" xfId="62" applyNumberFormat="1" applyFont="1" applyFill="1" applyBorder="1" applyAlignment="1" applyProtection="1">
      <alignment horizontal="right" vertical="center" shrinkToFit="1"/>
      <protection locked="0"/>
    </xf>
    <xf numFmtId="0" fontId="0" fillId="33" borderId="53" xfId="0" applyFont="1" applyFill="1" applyBorder="1" applyAlignment="1" applyProtection="1">
      <alignment vertical="center"/>
      <protection/>
    </xf>
    <xf numFmtId="183" fontId="6" fillId="34" borderId="71" xfId="62" applyNumberFormat="1" applyFont="1" applyFill="1" applyBorder="1" applyAlignment="1" applyProtection="1">
      <alignment horizontal="right" vertical="center" shrinkToFit="1"/>
      <protection/>
    </xf>
    <xf numFmtId="182" fontId="6" fillId="34" borderId="11" xfId="62" applyNumberFormat="1" applyFont="1" applyFill="1" applyBorder="1" applyAlignment="1" applyProtection="1">
      <alignment horizontal="right" vertical="center" shrinkToFit="1"/>
      <protection locked="0"/>
    </xf>
    <xf numFmtId="182" fontId="6" fillId="34" borderId="71" xfId="62" applyNumberFormat="1" applyFont="1" applyFill="1" applyBorder="1" applyAlignment="1" applyProtection="1">
      <alignment horizontal="right" vertical="center" shrinkToFit="1"/>
      <protection locked="0"/>
    </xf>
    <xf numFmtId="180" fontId="6" fillId="33" borderId="72" xfId="62" applyNumberFormat="1" applyFont="1" applyFill="1" applyBorder="1" applyAlignment="1" applyProtection="1">
      <alignment horizontal="right" vertical="center" shrinkToFit="1"/>
      <protection/>
    </xf>
    <xf numFmtId="180" fontId="6" fillId="33" borderId="55" xfId="62" applyNumberFormat="1" applyFont="1" applyFill="1" applyBorder="1" applyAlignment="1" applyProtection="1">
      <alignment horizontal="right" vertical="center" shrinkToFit="1"/>
      <protection/>
    </xf>
    <xf numFmtId="183" fontId="6" fillId="34" borderId="73" xfId="62" applyNumberFormat="1" applyFont="1" applyFill="1" applyBorder="1" applyAlignment="1" applyProtection="1">
      <alignment horizontal="right" vertical="center" shrinkToFit="1"/>
      <protection/>
    </xf>
    <xf numFmtId="182" fontId="6" fillId="34" borderId="74" xfId="62" applyNumberFormat="1" applyFont="1" applyFill="1" applyBorder="1" applyAlignment="1" applyProtection="1">
      <alignment horizontal="right" vertical="center" shrinkToFit="1"/>
      <protection locked="0"/>
    </xf>
    <xf numFmtId="182" fontId="6" fillId="34" borderId="73" xfId="62" applyNumberFormat="1" applyFont="1" applyFill="1" applyBorder="1" applyAlignment="1" applyProtection="1">
      <alignment horizontal="right" vertical="center" shrinkToFit="1"/>
      <protection locked="0"/>
    </xf>
    <xf numFmtId="180" fontId="6" fillId="33" borderId="75" xfId="62" applyNumberFormat="1" applyFont="1" applyFill="1" applyBorder="1" applyAlignment="1" applyProtection="1">
      <alignment horizontal="right" vertical="center" shrinkToFit="1"/>
      <protection/>
    </xf>
    <xf numFmtId="0" fontId="0" fillId="33" borderId="56" xfId="62" applyFont="1" applyFill="1" applyBorder="1" applyAlignment="1" applyProtection="1">
      <alignment vertical="center"/>
      <protection/>
    </xf>
    <xf numFmtId="0" fontId="0" fillId="33" borderId="57" xfId="62" applyFont="1" applyFill="1" applyBorder="1" applyAlignment="1" applyProtection="1">
      <alignment vertical="center"/>
      <protection/>
    </xf>
    <xf numFmtId="183" fontId="6" fillId="34" borderId="45" xfId="62" applyNumberFormat="1" applyFont="1" applyFill="1" applyBorder="1" applyAlignment="1" applyProtection="1">
      <alignment horizontal="right" vertical="center" shrinkToFit="1"/>
      <protection/>
    </xf>
    <xf numFmtId="182" fontId="6" fillId="34" borderId="43" xfId="62" applyNumberFormat="1" applyFont="1" applyFill="1" applyBorder="1" applyAlignment="1" applyProtection="1">
      <alignment horizontal="right" vertical="center" shrinkToFit="1"/>
      <protection locked="0"/>
    </xf>
    <xf numFmtId="180" fontId="6" fillId="34" borderId="76" xfId="62" applyNumberFormat="1" applyFont="1" applyFill="1" applyBorder="1" applyAlignment="1" applyProtection="1">
      <alignment horizontal="right" vertical="center" shrinkToFit="1"/>
      <protection locked="0"/>
    </xf>
    <xf numFmtId="0" fontId="0" fillId="33" borderId="29" xfId="62" applyFont="1" applyFill="1" applyBorder="1" applyAlignment="1" applyProtection="1">
      <alignment vertical="center"/>
      <protection/>
    </xf>
    <xf numFmtId="180" fontId="6" fillId="33" borderId="77" xfId="62" applyNumberFormat="1" applyFont="1" applyFill="1" applyBorder="1" applyAlignment="1" applyProtection="1">
      <alignment horizontal="right" vertical="center" shrinkToFit="1"/>
      <protection/>
    </xf>
    <xf numFmtId="180" fontId="6" fillId="33" borderId="78" xfId="62" applyNumberFormat="1" applyFont="1" applyFill="1" applyBorder="1" applyAlignment="1" applyProtection="1">
      <alignment horizontal="right" vertical="center" shrinkToFit="1"/>
      <protection/>
    </xf>
    <xf numFmtId="0" fontId="0" fillId="33" borderId="53" xfId="62" applyFont="1" applyFill="1" applyBorder="1" applyAlignment="1" applyProtection="1">
      <alignment vertical="center"/>
      <protection/>
    </xf>
    <xf numFmtId="0" fontId="0" fillId="33" borderId="61" xfId="62" applyFont="1" applyFill="1" applyBorder="1" applyAlignment="1" applyProtection="1">
      <alignment vertical="center"/>
      <protection/>
    </xf>
    <xf numFmtId="180" fontId="6" fillId="34" borderId="79" xfId="62" applyNumberFormat="1" applyFont="1" applyFill="1" applyBorder="1" applyAlignment="1" applyProtection="1">
      <alignment horizontal="right" vertical="center" shrinkToFit="1"/>
      <protection locked="0"/>
    </xf>
    <xf numFmtId="183" fontId="6" fillId="34" borderId="80" xfId="62" applyNumberFormat="1" applyFont="1" applyFill="1" applyBorder="1" applyAlignment="1" applyProtection="1">
      <alignment horizontal="right" vertical="center" shrinkToFit="1"/>
      <protection/>
    </xf>
    <xf numFmtId="182" fontId="6" fillId="34" borderId="81" xfId="62" applyNumberFormat="1" applyFont="1" applyFill="1" applyBorder="1" applyAlignment="1" applyProtection="1">
      <alignment horizontal="right" vertical="center" shrinkToFit="1"/>
      <protection locked="0"/>
    </xf>
    <xf numFmtId="182" fontId="6" fillId="34" borderId="80" xfId="62" applyNumberFormat="1" applyFont="1" applyFill="1" applyBorder="1" applyAlignment="1" applyProtection="1">
      <alignment horizontal="right" vertical="center" shrinkToFit="1"/>
      <protection locked="0"/>
    </xf>
    <xf numFmtId="180" fontId="6" fillId="34" borderId="82" xfId="62" applyNumberFormat="1" applyFont="1" applyFill="1" applyBorder="1" applyAlignment="1" applyProtection="1">
      <alignment horizontal="right" vertical="center" shrinkToFit="1"/>
      <protection locked="0"/>
    </xf>
    <xf numFmtId="0" fontId="0" fillId="33" borderId="77" xfId="62" applyFont="1" applyFill="1" applyBorder="1" applyAlignment="1" applyProtection="1">
      <alignment vertical="center"/>
      <protection/>
    </xf>
    <xf numFmtId="0" fontId="0" fillId="33" borderId="55" xfId="62" applyFont="1" applyFill="1" applyBorder="1" applyAlignment="1" applyProtection="1">
      <alignment vertical="center"/>
      <protection/>
    </xf>
    <xf numFmtId="180" fontId="7" fillId="33" borderId="14" xfId="62" applyNumberFormat="1" applyFont="1" applyFill="1" applyBorder="1" applyAlignment="1" applyProtection="1">
      <alignment horizontal="center" vertical="center"/>
      <protection/>
    </xf>
    <xf numFmtId="0" fontId="7" fillId="33" borderId="12" xfId="62" applyFont="1" applyFill="1" applyBorder="1" applyAlignment="1" applyProtection="1">
      <alignment horizontal="center" vertical="center"/>
      <protection/>
    </xf>
    <xf numFmtId="180" fontId="6" fillId="33" borderId="13" xfId="62" applyNumberFormat="1" applyFont="1" applyFill="1" applyBorder="1" applyAlignment="1" applyProtection="1">
      <alignment vertical="center"/>
      <protection/>
    </xf>
    <xf numFmtId="180" fontId="7" fillId="33" borderId="57" xfId="62" applyNumberFormat="1" applyFont="1" applyFill="1" applyBorder="1" applyAlignment="1" applyProtection="1">
      <alignment horizontal="center" vertical="center"/>
      <protection/>
    </xf>
    <xf numFmtId="180" fontId="7" fillId="33" borderId="46" xfId="62" applyNumberFormat="1" applyFont="1" applyFill="1" applyBorder="1" applyAlignment="1" applyProtection="1">
      <alignment horizontal="center" vertical="center"/>
      <protection/>
    </xf>
    <xf numFmtId="0" fontId="7" fillId="33" borderId="45" xfId="62" applyFont="1" applyFill="1" applyBorder="1" applyAlignment="1" applyProtection="1">
      <alignment horizontal="center" vertical="center"/>
      <protection/>
    </xf>
    <xf numFmtId="180" fontId="7" fillId="33" borderId="44" xfId="62" applyNumberFormat="1" applyFont="1" applyFill="1" applyBorder="1" applyAlignment="1" applyProtection="1">
      <alignment horizontal="center" vertical="center"/>
      <protection/>
    </xf>
    <xf numFmtId="0" fontId="7" fillId="33" borderId="43" xfId="62" applyFont="1" applyFill="1" applyBorder="1" applyAlignment="1" applyProtection="1">
      <alignment horizontal="center" vertical="center"/>
      <protection/>
    </xf>
    <xf numFmtId="0" fontId="6" fillId="33" borderId="69" xfId="62" applyFont="1" applyFill="1" applyBorder="1" applyAlignment="1" applyProtection="1">
      <alignment vertical="center"/>
      <protection/>
    </xf>
    <xf numFmtId="0" fontId="6" fillId="33" borderId="23" xfId="62" applyFont="1" applyFill="1" applyBorder="1" applyAlignment="1" applyProtection="1">
      <alignment vertical="center"/>
      <protection/>
    </xf>
    <xf numFmtId="180" fontId="6" fillId="34" borderId="38" xfId="62" applyNumberFormat="1" applyFont="1" applyFill="1" applyBorder="1" applyAlignment="1" applyProtection="1">
      <alignment horizontal="right" vertical="center" shrinkToFit="1"/>
      <protection locked="0"/>
    </xf>
    <xf numFmtId="182" fontId="6" fillId="34" borderId="12" xfId="62" applyNumberFormat="1" applyFont="1" applyFill="1" applyBorder="1" applyAlignment="1" applyProtection="1">
      <alignment horizontal="right" vertical="center" shrinkToFit="1"/>
      <protection locked="0"/>
    </xf>
    <xf numFmtId="0" fontId="6" fillId="33" borderId="55" xfId="0" applyFont="1" applyFill="1" applyBorder="1" applyAlignment="1" applyProtection="1">
      <alignment vertical="center"/>
      <protection/>
    </xf>
    <xf numFmtId="0" fontId="6" fillId="33" borderId="46" xfId="62" applyFont="1" applyFill="1" applyBorder="1" applyAlignment="1" applyProtection="1">
      <alignment vertical="center"/>
      <protection/>
    </xf>
    <xf numFmtId="182" fontId="6" fillId="34" borderId="51" xfId="62" applyNumberFormat="1" applyFont="1" applyFill="1" applyBorder="1" applyAlignment="1" applyProtection="1">
      <alignment horizontal="right" vertical="center" shrinkToFit="1"/>
      <protection locked="0"/>
    </xf>
    <xf numFmtId="0" fontId="6" fillId="33" borderId="77" xfId="62" applyFont="1" applyFill="1" applyBorder="1" applyAlignment="1" applyProtection="1">
      <alignment vertical="center"/>
      <protection/>
    </xf>
    <xf numFmtId="182" fontId="6" fillId="34" borderId="83" xfId="62" applyNumberFormat="1" applyFont="1" applyFill="1" applyBorder="1" applyAlignment="1" applyProtection="1">
      <alignment horizontal="right" vertical="center" shrinkToFit="1"/>
      <protection locked="0"/>
    </xf>
    <xf numFmtId="180" fontId="6" fillId="33" borderId="84" xfId="62" applyNumberFormat="1" applyFont="1" applyFill="1" applyBorder="1" applyAlignment="1" applyProtection="1">
      <alignment horizontal="right" vertical="center" shrinkToFit="1"/>
      <protection/>
    </xf>
    <xf numFmtId="182" fontId="6" fillId="34" borderId="85" xfId="62" applyNumberFormat="1" applyFont="1" applyFill="1" applyBorder="1" applyAlignment="1" applyProtection="1">
      <alignment horizontal="right" vertical="center" shrinkToFit="1"/>
      <protection locked="0"/>
    </xf>
    <xf numFmtId="180" fontId="6" fillId="33" borderId="86" xfId="62" applyNumberFormat="1" applyFont="1" applyFill="1" applyBorder="1" applyAlignment="1" applyProtection="1">
      <alignment horizontal="right" vertical="center" shrinkToFit="1"/>
      <protection/>
    </xf>
    <xf numFmtId="182" fontId="6" fillId="34" borderId="87" xfId="62" applyNumberFormat="1" applyFont="1" applyFill="1" applyBorder="1" applyAlignment="1" applyProtection="1">
      <alignment horizontal="right" vertical="center" shrinkToFit="1"/>
      <protection locked="0"/>
    </xf>
    <xf numFmtId="180" fontId="6" fillId="34" borderId="86" xfId="62" applyNumberFormat="1" applyFont="1" applyFill="1" applyBorder="1" applyAlignment="1" applyProtection="1">
      <alignment horizontal="right" vertical="center" shrinkToFit="1"/>
      <protection locked="0"/>
    </xf>
    <xf numFmtId="180" fontId="6" fillId="34" borderId="13" xfId="62" applyNumberFormat="1" applyFont="1" applyFill="1" applyBorder="1" applyAlignment="1" applyProtection="1">
      <alignment horizontal="right" vertical="center" shrinkToFit="1"/>
      <protection locked="0"/>
    </xf>
    <xf numFmtId="182" fontId="6" fillId="34" borderId="49" xfId="62" applyNumberFormat="1" applyFont="1" applyFill="1" applyBorder="1" applyAlignment="1" applyProtection="1">
      <alignment horizontal="right" vertical="center" shrinkToFit="1"/>
      <protection locked="0"/>
    </xf>
    <xf numFmtId="182" fontId="6" fillId="34" borderId="88" xfId="62" applyNumberFormat="1" applyFont="1" applyFill="1" applyBorder="1" applyAlignment="1" applyProtection="1">
      <alignment horizontal="right" vertical="center" shrinkToFit="1"/>
      <protection locked="0"/>
    </xf>
    <xf numFmtId="182" fontId="6" fillId="34" borderId="89" xfId="62" applyNumberFormat="1" applyFont="1" applyFill="1" applyBorder="1" applyAlignment="1" applyProtection="1">
      <alignment horizontal="right" vertical="center" shrinkToFit="1"/>
      <protection locked="0"/>
    </xf>
    <xf numFmtId="180" fontId="6" fillId="34" borderId="90" xfId="62" applyNumberFormat="1" applyFont="1" applyFill="1" applyBorder="1" applyAlignment="1" applyProtection="1">
      <alignment horizontal="right" vertical="center" shrinkToFit="1"/>
      <protection locked="0"/>
    </xf>
    <xf numFmtId="180" fontId="6" fillId="34" borderId="55" xfId="62" applyNumberFormat="1" applyFont="1" applyFill="1" applyBorder="1" applyAlignment="1" applyProtection="1">
      <alignment horizontal="right" vertical="center" shrinkToFit="1"/>
      <protection locked="0"/>
    </xf>
    <xf numFmtId="180" fontId="6" fillId="34" borderId="91" xfId="62" applyNumberFormat="1" applyFont="1" applyFill="1" applyBorder="1" applyAlignment="1" applyProtection="1">
      <alignment horizontal="right" vertical="center" shrinkToFit="1"/>
      <protection locked="0"/>
    </xf>
    <xf numFmtId="180" fontId="6" fillId="34" borderId="57" xfId="62" applyNumberFormat="1" applyFont="1" applyFill="1" applyBorder="1" applyAlignment="1" applyProtection="1">
      <alignment horizontal="right" vertical="center" shrinkToFit="1"/>
      <protection locked="0"/>
    </xf>
    <xf numFmtId="182" fontId="6" fillId="34" borderId="24" xfId="62" applyNumberFormat="1" applyFont="1" applyFill="1" applyBorder="1" applyAlignment="1" applyProtection="1">
      <alignment horizontal="right" vertical="center" shrinkToFit="1"/>
      <protection locked="0"/>
    </xf>
    <xf numFmtId="180" fontId="6" fillId="33" borderId="66" xfId="62" applyNumberFormat="1" applyFont="1" applyFill="1" applyBorder="1" applyAlignment="1" applyProtection="1">
      <alignment horizontal="right" vertical="center" shrinkToFit="1"/>
      <protection/>
    </xf>
    <xf numFmtId="182" fontId="6" fillId="34" borderId="92" xfId="62" applyNumberFormat="1" applyFont="1" applyFill="1" applyBorder="1" applyAlignment="1" applyProtection="1">
      <alignment horizontal="right" vertical="center" shrinkToFit="1"/>
      <protection locked="0"/>
    </xf>
    <xf numFmtId="0" fontId="6" fillId="33" borderId="93" xfId="62" applyFont="1" applyFill="1" applyBorder="1" applyAlignment="1" applyProtection="1">
      <alignment horizontal="center" vertical="center" wrapText="1"/>
      <protection/>
    </xf>
    <xf numFmtId="0" fontId="6" fillId="33" borderId="60" xfId="62" applyFont="1" applyFill="1" applyBorder="1" applyAlignment="1" applyProtection="1">
      <alignment horizontal="center" vertical="center" wrapText="1"/>
      <protection/>
    </xf>
    <xf numFmtId="0" fontId="6" fillId="33" borderId="46" xfId="62" applyFont="1" applyFill="1" applyBorder="1" applyAlignment="1" applyProtection="1">
      <alignment horizontal="center" vertical="center"/>
      <protection/>
    </xf>
    <xf numFmtId="0" fontId="6" fillId="33" borderId="44" xfId="62" applyFont="1" applyFill="1" applyBorder="1" applyAlignment="1" applyProtection="1">
      <alignment horizontal="center" vertical="center"/>
      <protection/>
    </xf>
    <xf numFmtId="0" fontId="7" fillId="33" borderId="46" xfId="62" applyFont="1" applyFill="1" applyBorder="1" applyAlignment="1" applyProtection="1">
      <alignment horizontal="center" vertical="center"/>
      <protection/>
    </xf>
    <xf numFmtId="0" fontId="7" fillId="33" borderId="44" xfId="62" applyFont="1" applyFill="1" applyBorder="1" applyAlignment="1" applyProtection="1">
      <alignment horizontal="center" vertical="center"/>
      <protection/>
    </xf>
    <xf numFmtId="0" fontId="6" fillId="33" borderId="10" xfId="62" applyFont="1" applyFill="1" applyBorder="1" applyAlignment="1" applyProtection="1">
      <alignment horizontal="center" vertical="center"/>
      <protection/>
    </xf>
    <xf numFmtId="0" fontId="6" fillId="33" borderId="43" xfId="62" applyFont="1" applyFill="1" applyBorder="1" applyAlignment="1" applyProtection="1">
      <alignment horizontal="center" vertical="center"/>
      <protection/>
    </xf>
    <xf numFmtId="0" fontId="6" fillId="33" borderId="50" xfId="62" applyFont="1" applyFill="1" applyBorder="1" applyAlignment="1" applyProtection="1">
      <alignment horizontal="center" vertical="center"/>
      <protection/>
    </xf>
    <xf numFmtId="0" fontId="6" fillId="33" borderId="15" xfId="62" applyFont="1" applyFill="1" applyBorder="1" applyAlignment="1" applyProtection="1">
      <alignment horizontal="center" vertical="center"/>
      <protection/>
    </xf>
    <xf numFmtId="183" fontId="6" fillId="34" borderId="69" xfId="62" applyNumberFormat="1" applyFont="1" applyFill="1" applyBorder="1" applyAlignment="1" applyProtection="1">
      <alignment horizontal="right" vertical="center"/>
      <protection locked="0"/>
    </xf>
    <xf numFmtId="183" fontId="6" fillId="34" borderId="16" xfId="62" applyNumberFormat="1" applyFont="1" applyFill="1" applyBorder="1" applyAlignment="1" applyProtection="1">
      <alignment horizontal="right" vertical="center"/>
      <protection locked="0"/>
    </xf>
    <xf numFmtId="183" fontId="6" fillId="34" borderId="16" xfId="62" applyNumberFormat="1" applyFont="1" applyFill="1" applyBorder="1" applyAlignment="1" applyProtection="1">
      <alignment horizontal="right" vertical="center" shrinkToFit="1"/>
      <protection locked="0"/>
    </xf>
    <xf numFmtId="182" fontId="6" fillId="34" borderId="28" xfId="62" applyNumberFormat="1" applyFont="1" applyFill="1" applyBorder="1" applyAlignment="1" applyProtection="1">
      <alignment horizontal="right" vertical="center" shrinkToFit="1"/>
      <protection hidden="1"/>
    </xf>
    <xf numFmtId="183" fontId="6" fillId="34" borderId="66" xfId="62" applyNumberFormat="1" applyFont="1" applyFill="1" applyBorder="1" applyAlignment="1" applyProtection="1">
      <alignment horizontal="right" vertical="center" shrinkToFit="1"/>
      <protection locked="0"/>
    </xf>
    <xf numFmtId="183" fontId="6" fillId="34" borderId="27" xfId="62" applyNumberFormat="1" applyFont="1" applyFill="1" applyBorder="1" applyAlignment="1" applyProtection="1">
      <alignment horizontal="right" vertical="center" shrinkToFit="1"/>
      <protection locked="0"/>
    </xf>
    <xf numFmtId="183" fontId="6" fillId="34" borderId="14" xfId="62" applyNumberFormat="1" applyFont="1" applyFill="1" applyBorder="1" applyAlignment="1" applyProtection="1">
      <alignment horizontal="right" vertical="center" shrinkToFit="1"/>
      <protection locked="0"/>
    </xf>
    <xf numFmtId="183" fontId="6" fillId="34" borderId="34" xfId="62" applyNumberFormat="1" applyFont="1" applyFill="1" applyBorder="1" applyAlignment="1" applyProtection="1">
      <alignment horizontal="right" vertical="center" shrinkToFit="1"/>
      <protection locked="0"/>
    </xf>
    <xf numFmtId="182" fontId="6" fillId="34" borderId="28" xfId="62" applyNumberFormat="1" applyFont="1" applyFill="1" applyBorder="1" applyAlignment="1" applyProtection="1">
      <alignment horizontal="right" vertical="center" shrinkToFit="1"/>
      <protection/>
    </xf>
    <xf numFmtId="183" fontId="6" fillId="34" borderId="69" xfId="62" applyNumberFormat="1" applyFont="1" applyFill="1" applyBorder="1" applyAlignment="1" applyProtection="1">
      <alignment horizontal="right" vertical="center" shrinkToFit="1"/>
      <protection locked="0"/>
    </xf>
    <xf numFmtId="182" fontId="6" fillId="34" borderId="28" xfId="62" applyNumberFormat="1" applyFont="1" applyFill="1" applyBorder="1" applyAlignment="1" applyProtection="1">
      <alignment vertical="center" shrinkToFit="1"/>
      <protection locked="0"/>
    </xf>
    <xf numFmtId="183" fontId="6" fillId="34" borderId="27" xfId="62" applyNumberFormat="1" applyFont="1" applyFill="1" applyBorder="1" applyAlignment="1" applyProtection="1">
      <alignment vertical="center" shrinkToFit="1"/>
      <protection locked="0"/>
    </xf>
    <xf numFmtId="183" fontId="6" fillId="34" borderId="16" xfId="62" applyNumberFormat="1" applyFont="1" applyFill="1" applyBorder="1" applyAlignment="1" applyProtection="1">
      <alignment vertical="center" shrinkToFit="1"/>
      <protection locked="0"/>
    </xf>
    <xf numFmtId="183" fontId="6" fillId="34" borderId="69" xfId="62" applyNumberFormat="1" applyFont="1" applyFill="1" applyBorder="1" applyAlignment="1" applyProtection="1">
      <alignment vertical="center" shrinkToFit="1"/>
      <protection locked="0"/>
    </xf>
    <xf numFmtId="183" fontId="6" fillId="34" borderId="17" xfId="62" applyNumberFormat="1" applyFont="1" applyFill="1" applyBorder="1" applyAlignment="1" applyProtection="1">
      <alignment horizontal="right" vertical="center"/>
      <protection locked="0"/>
    </xf>
    <xf numFmtId="183" fontId="6" fillId="34" borderId="94" xfId="62" applyNumberFormat="1" applyFont="1" applyFill="1" applyBorder="1" applyAlignment="1" applyProtection="1">
      <alignment horizontal="right" vertical="center"/>
      <protection locked="0"/>
    </xf>
    <xf numFmtId="183" fontId="6" fillId="34" borderId="94" xfId="62" applyNumberFormat="1" applyFont="1" applyFill="1" applyBorder="1" applyAlignment="1" applyProtection="1">
      <alignment horizontal="right" vertical="center" shrinkToFit="1"/>
      <protection locked="0"/>
    </xf>
    <xf numFmtId="182" fontId="6" fillId="34" borderId="95" xfId="62" applyNumberFormat="1" applyFont="1" applyFill="1" applyBorder="1" applyAlignment="1" applyProtection="1">
      <alignment horizontal="right" vertical="center" shrinkToFit="1"/>
      <protection/>
    </xf>
    <xf numFmtId="183" fontId="6" fillId="34" borderId="96" xfId="62" applyNumberFormat="1" applyFont="1" applyFill="1" applyBorder="1" applyAlignment="1" applyProtection="1">
      <alignment horizontal="right" vertical="center" shrinkToFit="1"/>
      <protection locked="0"/>
    </xf>
    <xf numFmtId="182" fontId="6" fillId="34" borderId="97" xfId="62" applyNumberFormat="1" applyFont="1" applyFill="1" applyBorder="1" applyAlignment="1" applyProtection="1">
      <alignment horizontal="right" vertical="center" shrinkToFit="1"/>
      <protection locked="0"/>
    </xf>
    <xf numFmtId="182" fontId="6" fillId="34" borderId="95" xfId="62" applyNumberFormat="1" applyFont="1" applyFill="1" applyBorder="1" applyAlignment="1" applyProtection="1">
      <alignment horizontal="right" vertical="center" shrinkToFit="1"/>
      <protection locked="0"/>
    </xf>
    <xf numFmtId="183" fontId="6" fillId="34" borderId="17" xfId="62" applyNumberFormat="1" applyFont="1" applyFill="1" applyBorder="1" applyAlignment="1" applyProtection="1">
      <alignment horizontal="right" vertical="center" shrinkToFit="1"/>
      <protection locked="0"/>
    </xf>
    <xf numFmtId="183" fontId="6" fillId="34" borderId="15" xfId="62" applyNumberFormat="1" applyFont="1" applyFill="1" applyBorder="1" applyAlignment="1" applyProtection="1">
      <alignment horizontal="right" vertical="center"/>
      <protection locked="0"/>
    </xf>
    <xf numFmtId="183" fontId="6" fillId="34" borderId="10" xfId="62" applyNumberFormat="1" applyFont="1" applyFill="1" applyBorder="1" applyAlignment="1" applyProtection="1">
      <alignment horizontal="right" vertical="center"/>
      <protection locked="0"/>
    </xf>
    <xf numFmtId="183" fontId="6" fillId="34" borderId="50" xfId="62" applyNumberFormat="1" applyFont="1" applyFill="1" applyBorder="1" applyAlignment="1" applyProtection="1">
      <alignment horizontal="right" vertical="center" shrinkToFit="1"/>
      <protection locked="0"/>
    </xf>
    <xf numFmtId="182" fontId="6" fillId="34" borderId="49" xfId="62" applyNumberFormat="1" applyFont="1" applyFill="1" applyBorder="1" applyAlignment="1" applyProtection="1">
      <alignment horizontal="right" vertical="center" shrinkToFit="1"/>
      <protection/>
    </xf>
    <xf numFmtId="183" fontId="6" fillId="34" borderId="50" xfId="62" applyNumberFormat="1" applyFont="1" applyFill="1" applyBorder="1" applyAlignment="1" applyProtection="1">
      <alignment horizontal="right" vertical="center"/>
      <protection locked="0"/>
    </xf>
    <xf numFmtId="182" fontId="6" fillId="34" borderId="49" xfId="62" applyNumberFormat="1" applyFont="1" applyFill="1" applyBorder="1" applyAlignment="1" applyProtection="1">
      <alignment horizontal="right" vertical="center"/>
      <protection locked="0"/>
    </xf>
    <xf numFmtId="183" fontId="6" fillId="34" borderId="98" xfId="62" applyNumberFormat="1" applyFont="1" applyFill="1" applyBorder="1" applyAlignment="1" applyProtection="1">
      <alignment horizontal="right" vertical="center"/>
      <protection locked="0"/>
    </xf>
    <xf numFmtId="182" fontId="6" fillId="34" borderId="99" xfId="62" applyNumberFormat="1" applyFont="1" applyFill="1" applyBorder="1" applyAlignment="1" applyProtection="1">
      <alignment horizontal="right" vertical="center"/>
      <protection locked="0"/>
    </xf>
    <xf numFmtId="183" fontId="6" fillId="34" borderId="15" xfId="62" applyNumberFormat="1" applyFont="1" applyFill="1" applyBorder="1" applyAlignment="1" applyProtection="1">
      <alignment horizontal="right" vertical="center" shrinkToFit="1"/>
      <protection locked="0"/>
    </xf>
    <xf numFmtId="0" fontId="6" fillId="33" borderId="13" xfId="62" applyFont="1" applyFill="1" applyBorder="1" applyAlignment="1" applyProtection="1">
      <alignment horizontal="center" vertical="center"/>
      <protection/>
    </xf>
    <xf numFmtId="0" fontId="7" fillId="33" borderId="14" xfId="62" applyFont="1" applyFill="1" applyBorder="1" applyAlignment="1" applyProtection="1">
      <alignment horizontal="center" vertical="center"/>
      <protection/>
    </xf>
    <xf numFmtId="0" fontId="6" fillId="33" borderId="13" xfId="62" applyFont="1" applyFill="1" applyBorder="1" applyAlignment="1" applyProtection="1">
      <alignment vertical="center"/>
      <protection/>
    </xf>
    <xf numFmtId="0" fontId="6" fillId="33" borderId="15"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65" xfId="62" applyFont="1" applyFill="1" applyBorder="1" applyAlignment="1" applyProtection="1">
      <alignment horizontal="center" vertical="center"/>
      <protection/>
    </xf>
    <xf numFmtId="0" fontId="6" fillId="33" borderId="19" xfId="62" applyFont="1" applyFill="1" applyBorder="1" applyAlignment="1" applyProtection="1">
      <alignment vertical="center"/>
      <protection/>
    </xf>
    <xf numFmtId="183" fontId="6" fillId="33" borderId="16" xfId="62" applyNumberFormat="1" applyFont="1" applyFill="1" applyBorder="1" applyAlignment="1" applyProtection="1">
      <alignment horizontal="right" vertical="center"/>
      <protection/>
    </xf>
    <xf numFmtId="183" fontId="6" fillId="34" borderId="27" xfId="62" applyNumberFormat="1" applyFont="1" applyFill="1" applyBorder="1" applyAlignment="1" applyProtection="1">
      <alignment horizontal="right" vertical="center"/>
      <protection locked="0"/>
    </xf>
    <xf numFmtId="182" fontId="6" fillId="34" borderId="32" xfId="62" applyNumberFormat="1" applyFont="1" applyFill="1" applyBorder="1" applyAlignment="1" applyProtection="1">
      <alignment horizontal="right" vertical="center" shrinkToFit="1"/>
      <protection hidden="1"/>
    </xf>
    <xf numFmtId="183" fontId="6" fillId="33" borderId="100" xfId="62" applyNumberFormat="1" applyFont="1" applyFill="1" applyBorder="1" applyAlignment="1" applyProtection="1">
      <alignment horizontal="right" vertical="center" shrinkToFit="1"/>
      <protection/>
    </xf>
    <xf numFmtId="183" fontId="6" fillId="33" borderId="66" xfId="62" applyNumberFormat="1" applyFont="1" applyFill="1" applyBorder="1" applyAlignment="1" applyProtection="1">
      <alignment horizontal="right" vertical="center" shrinkToFit="1"/>
      <protection/>
    </xf>
    <xf numFmtId="183" fontId="6" fillId="33" borderId="67" xfId="62" applyNumberFormat="1" applyFont="1" applyFill="1" applyBorder="1" applyAlignment="1" applyProtection="1">
      <alignment horizontal="right" vertical="center" shrinkToFit="1"/>
      <protection/>
    </xf>
    <xf numFmtId="182" fontId="6" fillId="34" borderId="32" xfId="62" applyNumberFormat="1" applyFont="1" applyFill="1" applyBorder="1" applyAlignment="1" applyProtection="1">
      <alignment horizontal="right" vertical="center" shrinkToFit="1"/>
      <protection/>
    </xf>
    <xf numFmtId="183" fontId="6" fillId="33" borderId="27" xfId="62" applyNumberFormat="1" applyFont="1" applyFill="1" applyBorder="1" applyAlignment="1" applyProtection="1">
      <alignment horizontal="right" vertical="center" shrinkToFit="1"/>
      <protection/>
    </xf>
    <xf numFmtId="183" fontId="6" fillId="33" borderId="70" xfId="62" applyNumberFormat="1" applyFont="1" applyFill="1" applyBorder="1" applyAlignment="1" applyProtection="1">
      <alignment horizontal="right" vertical="center" shrinkToFit="1"/>
      <protection/>
    </xf>
    <xf numFmtId="0" fontId="6" fillId="33" borderId="19" xfId="62" applyFont="1" applyFill="1" applyBorder="1" applyAlignment="1" applyProtection="1">
      <alignment vertical="center" wrapText="1"/>
      <protection/>
    </xf>
    <xf numFmtId="0" fontId="6" fillId="33" borderId="20" xfId="62" applyFont="1" applyFill="1" applyBorder="1" applyAlignment="1" applyProtection="1">
      <alignment vertical="center"/>
      <protection/>
    </xf>
    <xf numFmtId="0" fontId="7" fillId="33" borderId="20" xfId="62" applyFont="1" applyFill="1" applyBorder="1" applyAlignment="1" applyProtection="1">
      <alignment vertical="center" wrapText="1"/>
      <protection/>
    </xf>
    <xf numFmtId="183" fontId="6" fillId="34" borderId="101" xfId="62" applyNumberFormat="1" applyFont="1" applyFill="1" applyBorder="1" applyAlignment="1" applyProtection="1">
      <alignment horizontal="right" vertical="center"/>
      <protection locked="0"/>
    </xf>
    <xf numFmtId="182" fontId="6" fillId="34" borderId="102" xfId="62" applyNumberFormat="1" applyFont="1" applyFill="1" applyBorder="1" applyAlignment="1" applyProtection="1">
      <alignment horizontal="right" vertical="center" shrinkToFit="1"/>
      <protection locked="0"/>
    </xf>
    <xf numFmtId="183" fontId="6" fillId="33" borderId="30" xfId="62" applyNumberFormat="1" applyFont="1" applyFill="1" applyBorder="1" applyAlignment="1" applyProtection="1">
      <alignment horizontal="right" vertical="center" shrinkToFit="1"/>
      <protection/>
    </xf>
    <xf numFmtId="183" fontId="6" fillId="33" borderId="50" xfId="62" applyNumberFormat="1" applyFont="1" applyFill="1" applyBorder="1" applyAlignment="1" applyProtection="1">
      <alignment horizontal="right" vertical="center" shrinkToFit="1"/>
      <protection/>
    </xf>
    <xf numFmtId="0" fontId="6" fillId="33" borderId="21" xfId="62" applyFont="1" applyFill="1" applyBorder="1" applyAlignment="1" applyProtection="1">
      <alignment vertical="center"/>
      <protection/>
    </xf>
    <xf numFmtId="183" fontId="6" fillId="33" borderId="17" xfId="62" applyNumberFormat="1" applyFont="1" applyFill="1" applyBorder="1" applyAlignment="1" applyProtection="1">
      <alignment horizontal="right" vertical="center"/>
      <protection/>
    </xf>
    <xf numFmtId="183" fontId="6" fillId="34" borderId="96" xfId="62" applyNumberFormat="1" applyFont="1" applyFill="1" applyBorder="1" applyAlignment="1" applyProtection="1">
      <alignment horizontal="right" vertical="center"/>
      <protection locked="0"/>
    </xf>
    <xf numFmtId="182" fontId="6" fillId="34" borderId="97" xfId="62" applyNumberFormat="1" applyFont="1" applyFill="1" applyBorder="1" applyAlignment="1" applyProtection="1">
      <alignment horizontal="right" vertical="center" shrinkToFit="1"/>
      <protection/>
    </xf>
    <xf numFmtId="183" fontId="6" fillId="33" borderId="96" xfId="62" applyNumberFormat="1" applyFont="1" applyFill="1" applyBorder="1" applyAlignment="1" applyProtection="1">
      <alignment horizontal="right" vertical="center"/>
      <protection/>
    </xf>
    <xf numFmtId="183" fontId="6" fillId="33" borderId="103" xfId="62" applyNumberFormat="1" applyFont="1" applyFill="1" applyBorder="1" applyAlignment="1" applyProtection="1">
      <alignment horizontal="right" vertical="center"/>
      <protection/>
    </xf>
    <xf numFmtId="0" fontId="6" fillId="33" borderId="59" xfId="62" applyFont="1" applyFill="1" applyBorder="1" applyAlignment="1" applyProtection="1">
      <alignment horizontal="center" vertical="center"/>
      <protection/>
    </xf>
    <xf numFmtId="183" fontId="6" fillId="34" borderId="93" xfId="62" applyNumberFormat="1" applyFont="1" applyFill="1" applyBorder="1" applyAlignment="1" applyProtection="1">
      <alignment horizontal="right" vertical="center"/>
      <protection locked="0"/>
    </xf>
    <xf numFmtId="183" fontId="6" fillId="34" borderId="104" xfId="62" applyNumberFormat="1" applyFont="1" applyFill="1" applyBorder="1" applyAlignment="1" applyProtection="1">
      <alignment horizontal="right" vertical="center"/>
      <protection locked="0"/>
    </xf>
    <xf numFmtId="182" fontId="6" fillId="34" borderId="89" xfId="62" applyNumberFormat="1" applyFont="1" applyFill="1" applyBorder="1" applyAlignment="1" applyProtection="1">
      <alignment horizontal="right" vertical="center" shrinkToFit="1"/>
      <protection/>
    </xf>
    <xf numFmtId="182" fontId="6" fillId="34" borderId="89" xfId="62" applyNumberFormat="1" applyFont="1" applyFill="1" applyBorder="1" applyAlignment="1" applyProtection="1">
      <alignment horizontal="right" vertical="center"/>
      <protection locked="0"/>
    </xf>
    <xf numFmtId="182" fontId="6" fillId="34" borderId="18" xfId="62" applyNumberFormat="1" applyFont="1" applyFill="1" applyBorder="1" applyAlignment="1" applyProtection="1">
      <alignment horizontal="right" vertical="center"/>
      <protection locked="0"/>
    </xf>
    <xf numFmtId="182" fontId="6" fillId="34" borderId="89" xfId="62" applyNumberFormat="1" applyFont="1" applyFill="1" applyBorder="1" applyAlignment="1" applyProtection="1">
      <alignment horizontal="right" vertical="center" shrinkToFit="1"/>
      <protection hidden="1"/>
    </xf>
    <xf numFmtId="183" fontId="6" fillId="34" borderId="89" xfId="62" applyNumberFormat="1" applyFont="1" applyFill="1" applyBorder="1" applyAlignment="1" applyProtection="1">
      <alignment horizontal="right" vertical="center"/>
      <protection locked="0"/>
    </xf>
    <xf numFmtId="0" fontId="0" fillId="33" borderId="0" xfId="62" applyFont="1" applyFill="1" applyProtection="1">
      <alignment/>
      <protection/>
    </xf>
    <xf numFmtId="183" fontId="6" fillId="33" borderId="16" xfId="62" applyNumberFormat="1" applyFont="1" applyFill="1" applyBorder="1" applyAlignment="1" applyProtection="1">
      <alignment horizontal="right" vertical="center" shrinkToFit="1"/>
      <protection/>
    </xf>
    <xf numFmtId="183" fontId="6" fillId="34" borderId="90" xfId="62" applyNumberFormat="1" applyFont="1" applyFill="1" applyBorder="1" applyAlignment="1" applyProtection="1">
      <alignment horizontal="right" vertical="center"/>
      <protection locked="0"/>
    </xf>
    <xf numFmtId="183" fontId="6" fillId="33" borderId="10" xfId="62" applyNumberFormat="1" applyFont="1" applyFill="1" applyBorder="1" applyAlignment="1" applyProtection="1">
      <alignment horizontal="right" vertical="center" shrinkToFit="1"/>
      <protection/>
    </xf>
    <xf numFmtId="183" fontId="6" fillId="33" borderId="70" xfId="62" applyNumberFormat="1" applyFont="1" applyFill="1" applyBorder="1" applyAlignment="1" applyProtection="1">
      <alignment horizontal="right" vertical="center"/>
      <protection/>
    </xf>
    <xf numFmtId="183" fontId="6" fillId="33" borderId="94" xfId="62" applyNumberFormat="1" applyFont="1" applyFill="1" applyBorder="1" applyAlignment="1" applyProtection="1">
      <alignment horizontal="right" vertical="center"/>
      <protection/>
    </xf>
    <xf numFmtId="183" fontId="6" fillId="33" borderId="96" xfId="62" applyNumberFormat="1" applyFont="1" applyFill="1" applyBorder="1" applyAlignment="1" applyProtection="1">
      <alignment horizontal="right" vertical="center" shrinkToFit="1"/>
      <protection/>
    </xf>
    <xf numFmtId="183" fontId="6" fillId="33" borderId="94" xfId="62" applyNumberFormat="1" applyFont="1" applyFill="1" applyBorder="1" applyAlignment="1" applyProtection="1">
      <alignment horizontal="right" vertical="center" shrinkToFit="1"/>
      <protection/>
    </xf>
    <xf numFmtId="182" fontId="6" fillId="34" borderId="95" xfId="62" applyNumberFormat="1" applyFont="1" applyFill="1" applyBorder="1" applyAlignment="1" applyProtection="1">
      <alignment horizontal="right" vertical="center" shrinkToFit="1"/>
      <protection hidden="1"/>
    </xf>
    <xf numFmtId="183" fontId="6" fillId="34" borderId="105" xfId="62" applyNumberFormat="1" applyFont="1" applyFill="1" applyBorder="1" applyAlignment="1" applyProtection="1">
      <alignment horizontal="right" vertical="center"/>
      <protection locked="0"/>
    </xf>
    <xf numFmtId="182" fontId="6" fillId="34" borderId="95" xfId="62" applyNumberFormat="1" applyFont="1" applyFill="1" applyBorder="1" applyAlignment="1" applyProtection="1">
      <alignment horizontal="right" vertical="center"/>
      <protection locked="0"/>
    </xf>
    <xf numFmtId="183" fontId="6" fillId="34" borderId="18" xfId="62" applyNumberFormat="1" applyFont="1" applyFill="1" applyBorder="1" applyAlignment="1" applyProtection="1">
      <alignment horizontal="right" vertical="center"/>
      <protection locked="0"/>
    </xf>
    <xf numFmtId="0" fontId="8" fillId="33" borderId="18" xfId="62" applyFont="1" applyFill="1" applyBorder="1" applyAlignment="1" applyProtection="1">
      <alignment vertical="center"/>
      <protection/>
    </xf>
    <xf numFmtId="0" fontId="8" fillId="33" borderId="0" xfId="62" applyFont="1" applyFill="1" applyAlignment="1" applyProtection="1">
      <alignment vertical="center"/>
      <protection/>
    </xf>
    <xf numFmtId="0" fontId="7" fillId="33" borderId="106" xfId="62" applyFont="1" applyFill="1" applyBorder="1" applyAlignment="1" applyProtection="1">
      <alignment horizontal="center" vertical="center"/>
      <protection/>
    </xf>
    <xf numFmtId="0" fontId="6" fillId="33" borderId="77" xfId="62" applyFont="1" applyFill="1" applyBorder="1" applyAlignment="1" applyProtection="1">
      <alignment horizontal="center" vertical="center" wrapText="1"/>
      <protection/>
    </xf>
    <xf numFmtId="0" fontId="6" fillId="33" borderId="86" xfId="62" applyFont="1" applyFill="1" applyBorder="1" applyAlignment="1" applyProtection="1">
      <alignment horizontal="center" vertical="center" wrapText="1"/>
      <protection/>
    </xf>
    <xf numFmtId="0" fontId="6" fillId="33" borderId="53"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6" fillId="33" borderId="49" xfId="62" applyFont="1" applyFill="1" applyBorder="1" applyAlignment="1" applyProtection="1">
      <alignment horizontal="center" vertical="center"/>
      <protection/>
    </xf>
    <xf numFmtId="0" fontId="7" fillId="33" borderId="10" xfId="62" applyFont="1" applyFill="1" applyBorder="1" applyAlignment="1" applyProtection="1">
      <alignment horizontal="center" vertical="center"/>
      <protection/>
    </xf>
    <xf numFmtId="0" fontId="7" fillId="33" borderId="49" xfId="62" applyFont="1" applyFill="1" applyBorder="1" applyAlignment="1" applyProtection="1">
      <alignment horizontal="center" vertical="center"/>
      <protection/>
    </xf>
    <xf numFmtId="0" fontId="7" fillId="33" borderId="50" xfId="62" applyFont="1" applyFill="1" applyBorder="1" applyAlignment="1" applyProtection="1">
      <alignment horizontal="center" vertical="center"/>
      <protection/>
    </xf>
    <xf numFmtId="0" fontId="7" fillId="33" borderId="83" xfId="62" applyFont="1" applyFill="1" applyBorder="1" applyAlignment="1" applyProtection="1">
      <alignment horizontal="center" vertical="center"/>
      <protection/>
    </xf>
    <xf numFmtId="0" fontId="7" fillId="33" borderId="66" xfId="62" applyFont="1" applyFill="1" applyBorder="1" applyAlignment="1" applyProtection="1">
      <alignment horizontal="center" vertical="center"/>
      <protection/>
    </xf>
    <xf numFmtId="0" fontId="7" fillId="33" borderId="51" xfId="62" applyFont="1" applyFill="1" applyBorder="1" applyAlignment="1" applyProtection="1">
      <alignment horizontal="center" vertical="center"/>
      <protection/>
    </xf>
    <xf numFmtId="183" fontId="6" fillId="33" borderId="10" xfId="62" applyNumberFormat="1" applyFont="1" applyFill="1" applyBorder="1" applyAlignment="1" applyProtection="1">
      <alignment horizontal="right" vertical="center"/>
      <protection/>
    </xf>
    <xf numFmtId="183" fontId="6" fillId="33" borderId="14" xfId="62" applyNumberFormat="1" applyFont="1" applyFill="1" applyBorder="1" applyAlignment="1" applyProtection="1">
      <alignment horizontal="right" vertical="center" shrinkToFit="1"/>
      <protection/>
    </xf>
    <xf numFmtId="182" fontId="6" fillId="34" borderId="107" xfId="62" applyNumberFormat="1" applyFont="1" applyFill="1" applyBorder="1" applyAlignment="1" applyProtection="1">
      <alignment horizontal="right" vertical="center" shrinkToFit="1"/>
      <protection locked="0"/>
    </xf>
    <xf numFmtId="183" fontId="6" fillId="33" borderId="108" xfId="62" applyNumberFormat="1" applyFont="1" applyFill="1" applyBorder="1" applyAlignment="1" applyProtection="1">
      <alignment horizontal="right" vertical="center"/>
      <protection/>
    </xf>
    <xf numFmtId="183" fontId="6" fillId="33" borderId="27" xfId="62" applyNumberFormat="1" applyFont="1" applyFill="1" applyBorder="1" applyAlignment="1" applyProtection="1">
      <alignment horizontal="right" vertical="center"/>
      <protection/>
    </xf>
    <xf numFmtId="183" fontId="6" fillId="33" borderId="108" xfId="62" applyNumberFormat="1" applyFont="1" applyFill="1" applyBorder="1" applyAlignment="1" applyProtection="1">
      <alignment horizontal="right" vertical="center" shrinkToFit="1"/>
      <protection/>
    </xf>
    <xf numFmtId="182" fontId="6" fillId="34" borderId="48" xfId="62" applyNumberFormat="1" applyFont="1" applyFill="1" applyBorder="1" applyAlignment="1" applyProtection="1">
      <alignment horizontal="right" vertical="center" shrinkToFit="1"/>
      <protection locked="0"/>
    </xf>
    <xf numFmtId="183" fontId="6" fillId="34" borderId="28" xfId="62" applyNumberFormat="1" applyFont="1" applyFill="1" applyBorder="1" applyAlignment="1" applyProtection="1">
      <alignment vertical="center" shrinkToFit="1"/>
      <protection/>
    </xf>
    <xf numFmtId="183" fontId="6" fillId="33" borderId="27" xfId="62" applyNumberFormat="1" applyFont="1" applyFill="1" applyBorder="1" applyAlignment="1" applyProtection="1">
      <alignment vertical="center" shrinkToFit="1"/>
      <protection/>
    </xf>
    <xf numFmtId="183" fontId="6" fillId="34" borderId="28" xfId="62" applyNumberFormat="1" applyFont="1" applyFill="1" applyBorder="1" applyAlignment="1" applyProtection="1">
      <alignment vertical="center" shrinkToFit="1"/>
      <protection hidden="1"/>
    </xf>
    <xf numFmtId="183" fontId="6" fillId="33" borderId="70" xfId="62" applyNumberFormat="1" applyFont="1" applyFill="1" applyBorder="1" applyAlignment="1" applyProtection="1">
      <alignment vertical="center" shrinkToFit="1"/>
      <protection/>
    </xf>
    <xf numFmtId="0" fontId="6" fillId="33" borderId="20" xfId="62" applyFont="1" applyFill="1" applyBorder="1" applyAlignment="1" applyProtection="1">
      <alignment vertical="center" wrapText="1"/>
      <protection/>
    </xf>
    <xf numFmtId="183" fontId="6" fillId="34" borderId="95" xfId="62" applyNumberFormat="1" applyFont="1" applyFill="1" applyBorder="1" applyAlignment="1" applyProtection="1">
      <alignment horizontal="right" vertical="center" shrinkToFit="1"/>
      <protection/>
    </xf>
    <xf numFmtId="183" fontId="6" fillId="33" borderId="109" xfId="62" applyNumberFormat="1" applyFont="1" applyFill="1" applyBorder="1" applyAlignment="1" applyProtection="1">
      <alignment horizontal="right" vertical="center"/>
      <protection/>
    </xf>
    <xf numFmtId="183" fontId="6" fillId="34" borderId="95" xfId="62" applyNumberFormat="1" applyFont="1" applyFill="1" applyBorder="1" applyAlignment="1" applyProtection="1">
      <alignment horizontal="right" vertical="center" shrinkToFit="1"/>
      <protection hidden="1"/>
    </xf>
    <xf numFmtId="182" fontId="6" fillId="34" borderId="110" xfId="62" applyNumberFormat="1" applyFont="1" applyFill="1" applyBorder="1" applyAlignment="1" applyProtection="1">
      <alignment horizontal="right" vertical="center" shrinkToFit="1"/>
      <protection locked="0"/>
    </xf>
    <xf numFmtId="0" fontId="50" fillId="33" borderId="106" xfId="0" applyFont="1" applyFill="1" applyBorder="1" applyAlignment="1" applyProtection="1">
      <alignment/>
      <protection/>
    </xf>
    <xf numFmtId="0" fontId="8" fillId="33" borderId="106" xfId="0" applyFont="1" applyFill="1" applyBorder="1" applyAlignment="1" applyProtection="1">
      <alignment horizontal="center" vertical="top" wrapText="1"/>
      <protection/>
    </xf>
    <xf numFmtId="0" fontId="8" fillId="33" borderId="106" xfId="62" applyFont="1" applyFill="1" applyBorder="1" applyProtection="1">
      <alignment/>
      <protection/>
    </xf>
    <xf numFmtId="0" fontId="8" fillId="33" borderId="111" xfId="62" applyFont="1" applyFill="1" applyBorder="1" applyProtection="1">
      <alignment/>
      <protection/>
    </xf>
    <xf numFmtId="0" fontId="8" fillId="33" borderId="0" xfId="62" applyFont="1" applyFill="1" applyBorder="1" applyProtection="1">
      <alignment/>
      <protection/>
    </xf>
    <xf numFmtId="0" fontId="6" fillId="33" borderId="53" xfId="0" applyFont="1" applyFill="1" applyBorder="1" applyAlignment="1" applyProtection="1">
      <alignment horizontal="left" vertical="top" wrapText="1"/>
      <protection/>
    </xf>
    <xf numFmtId="0" fontId="7" fillId="33" borderId="53" xfId="0" applyFont="1" applyFill="1" applyBorder="1" applyAlignment="1" applyProtection="1">
      <alignment horizontal="left" vertical="top" wrapText="1"/>
      <protection/>
    </xf>
    <xf numFmtId="0" fontId="8" fillId="33" borderId="53" xfId="0" applyFont="1" applyFill="1" applyBorder="1" applyAlignment="1" applyProtection="1">
      <alignment vertical="center" wrapText="1"/>
      <protection/>
    </xf>
    <xf numFmtId="0" fontId="6" fillId="33" borderId="112" xfId="62" applyFont="1" applyFill="1" applyBorder="1" applyAlignment="1" applyProtection="1">
      <alignment horizontal="center" vertical="center" wrapText="1"/>
      <protection/>
    </xf>
    <xf numFmtId="0" fontId="6" fillId="33" borderId="93" xfId="0" applyFont="1" applyFill="1" applyBorder="1" applyAlignment="1" applyProtection="1">
      <alignment horizontal="center" vertical="center" wrapText="1"/>
      <protection/>
    </xf>
    <xf numFmtId="0" fontId="6" fillId="33" borderId="89" xfId="62" applyFont="1" applyFill="1" applyBorder="1" applyAlignment="1" applyProtection="1">
      <alignment horizontal="center" vertical="center" wrapText="1"/>
      <protection/>
    </xf>
    <xf numFmtId="0" fontId="8" fillId="33" borderId="113" xfId="0" applyFont="1" applyFill="1" applyBorder="1" applyAlignment="1" applyProtection="1">
      <alignment horizontal="center" vertical="center" wrapText="1"/>
      <protection/>
    </xf>
    <xf numFmtId="0" fontId="6" fillId="33" borderId="114" xfId="62" applyFont="1" applyFill="1" applyBorder="1" applyAlignment="1" applyProtection="1">
      <alignment horizontal="left" vertical="center"/>
      <protection/>
    </xf>
    <xf numFmtId="0" fontId="8" fillId="34" borderId="19" xfId="0" applyFont="1" applyFill="1" applyBorder="1" applyAlignment="1" applyProtection="1">
      <alignment horizontal="center" vertical="center"/>
      <protection locked="0"/>
    </xf>
    <xf numFmtId="0" fontId="8" fillId="34" borderId="115" xfId="0" applyFont="1" applyFill="1" applyBorder="1" applyAlignment="1" applyProtection="1">
      <alignment horizontal="center" vertical="center"/>
      <protection locked="0"/>
    </xf>
    <xf numFmtId="0" fontId="8" fillId="33" borderId="69"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16" xfId="0" applyFont="1" applyFill="1" applyBorder="1" applyAlignment="1" applyProtection="1">
      <alignment horizontal="center" vertical="center"/>
      <protection/>
    </xf>
    <xf numFmtId="0" fontId="8" fillId="33" borderId="117" xfId="0" applyFont="1" applyFill="1" applyBorder="1" applyAlignment="1" applyProtection="1">
      <alignment horizontal="center" vertical="center"/>
      <protection/>
    </xf>
    <xf numFmtId="0" fontId="8" fillId="33" borderId="115" xfId="0" applyFont="1" applyFill="1" applyBorder="1" applyAlignment="1" applyProtection="1">
      <alignment horizontal="center" vertical="center"/>
      <protection/>
    </xf>
    <xf numFmtId="183" fontId="6" fillId="34" borderId="51" xfId="62" applyNumberFormat="1"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xf>
    <xf numFmtId="0" fontId="8" fillId="33" borderId="51" xfId="0" applyFont="1" applyFill="1" applyBorder="1" applyAlignment="1" applyProtection="1">
      <alignment horizontal="center" vertical="center"/>
      <protection/>
    </xf>
    <xf numFmtId="0" fontId="8" fillId="33" borderId="118" xfId="0" applyFont="1" applyFill="1" applyBorder="1" applyAlignment="1" applyProtection="1">
      <alignment horizontal="center" vertical="center"/>
      <protection/>
    </xf>
    <xf numFmtId="0" fontId="8" fillId="33" borderId="119"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protection locked="0"/>
    </xf>
    <xf numFmtId="0" fontId="8" fillId="34" borderId="69" xfId="0" applyFont="1" applyFill="1" applyBorder="1" applyAlignment="1" applyProtection="1">
      <alignment horizontal="center" vertical="center"/>
      <protection locked="0"/>
    </xf>
    <xf numFmtId="0" fontId="8" fillId="33" borderId="32"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0" fontId="8" fillId="33" borderId="70" xfId="0" applyFont="1" applyFill="1" applyBorder="1" applyAlignment="1" applyProtection="1">
      <alignment horizontal="center" vertical="center"/>
      <protection/>
    </xf>
    <xf numFmtId="0" fontId="6" fillId="33" borderId="114" xfId="62" applyFont="1" applyFill="1" applyBorder="1" applyAlignment="1" applyProtection="1">
      <alignment horizontal="left" vertical="center" wrapText="1"/>
      <protection/>
    </xf>
    <xf numFmtId="0" fontId="6" fillId="33" borderId="120" xfId="62" applyFont="1" applyFill="1" applyBorder="1" applyAlignment="1" applyProtection="1">
      <alignment horizontal="left" vertical="center"/>
      <protection/>
    </xf>
    <xf numFmtId="0" fontId="8" fillId="34" borderId="34" xfId="0" applyFont="1" applyFill="1" applyBorder="1" applyAlignment="1" applyProtection="1">
      <alignment horizontal="center" vertical="center"/>
      <protection locked="0"/>
    </xf>
    <xf numFmtId="0" fontId="8" fillId="33" borderId="34" xfId="0" applyFont="1" applyFill="1" applyBorder="1" applyAlignment="1" applyProtection="1">
      <alignment horizontal="center" vertical="center"/>
      <protection/>
    </xf>
    <xf numFmtId="0" fontId="6" fillId="33" borderId="120" xfId="62" applyFont="1" applyFill="1" applyBorder="1" applyAlignment="1" applyProtection="1">
      <alignment horizontal="left" vertical="center" wrapText="1"/>
      <protection/>
    </xf>
    <xf numFmtId="0" fontId="6" fillId="33" borderId="20" xfId="62" applyFont="1" applyFill="1" applyBorder="1" applyAlignment="1" applyProtection="1">
      <alignment horizontal="left" vertical="center" wrapText="1"/>
      <protection/>
    </xf>
    <xf numFmtId="0" fontId="8" fillId="34" borderId="121" xfId="0" applyFont="1" applyFill="1" applyBorder="1" applyAlignment="1" applyProtection="1">
      <alignment horizontal="center" vertical="center"/>
      <protection locked="0"/>
    </xf>
    <xf numFmtId="0" fontId="6" fillId="33" borderId="120" xfId="62" applyFont="1" applyFill="1" applyBorder="1" applyAlignment="1" applyProtection="1">
      <alignment horizontal="left"/>
      <protection/>
    </xf>
    <xf numFmtId="0" fontId="6" fillId="33" borderId="120" xfId="0" applyFont="1" applyFill="1" applyBorder="1" applyAlignment="1" applyProtection="1">
      <alignment horizontal="left" vertical="center"/>
      <protection/>
    </xf>
    <xf numFmtId="0" fontId="0" fillId="33" borderId="0" xfId="0" applyFont="1" applyFill="1" applyAlignment="1" applyProtection="1">
      <alignment/>
      <protection/>
    </xf>
    <xf numFmtId="0" fontId="6" fillId="33" borderId="122" xfId="0" applyFont="1" applyFill="1" applyBorder="1" applyAlignment="1" applyProtection="1">
      <alignment horizontal="left" vertical="center"/>
      <protection/>
    </xf>
    <xf numFmtId="0" fontId="8" fillId="34" borderId="123" xfId="0" applyFont="1" applyFill="1" applyBorder="1" applyAlignment="1" applyProtection="1">
      <alignment horizontal="center" vertical="center"/>
      <protection locked="0"/>
    </xf>
    <xf numFmtId="0" fontId="8" fillId="34" borderId="17" xfId="0" applyFont="1" applyFill="1" applyBorder="1" applyAlignment="1" applyProtection="1">
      <alignment horizontal="center" vertical="center"/>
      <protection locked="0"/>
    </xf>
    <xf numFmtId="0" fontId="8" fillId="33" borderId="97"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183" fontId="6" fillId="34" borderId="97" xfId="62" applyNumberFormat="1"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xf>
    <xf numFmtId="0" fontId="8" fillId="33" borderId="94" xfId="0" applyFont="1" applyFill="1" applyBorder="1" applyAlignment="1" applyProtection="1">
      <alignment horizontal="center" vertical="center"/>
      <protection/>
    </xf>
    <xf numFmtId="0" fontId="8" fillId="33" borderId="103" xfId="0" applyFont="1" applyFill="1" applyBorder="1" applyAlignment="1" applyProtection="1">
      <alignment horizontal="center" vertical="center"/>
      <protection/>
    </xf>
    <xf numFmtId="0" fontId="0" fillId="33" borderId="124" xfId="0" applyFont="1" applyFill="1" applyBorder="1" applyAlignment="1" applyProtection="1">
      <alignment horizontal="center" vertical="center"/>
      <protection/>
    </xf>
    <xf numFmtId="0" fontId="0" fillId="34" borderId="113" xfId="0" applyFont="1" applyFill="1" applyBorder="1" applyAlignment="1" applyProtection="1">
      <alignment horizontal="center" vertical="center"/>
      <protection locked="0"/>
    </xf>
    <xf numFmtId="0" fontId="8" fillId="33" borderId="106" xfId="0" applyFont="1" applyFill="1" applyBorder="1" applyAlignment="1" applyProtection="1">
      <alignment vertical="center"/>
      <protection/>
    </xf>
    <xf numFmtId="0" fontId="0" fillId="33" borderId="106" xfId="0" applyFont="1" applyFill="1" applyBorder="1" applyAlignment="1" applyProtection="1">
      <alignment/>
      <protection/>
    </xf>
    <xf numFmtId="0" fontId="0" fillId="33" borderId="106" xfId="0" applyFont="1" applyFill="1" applyBorder="1" applyAlignment="1" applyProtection="1">
      <alignment vertical="center" wrapText="1"/>
      <protection/>
    </xf>
    <xf numFmtId="0" fontId="8" fillId="33" borderId="32" xfId="0" applyFont="1" applyFill="1" applyBorder="1" applyAlignment="1" applyProtection="1">
      <alignment horizontal="center" vertical="center" wrapText="1"/>
      <protection/>
    </xf>
    <xf numFmtId="0" fontId="6" fillId="33" borderId="85" xfId="0" applyFont="1" applyFill="1" applyBorder="1" applyAlignment="1" applyProtection="1">
      <alignment horizontal="left" vertical="top" wrapText="1"/>
      <protection/>
    </xf>
    <xf numFmtId="0" fontId="0" fillId="33" borderId="93" xfId="0" applyFont="1" applyFill="1" applyBorder="1" applyAlignment="1" applyProtection="1">
      <alignment horizontal="center" vertical="center" wrapText="1"/>
      <protection/>
    </xf>
    <xf numFmtId="0" fontId="0" fillId="33" borderId="93" xfId="0" applyFont="1" applyFill="1" applyBorder="1" applyAlignment="1" applyProtection="1">
      <alignment horizontal="center" vertical="center"/>
      <protection/>
    </xf>
    <xf numFmtId="0" fontId="0" fillId="33" borderId="60" xfId="0" applyFont="1" applyFill="1" applyBorder="1" applyAlignment="1" applyProtection="1">
      <alignment horizontal="center" vertical="center"/>
      <protection/>
    </xf>
    <xf numFmtId="0" fontId="0" fillId="33" borderId="69" xfId="0" applyFont="1" applyFill="1" applyBorder="1" applyAlignment="1" applyProtection="1">
      <alignment horizontal="center"/>
      <protection/>
    </xf>
    <xf numFmtId="0" fontId="0" fillId="33" borderId="70" xfId="0" applyFont="1" applyFill="1" applyBorder="1" applyAlignment="1" applyProtection="1">
      <alignment horizontal="center"/>
      <protection/>
    </xf>
    <xf numFmtId="0" fontId="0" fillId="33" borderId="0" xfId="0" applyFont="1" applyFill="1" applyAlignment="1" applyProtection="1">
      <alignment/>
      <protection/>
    </xf>
    <xf numFmtId="0" fontId="0" fillId="33" borderId="17" xfId="0" applyFont="1" applyFill="1" applyBorder="1" applyAlignment="1" applyProtection="1">
      <alignment horizontal="center" vertical="center"/>
      <protection/>
    </xf>
    <xf numFmtId="0" fontId="0" fillId="33" borderId="124" xfId="0" applyFont="1" applyFill="1" applyBorder="1" applyAlignment="1" applyProtection="1">
      <alignment horizontal="center" vertical="center"/>
      <protection/>
    </xf>
    <xf numFmtId="0" fontId="0" fillId="34" borderId="11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183" fontId="0" fillId="34" borderId="89" xfId="0" applyNumberFormat="1"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8" fillId="33" borderId="111" xfId="0" applyFont="1" applyFill="1" applyBorder="1" applyAlignment="1" applyProtection="1">
      <alignment horizontal="center" vertical="top" wrapText="1"/>
      <protection/>
    </xf>
    <xf numFmtId="0" fontId="0" fillId="33" borderId="113" xfId="0" applyFont="1" applyFill="1" applyBorder="1" applyAlignment="1" applyProtection="1">
      <alignment horizontal="center" vertical="center" wrapText="1"/>
      <protection/>
    </xf>
    <xf numFmtId="0" fontId="6" fillId="33" borderId="125" xfId="62" applyFont="1" applyFill="1" applyBorder="1" applyAlignment="1" applyProtection="1">
      <alignment horizontal="left" vertical="center"/>
      <protection/>
    </xf>
    <xf numFmtId="0" fontId="8" fillId="34" borderId="126" xfId="0" applyFont="1" applyFill="1" applyBorder="1" applyAlignment="1" applyProtection="1">
      <alignment horizontal="center" vertical="center"/>
      <protection locked="0"/>
    </xf>
    <xf numFmtId="0" fontId="8" fillId="33" borderId="127" xfId="0" applyFont="1" applyFill="1" applyBorder="1" applyAlignment="1" applyProtection="1">
      <alignment horizontal="center" vertical="center"/>
      <protection/>
    </xf>
    <xf numFmtId="0" fontId="8" fillId="34" borderId="32" xfId="0" applyFont="1" applyFill="1" applyBorder="1" applyAlignment="1" applyProtection="1">
      <alignment horizontal="center" vertical="center"/>
      <protection locked="0"/>
    </xf>
    <xf numFmtId="0" fontId="8" fillId="33" borderId="128" xfId="0" applyFont="1" applyFill="1" applyBorder="1" applyAlignment="1" applyProtection="1">
      <alignment horizontal="center" vertical="center"/>
      <protection/>
    </xf>
    <xf numFmtId="0" fontId="8" fillId="34" borderId="97" xfId="0" applyFont="1" applyFill="1" applyBorder="1" applyAlignment="1" applyProtection="1">
      <alignment horizontal="center" vertical="center"/>
      <protection locked="0"/>
    </xf>
    <xf numFmtId="0" fontId="8" fillId="33" borderId="129" xfId="0" applyFont="1" applyFill="1" applyBorder="1" applyAlignment="1" applyProtection="1">
      <alignment horizontal="center" vertical="center"/>
      <protection/>
    </xf>
    <xf numFmtId="0" fontId="0" fillId="34" borderId="59"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8" fillId="33" borderId="131" xfId="0" applyFont="1" applyFill="1" applyBorder="1" applyAlignment="1" applyProtection="1">
      <alignment horizontal="center" vertical="top" wrapText="1"/>
      <protection/>
    </xf>
    <xf numFmtId="0" fontId="6" fillId="33" borderId="59" xfId="62" applyFont="1" applyFill="1" applyBorder="1" applyAlignment="1" applyProtection="1">
      <alignment horizontal="center" vertical="center" wrapText="1"/>
      <protection/>
    </xf>
    <xf numFmtId="0" fontId="0" fillId="33" borderId="89" xfId="0" applyFont="1" applyFill="1" applyBorder="1" applyAlignment="1" applyProtection="1">
      <alignment horizontal="center" vertical="center" wrapText="1"/>
      <protection/>
    </xf>
    <xf numFmtId="0" fontId="6" fillId="33" borderId="113" xfId="0" applyFont="1" applyFill="1" applyBorder="1" applyAlignment="1" applyProtection="1">
      <alignment horizontal="center" vertical="center" wrapText="1"/>
      <protection/>
    </xf>
    <xf numFmtId="0" fontId="8" fillId="34" borderId="132"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0" fillId="33" borderId="0" xfId="0" applyFont="1" applyFill="1" applyAlignment="1">
      <alignment/>
    </xf>
    <xf numFmtId="0" fontId="8" fillId="34" borderId="21"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wrapText="1"/>
      <protection/>
    </xf>
    <xf numFmtId="0" fontId="6" fillId="33" borderId="48" xfId="62" applyFont="1" applyFill="1" applyBorder="1" applyAlignment="1" applyProtection="1">
      <alignment horizontal="center" vertical="center"/>
      <protection/>
    </xf>
    <xf numFmtId="0" fontId="7" fillId="33" borderId="57"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65" xfId="0" applyFont="1" applyFill="1" applyBorder="1" applyAlignment="1" applyProtection="1">
      <alignment horizontal="center" vertical="center"/>
      <protection/>
    </xf>
    <xf numFmtId="0" fontId="6" fillId="33" borderId="0" xfId="62" applyFont="1" applyFill="1" applyBorder="1" applyAlignment="1" applyProtection="1">
      <alignment horizontal="center" vertical="center"/>
      <protection/>
    </xf>
    <xf numFmtId="183" fontId="0" fillId="34" borderId="69" xfId="62" applyNumberFormat="1" applyFont="1" applyFill="1" applyBorder="1" applyAlignment="1" applyProtection="1">
      <alignment horizontal="right" vertical="center"/>
      <protection locked="0"/>
    </xf>
    <xf numFmtId="183" fontId="0" fillId="34" borderId="16" xfId="62" applyNumberFormat="1" applyFont="1" applyFill="1" applyBorder="1" applyAlignment="1" applyProtection="1">
      <alignment horizontal="right" vertical="center" shrinkToFit="1"/>
      <protection locked="0"/>
    </xf>
    <xf numFmtId="183" fontId="0" fillId="34" borderId="28" xfId="62" applyNumberFormat="1" applyFont="1" applyFill="1" applyBorder="1" applyAlignment="1" applyProtection="1">
      <alignment horizontal="right" vertical="center" shrinkToFit="1"/>
      <protection hidden="1"/>
    </xf>
    <xf numFmtId="183" fontId="0" fillId="34" borderId="27" xfId="62" applyNumberFormat="1" applyFont="1" applyFill="1" applyBorder="1" applyAlignment="1" applyProtection="1">
      <alignment horizontal="right" vertical="center"/>
      <protection locked="0"/>
    </xf>
    <xf numFmtId="182" fontId="0" fillId="34" borderId="32" xfId="62" applyNumberFormat="1" applyFont="1" applyFill="1" applyBorder="1" applyAlignment="1" applyProtection="1">
      <alignment horizontal="right" vertical="center" shrinkToFit="1"/>
      <protection locked="0"/>
    </xf>
    <xf numFmtId="183" fontId="0" fillId="33" borderId="34" xfId="62" applyNumberFormat="1" applyFont="1" applyFill="1" applyBorder="1" applyAlignment="1" applyProtection="1">
      <alignment horizontal="right" vertical="center" shrinkToFit="1"/>
      <protection hidden="1"/>
    </xf>
    <xf numFmtId="183" fontId="0" fillId="33" borderId="14" xfId="62" applyNumberFormat="1" applyFont="1" applyFill="1" applyBorder="1" applyAlignment="1" applyProtection="1">
      <alignment horizontal="right" vertical="center" shrinkToFit="1"/>
      <protection hidden="1"/>
    </xf>
    <xf numFmtId="183" fontId="0" fillId="33" borderId="66" xfId="62" applyNumberFormat="1" applyFont="1" applyFill="1" applyBorder="1" applyAlignment="1" applyProtection="1">
      <alignment horizontal="right" vertical="center" shrinkToFit="1"/>
      <protection/>
    </xf>
    <xf numFmtId="183" fontId="0" fillId="33" borderId="27" xfId="62" applyNumberFormat="1" applyFont="1" applyFill="1" applyBorder="1" applyAlignment="1" applyProtection="1">
      <alignment horizontal="right" vertical="center" shrinkToFit="1"/>
      <protection/>
    </xf>
    <xf numFmtId="182" fontId="0" fillId="34" borderId="28" xfId="62" applyNumberFormat="1" applyFont="1" applyFill="1" applyBorder="1" applyAlignment="1" applyProtection="1">
      <alignment horizontal="right" vertical="center" shrinkToFit="1"/>
      <protection locked="0"/>
    </xf>
    <xf numFmtId="183" fontId="0" fillId="34" borderId="66" xfId="62" applyNumberFormat="1" applyFont="1" applyFill="1" applyBorder="1" applyAlignment="1" applyProtection="1">
      <alignment horizontal="right" vertical="center" shrinkToFit="1"/>
      <protection locked="0"/>
    </xf>
    <xf numFmtId="183" fontId="0" fillId="34" borderId="70" xfId="62" applyNumberFormat="1" applyFont="1" applyFill="1" applyBorder="1" applyAlignment="1" applyProtection="1">
      <alignment horizontal="right" vertical="center" shrinkToFit="1"/>
      <protection locked="0"/>
    </xf>
    <xf numFmtId="183" fontId="6" fillId="33" borderId="0" xfId="62" applyNumberFormat="1" applyFont="1" applyFill="1" applyBorder="1" applyAlignment="1" applyProtection="1">
      <alignment horizontal="right" vertical="center" shrinkToFit="1"/>
      <protection/>
    </xf>
    <xf numFmtId="183" fontId="0" fillId="34" borderId="28" xfId="62" applyNumberFormat="1" applyFont="1" applyFill="1" applyBorder="1" applyAlignment="1" applyProtection="1">
      <alignment horizontal="right" vertical="center" shrinkToFit="1"/>
      <protection/>
    </xf>
    <xf numFmtId="183" fontId="0" fillId="34" borderId="27" xfId="62" applyNumberFormat="1" applyFont="1" applyFill="1" applyBorder="1" applyAlignment="1" applyProtection="1">
      <alignment horizontal="right" vertical="center" shrinkToFit="1"/>
      <protection locked="0"/>
    </xf>
    <xf numFmtId="183" fontId="0" fillId="33" borderId="69" xfId="62" applyNumberFormat="1" applyFont="1" applyFill="1" applyBorder="1" applyAlignment="1" applyProtection="1">
      <alignment horizontal="right" vertical="center" shrinkToFit="1"/>
      <protection hidden="1"/>
    </xf>
    <xf numFmtId="183" fontId="0" fillId="33" borderId="16" xfId="62" applyNumberFormat="1" applyFont="1" applyFill="1" applyBorder="1" applyAlignment="1" applyProtection="1">
      <alignment horizontal="right" vertical="center" shrinkToFit="1"/>
      <protection hidden="1"/>
    </xf>
    <xf numFmtId="183" fontId="0" fillId="33" borderId="16" xfId="62" applyNumberFormat="1" applyFont="1" applyFill="1" applyBorder="1" applyAlignment="1" applyProtection="1">
      <alignment horizontal="right" vertical="center" shrinkToFit="1"/>
      <protection/>
    </xf>
    <xf numFmtId="183" fontId="0" fillId="34" borderId="28" xfId="62" applyNumberFormat="1" applyFont="1" applyFill="1" applyBorder="1" applyAlignment="1" applyProtection="1">
      <alignment vertical="center" shrinkToFit="1"/>
      <protection/>
    </xf>
    <xf numFmtId="183" fontId="0" fillId="34" borderId="27" xfId="62" applyNumberFormat="1" applyFont="1" applyFill="1" applyBorder="1" applyAlignment="1" applyProtection="1">
      <alignment vertical="center" shrinkToFit="1"/>
      <protection locked="0"/>
    </xf>
    <xf numFmtId="183" fontId="0" fillId="33" borderId="69" xfId="62" applyNumberFormat="1" applyFont="1" applyFill="1" applyBorder="1" applyAlignment="1" applyProtection="1">
      <alignment vertical="center" shrinkToFit="1"/>
      <protection hidden="1"/>
    </xf>
    <xf numFmtId="183" fontId="0" fillId="33" borderId="16" xfId="62" applyNumberFormat="1" applyFont="1" applyFill="1" applyBorder="1" applyAlignment="1" applyProtection="1">
      <alignment vertical="center" shrinkToFit="1"/>
      <protection hidden="1"/>
    </xf>
    <xf numFmtId="183" fontId="0" fillId="33" borderId="27" xfId="62" applyNumberFormat="1" applyFont="1" applyFill="1" applyBorder="1" applyAlignment="1" applyProtection="1">
      <alignment vertical="center" shrinkToFit="1"/>
      <protection/>
    </xf>
    <xf numFmtId="183" fontId="0" fillId="33" borderId="16" xfId="62" applyNumberFormat="1" applyFont="1" applyFill="1" applyBorder="1" applyAlignment="1" applyProtection="1">
      <alignment vertical="center" shrinkToFit="1"/>
      <protection/>
    </xf>
    <xf numFmtId="183" fontId="0" fillId="34" borderId="70" xfId="62" applyNumberFormat="1" applyFont="1" applyFill="1" applyBorder="1" applyAlignment="1" applyProtection="1">
      <alignment vertical="center" shrinkToFit="1"/>
      <protection locked="0"/>
    </xf>
    <xf numFmtId="183" fontId="6" fillId="33" borderId="0" xfId="62" applyNumberFormat="1" applyFont="1" applyFill="1" applyBorder="1" applyAlignment="1" applyProtection="1">
      <alignment vertical="center" shrinkToFit="1"/>
      <protection/>
    </xf>
    <xf numFmtId="183" fontId="0" fillId="33" borderId="29" xfId="62" applyNumberFormat="1" applyFont="1" applyFill="1" applyBorder="1" applyAlignment="1" applyProtection="1">
      <alignment horizontal="right" vertical="center" shrinkToFit="1"/>
      <protection/>
    </xf>
    <xf numFmtId="183" fontId="0" fillId="34" borderId="108" xfId="62" applyNumberFormat="1" applyFont="1" applyFill="1" applyBorder="1" applyAlignment="1" applyProtection="1">
      <alignment horizontal="right" vertical="center"/>
      <protection locked="0"/>
    </xf>
    <xf numFmtId="183" fontId="0" fillId="33" borderId="27" xfId="62" applyNumberFormat="1" applyFont="1" applyFill="1" applyBorder="1" applyAlignment="1" applyProtection="1">
      <alignment horizontal="right" vertical="center"/>
      <protection/>
    </xf>
    <xf numFmtId="183" fontId="0" fillId="34" borderId="70" xfId="62" applyNumberFormat="1" applyFont="1" applyFill="1" applyBorder="1" applyAlignment="1" applyProtection="1">
      <alignment horizontal="right" vertical="center"/>
      <protection locked="0"/>
    </xf>
    <xf numFmtId="183" fontId="6" fillId="33" borderId="0" xfId="62" applyNumberFormat="1" applyFont="1" applyFill="1" applyBorder="1" applyAlignment="1" applyProtection="1">
      <alignment horizontal="right" vertical="center"/>
      <protection/>
    </xf>
    <xf numFmtId="183" fontId="0" fillId="33" borderId="108" xfId="62" applyNumberFormat="1" applyFont="1" applyFill="1" applyBorder="1" applyAlignment="1" applyProtection="1">
      <alignment horizontal="right" vertical="center"/>
      <protection/>
    </xf>
    <xf numFmtId="183" fontId="0" fillId="34" borderId="17" xfId="62" applyNumberFormat="1" applyFont="1" applyFill="1" applyBorder="1" applyAlignment="1" applyProtection="1">
      <alignment horizontal="right" vertical="center"/>
      <protection locked="0"/>
    </xf>
    <xf numFmtId="183" fontId="0" fillId="34" borderId="94" xfId="62" applyNumberFormat="1" applyFont="1" applyFill="1" applyBorder="1" applyAlignment="1" applyProtection="1">
      <alignment horizontal="right" vertical="center" shrinkToFit="1"/>
      <protection locked="0"/>
    </xf>
    <xf numFmtId="183" fontId="0" fillId="34" borderId="95" xfId="62" applyNumberFormat="1" applyFont="1" applyFill="1" applyBorder="1" applyAlignment="1" applyProtection="1">
      <alignment horizontal="right" vertical="center" shrinkToFit="1"/>
      <protection/>
    </xf>
    <xf numFmtId="183" fontId="0" fillId="34" borderId="96" xfId="62" applyNumberFormat="1" applyFont="1" applyFill="1" applyBorder="1" applyAlignment="1" applyProtection="1">
      <alignment horizontal="right" vertical="center"/>
      <protection locked="0"/>
    </xf>
    <xf numFmtId="183" fontId="0" fillId="34" borderId="94" xfId="62" applyNumberFormat="1" applyFont="1" applyFill="1" applyBorder="1" applyAlignment="1" applyProtection="1">
      <alignment horizontal="right" vertical="center"/>
      <protection locked="0"/>
    </xf>
    <xf numFmtId="182" fontId="0" fillId="34" borderId="95" xfId="62" applyNumberFormat="1" applyFont="1" applyFill="1" applyBorder="1" applyAlignment="1" applyProtection="1">
      <alignment horizontal="right" vertical="center" shrinkToFit="1"/>
      <protection locked="0"/>
    </xf>
    <xf numFmtId="183" fontId="0" fillId="34" borderId="96" xfId="62" applyNumberFormat="1" applyFont="1" applyFill="1" applyBorder="1" applyAlignment="1" applyProtection="1">
      <alignment horizontal="right" vertical="center" shrinkToFit="1"/>
      <protection locked="0"/>
    </xf>
    <xf numFmtId="183" fontId="0" fillId="33" borderId="17" xfId="62" applyNumberFormat="1" applyFont="1" applyFill="1" applyBorder="1" applyAlignment="1" applyProtection="1">
      <alignment horizontal="right" vertical="center" shrinkToFit="1"/>
      <protection hidden="1"/>
    </xf>
    <xf numFmtId="183" fontId="0" fillId="33" borderId="96" xfId="62" applyNumberFormat="1" applyFont="1" applyFill="1" applyBorder="1" applyAlignment="1" applyProtection="1">
      <alignment horizontal="right" vertical="center"/>
      <protection/>
    </xf>
    <xf numFmtId="183" fontId="0" fillId="33" borderId="94" xfId="62" applyNumberFormat="1" applyFont="1" applyFill="1" applyBorder="1" applyAlignment="1" applyProtection="1">
      <alignment horizontal="right" vertical="center"/>
      <protection/>
    </xf>
    <xf numFmtId="183" fontId="0" fillId="33" borderId="94" xfId="62" applyNumberFormat="1" applyFont="1" applyFill="1" applyBorder="1" applyAlignment="1" applyProtection="1">
      <alignment horizontal="right" vertical="center" shrinkToFit="1"/>
      <protection/>
    </xf>
    <xf numFmtId="182" fontId="0" fillId="34" borderId="97" xfId="62" applyNumberFormat="1" applyFont="1" applyFill="1" applyBorder="1" applyAlignment="1" applyProtection="1">
      <alignment horizontal="right" vertical="center" shrinkToFit="1"/>
      <protection locked="0"/>
    </xf>
    <xf numFmtId="183" fontId="0" fillId="34" borderId="103" xfId="62" applyNumberFormat="1" applyFont="1" applyFill="1" applyBorder="1" applyAlignment="1" applyProtection="1">
      <alignment horizontal="right" vertical="center"/>
      <protection locked="0"/>
    </xf>
    <xf numFmtId="180" fontId="0" fillId="34" borderId="133" xfId="62" applyNumberFormat="1" applyFont="1" applyFill="1" applyBorder="1" applyAlignment="1" applyProtection="1">
      <alignment horizontal="right" vertical="center" shrinkToFit="1"/>
      <protection locked="0"/>
    </xf>
    <xf numFmtId="183" fontId="0" fillId="34" borderId="133" xfId="62" applyNumberFormat="1" applyFont="1" applyFill="1" applyBorder="1" applyAlignment="1" applyProtection="1">
      <alignment horizontal="right" vertical="center"/>
      <protection locked="0"/>
    </xf>
    <xf numFmtId="183" fontId="0" fillId="34" borderId="104" xfId="62" applyNumberFormat="1" applyFont="1" applyFill="1" applyBorder="1" applyAlignment="1" applyProtection="1">
      <alignment horizontal="right" vertical="center"/>
      <protection locked="0"/>
    </xf>
    <xf numFmtId="183" fontId="0" fillId="34" borderId="134" xfId="62" applyNumberFormat="1" applyFont="1" applyFill="1" applyBorder="1" applyAlignment="1" applyProtection="1">
      <alignment horizontal="right" vertical="center" shrinkToFit="1"/>
      <protection/>
    </xf>
    <xf numFmtId="182" fontId="0" fillId="34" borderId="135" xfId="62" applyNumberFormat="1" applyFont="1" applyFill="1" applyBorder="1" applyAlignment="1" applyProtection="1">
      <alignment horizontal="right" vertical="center" shrinkToFit="1"/>
      <protection locked="0"/>
    </xf>
    <xf numFmtId="183" fontId="0" fillId="34" borderId="136" xfId="62" applyNumberFormat="1" applyFont="1" applyFill="1" applyBorder="1" applyAlignment="1" applyProtection="1">
      <alignment horizontal="right" vertical="center"/>
      <protection locked="0"/>
    </xf>
    <xf numFmtId="183" fontId="0" fillId="34" borderId="137" xfId="62" applyNumberFormat="1" applyFont="1" applyFill="1" applyBorder="1" applyAlignment="1" applyProtection="1">
      <alignment horizontal="right" vertical="center"/>
      <protection locked="0"/>
    </xf>
    <xf numFmtId="182" fontId="0" fillId="34" borderId="81" xfId="62" applyNumberFormat="1" applyFont="1" applyFill="1" applyBorder="1" applyAlignment="1" applyProtection="1">
      <alignment horizontal="right" vertical="center" shrinkToFit="1"/>
      <protection locked="0"/>
    </xf>
    <xf numFmtId="182" fontId="0" fillId="34" borderId="134" xfId="62" applyNumberFormat="1" applyFont="1" applyFill="1" applyBorder="1" applyAlignment="1" applyProtection="1">
      <alignment horizontal="right" vertical="center" shrinkToFit="1"/>
      <protection locked="0"/>
    </xf>
    <xf numFmtId="182" fontId="0" fillId="34" borderId="89" xfId="62" applyNumberFormat="1" applyFont="1" applyFill="1" applyBorder="1" applyAlignment="1" applyProtection="1">
      <alignment horizontal="right" vertical="center" shrinkToFit="1"/>
      <protection locked="0"/>
    </xf>
    <xf numFmtId="183" fontId="0" fillId="34" borderId="138" xfId="62" applyNumberFormat="1" applyFont="1" applyFill="1" applyBorder="1" applyAlignment="1" applyProtection="1">
      <alignment horizontal="right" vertical="center"/>
      <protection locked="0"/>
    </xf>
    <xf numFmtId="0" fontId="0" fillId="0" borderId="0" xfId="0" applyFont="1" applyFill="1" applyAlignment="1" applyProtection="1">
      <alignment/>
      <protection/>
    </xf>
    <xf numFmtId="0" fontId="0" fillId="33" borderId="0" xfId="0" applyFont="1" applyFill="1" applyAlignment="1">
      <alignment/>
    </xf>
    <xf numFmtId="0" fontId="0" fillId="0" borderId="0" xfId="0" applyFont="1" applyAlignment="1">
      <alignment/>
    </xf>
    <xf numFmtId="183" fontId="0" fillId="0" borderId="0" xfId="0" applyNumberFormat="1" applyFont="1" applyFill="1" applyAlignment="1" applyProtection="1">
      <alignment/>
      <protection/>
    </xf>
    <xf numFmtId="0" fontId="6" fillId="33" borderId="60" xfId="62" applyFont="1" applyFill="1" applyBorder="1" applyAlignment="1" applyProtection="1">
      <alignment horizontal="center" vertical="center"/>
      <protection/>
    </xf>
    <xf numFmtId="0" fontId="6" fillId="33" borderId="81" xfId="62" applyFont="1" applyFill="1" applyBorder="1" applyAlignment="1" applyProtection="1">
      <alignment horizontal="center" vertical="center"/>
      <protection/>
    </xf>
    <xf numFmtId="0" fontId="6" fillId="33" borderId="90" xfId="62" applyFont="1" applyFill="1" applyBorder="1" applyAlignment="1" applyProtection="1">
      <alignment horizontal="center" vertical="center"/>
      <protection/>
    </xf>
    <xf numFmtId="0" fontId="6" fillId="33" borderId="89" xfId="62" applyFont="1" applyFill="1" applyBorder="1" applyAlignment="1" applyProtection="1">
      <alignment horizontal="center" vertical="center"/>
      <protection/>
    </xf>
    <xf numFmtId="0" fontId="6" fillId="33" borderId="18" xfId="62" applyFont="1" applyFill="1" applyBorder="1" applyAlignment="1" applyProtection="1">
      <alignment horizontal="center" vertical="center"/>
      <protection/>
    </xf>
    <xf numFmtId="0" fontId="7" fillId="33" borderId="90" xfId="62" applyFont="1" applyFill="1" applyBorder="1" applyAlignment="1" applyProtection="1">
      <alignment horizontal="center" vertical="center"/>
      <protection/>
    </xf>
    <xf numFmtId="0" fontId="7" fillId="33" borderId="93" xfId="0" applyFont="1" applyFill="1" applyBorder="1" applyAlignment="1" applyProtection="1">
      <alignment horizontal="center" vertical="center"/>
      <protection/>
    </xf>
    <xf numFmtId="0" fontId="7" fillId="33" borderId="89" xfId="62" applyFont="1" applyFill="1" applyBorder="1" applyAlignment="1" applyProtection="1">
      <alignment horizontal="center" vertical="center"/>
      <protection/>
    </xf>
    <xf numFmtId="0" fontId="7" fillId="33" borderId="60" xfId="62" applyFont="1" applyFill="1" applyBorder="1" applyAlignment="1" applyProtection="1">
      <alignment horizontal="center" vertical="center"/>
      <protection/>
    </xf>
    <xf numFmtId="0" fontId="7" fillId="33" borderId="81" xfId="62" applyFont="1" applyFill="1" applyBorder="1" applyAlignment="1" applyProtection="1">
      <alignment horizontal="center" vertical="center"/>
      <protection/>
    </xf>
    <xf numFmtId="0" fontId="7" fillId="33" borderId="113" xfId="0" applyFont="1" applyFill="1" applyBorder="1" applyAlignment="1" applyProtection="1">
      <alignment horizontal="center" vertical="center"/>
      <protection/>
    </xf>
    <xf numFmtId="183" fontId="0" fillId="34" borderId="15" xfId="62" applyNumberFormat="1" applyFont="1" applyFill="1" applyBorder="1" applyAlignment="1" applyProtection="1">
      <alignment horizontal="right" vertical="center"/>
      <protection locked="0"/>
    </xf>
    <xf numFmtId="183" fontId="0" fillId="34" borderId="10" xfId="62" applyNumberFormat="1" applyFont="1" applyFill="1" applyBorder="1" applyAlignment="1" applyProtection="1">
      <alignment horizontal="right" vertical="center" shrinkToFit="1"/>
      <protection locked="0"/>
    </xf>
    <xf numFmtId="183" fontId="0" fillId="34" borderId="49" xfId="62" applyNumberFormat="1" applyFont="1" applyFill="1" applyBorder="1" applyAlignment="1" applyProtection="1">
      <alignment horizontal="right" vertical="center" shrinkToFit="1"/>
      <protection hidden="1"/>
    </xf>
    <xf numFmtId="183" fontId="0" fillId="34" borderId="50" xfId="62" applyNumberFormat="1" applyFont="1" applyFill="1" applyBorder="1" applyAlignment="1" applyProtection="1">
      <alignment horizontal="right" vertical="center" shrinkToFit="1"/>
      <protection locked="0"/>
    </xf>
    <xf numFmtId="182" fontId="0" fillId="34" borderId="139" xfId="62" applyNumberFormat="1" applyFont="1" applyFill="1" applyBorder="1" applyAlignment="1" applyProtection="1">
      <alignment horizontal="right" vertical="center" shrinkToFit="1"/>
      <protection locked="0"/>
    </xf>
    <xf numFmtId="183" fontId="0" fillId="34" borderId="15" xfId="62" applyNumberFormat="1" applyFont="1" applyFill="1" applyBorder="1" applyAlignment="1" applyProtection="1">
      <alignment horizontal="right" vertical="center" shrinkToFit="1"/>
      <protection locked="0"/>
    </xf>
    <xf numFmtId="183" fontId="0" fillId="33" borderId="15" xfId="62" applyNumberFormat="1" applyFont="1" applyFill="1" applyBorder="1" applyAlignment="1" applyProtection="1">
      <alignment horizontal="right" vertical="center" shrinkToFit="1"/>
      <protection hidden="1"/>
    </xf>
    <xf numFmtId="183" fontId="0" fillId="33" borderId="140" xfId="62" applyNumberFormat="1" applyFont="1" applyFill="1" applyBorder="1" applyAlignment="1" applyProtection="1">
      <alignment horizontal="right" vertical="center" shrinkToFit="1"/>
      <protection/>
    </xf>
    <xf numFmtId="182" fontId="0" fillId="34" borderId="141" xfId="62" applyNumberFormat="1" applyFont="1" applyFill="1" applyBorder="1" applyAlignment="1" applyProtection="1">
      <alignment horizontal="right" vertical="center" shrinkToFit="1"/>
      <protection locked="0"/>
    </xf>
    <xf numFmtId="183" fontId="0" fillId="33" borderId="50" xfId="62" applyNumberFormat="1" applyFont="1" applyFill="1" applyBorder="1" applyAlignment="1" applyProtection="1">
      <alignment horizontal="right" vertical="center" shrinkToFit="1"/>
      <protection/>
    </xf>
    <xf numFmtId="183" fontId="0" fillId="33" borderId="142" xfId="62" applyNumberFormat="1" applyFont="1" applyFill="1" applyBorder="1" applyAlignment="1" applyProtection="1">
      <alignment horizontal="right" vertical="center" shrinkToFit="1"/>
      <protection/>
    </xf>
    <xf numFmtId="182" fontId="0" fillId="34" borderId="117" xfId="62" applyNumberFormat="1" applyFont="1" applyFill="1" applyBorder="1" applyAlignment="1" applyProtection="1">
      <alignment horizontal="right" vertical="center" shrinkToFit="1"/>
      <protection locked="0"/>
    </xf>
    <xf numFmtId="182" fontId="0" fillId="34" borderId="51" xfId="62" applyNumberFormat="1" applyFont="1" applyFill="1" applyBorder="1" applyAlignment="1" applyProtection="1">
      <alignment horizontal="right" vertical="center" shrinkToFit="1"/>
      <protection locked="0"/>
    </xf>
    <xf numFmtId="183" fontId="0" fillId="34" borderId="65" xfId="62" applyNumberFormat="1" applyFont="1" applyFill="1" applyBorder="1" applyAlignment="1" applyProtection="1">
      <alignment horizontal="right" vertical="center" shrinkToFit="1"/>
      <protection locked="0"/>
    </xf>
    <xf numFmtId="182" fontId="0" fillId="34" borderId="143" xfId="62" applyNumberFormat="1" applyFont="1" applyFill="1" applyBorder="1" applyAlignment="1" applyProtection="1">
      <alignment horizontal="right" vertical="center" shrinkToFit="1"/>
      <protection locked="0"/>
    </xf>
    <xf numFmtId="183" fontId="0" fillId="34" borderId="69" xfId="62" applyNumberFormat="1" applyFont="1" applyFill="1" applyBorder="1" applyAlignment="1" applyProtection="1">
      <alignment horizontal="right" vertical="center" shrinkToFit="1"/>
      <protection locked="0"/>
    </xf>
    <xf numFmtId="183" fontId="0" fillId="33" borderId="108" xfId="62" applyNumberFormat="1" applyFont="1" applyFill="1" applyBorder="1" applyAlignment="1" applyProtection="1">
      <alignment horizontal="right" vertical="center" shrinkToFit="1"/>
      <protection/>
    </xf>
    <xf numFmtId="182" fontId="0" fillId="34" borderId="49" xfId="62" applyNumberFormat="1" applyFont="1" applyFill="1" applyBorder="1" applyAlignment="1" applyProtection="1">
      <alignment horizontal="right" vertical="center" shrinkToFit="1"/>
      <protection locked="0"/>
    </xf>
    <xf numFmtId="0" fontId="0" fillId="33" borderId="19" xfId="62" applyFont="1" applyFill="1" applyBorder="1" applyAlignment="1" applyProtection="1">
      <alignment vertical="center" wrapText="1"/>
      <protection/>
    </xf>
    <xf numFmtId="183" fontId="0" fillId="33" borderId="108" xfId="62" applyNumberFormat="1" applyFont="1" applyFill="1" applyBorder="1" applyAlignment="1" applyProtection="1">
      <alignment vertical="center" shrinkToFit="1"/>
      <protection/>
    </xf>
    <xf numFmtId="183" fontId="0" fillId="33" borderId="50" xfId="62" applyNumberFormat="1" applyFont="1" applyFill="1" applyBorder="1" applyAlignment="1" applyProtection="1">
      <alignment vertical="center" shrinkToFit="1"/>
      <protection/>
    </xf>
    <xf numFmtId="183" fontId="0" fillId="34" borderId="29" xfId="62" applyNumberFormat="1" applyFont="1" applyFill="1" applyBorder="1" applyAlignment="1" applyProtection="1">
      <alignment horizontal="right" vertical="center" shrinkToFit="1"/>
      <protection locked="0"/>
    </xf>
    <xf numFmtId="182" fontId="0" fillId="34" borderId="69" xfId="62" applyNumberFormat="1" applyFont="1" applyFill="1" applyBorder="1" applyAlignment="1" applyProtection="1">
      <alignment horizontal="right" vertical="center" shrinkToFit="1"/>
      <protection locked="0"/>
    </xf>
    <xf numFmtId="183" fontId="0" fillId="34" borderId="17" xfId="62" applyNumberFormat="1" applyFont="1" applyFill="1" applyBorder="1" applyAlignment="1" applyProtection="1">
      <alignment horizontal="right" vertical="center" shrinkToFit="1"/>
      <protection locked="0"/>
    </xf>
    <xf numFmtId="183" fontId="0" fillId="33" borderId="94" xfId="62" applyNumberFormat="1" applyFont="1" applyFill="1" applyBorder="1" applyAlignment="1" applyProtection="1">
      <alignment horizontal="right" vertical="center" shrinkToFit="1"/>
      <protection hidden="1"/>
    </xf>
    <xf numFmtId="183" fontId="0" fillId="33" borderId="144" xfId="62" applyNumberFormat="1" applyFont="1" applyFill="1" applyBorder="1" applyAlignment="1" applyProtection="1">
      <alignment horizontal="right" vertical="center"/>
      <protection/>
    </xf>
    <xf numFmtId="183" fontId="0" fillId="33" borderId="96" xfId="62" applyNumberFormat="1" applyFont="1" applyFill="1" applyBorder="1" applyAlignment="1" applyProtection="1">
      <alignment horizontal="right" vertical="center" shrinkToFit="1"/>
      <protection/>
    </xf>
    <xf numFmtId="180" fontId="0" fillId="34" borderId="60" xfId="62" applyNumberFormat="1" applyFont="1" applyFill="1" applyBorder="1" applyAlignment="1" applyProtection="1">
      <alignment horizontal="right" vertical="center" shrinkToFit="1"/>
      <protection locked="0"/>
    </xf>
    <xf numFmtId="183" fontId="0" fillId="34" borderId="60" xfId="62" applyNumberFormat="1" applyFont="1" applyFill="1" applyBorder="1" applyAlignment="1" applyProtection="1">
      <alignment horizontal="right" vertical="center"/>
      <protection locked="0"/>
    </xf>
    <xf numFmtId="183" fontId="0" fillId="34" borderId="90" xfId="62" applyNumberFormat="1" applyFont="1" applyFill="1" applyBorder="1" applyAlignment="1" applyProtection="1">
      <alignment horizontal="right" vertical="center"/>
      <protection locked="0"/>
    </xf>
    <xf numFmtId="183" fontId="0" fillId="34" borderId="81" xfId="62" applyNumberFormat="1" applyFont="1" applyFill="1" applyBorder="1" applyAlignment="1" applyProtection="1">
      <alignment horizontal="right" vertical="center" shrinkToFit="1"/>
      <protection/>
    </xf>
    <xf numFmtId="183" fontId="0" fillId="34" borderId="145" xfId="62" applyNumberFormat="1" applyFont="1" applyFill="1" applyBorder="1" applyAlignment="1" applyProtection="1">
      <alignment horizontal="right" vertical="center"/>
      <protection locked="0"/>
    </xf>
    <xf numFmtId="183" fontId="0" fillId="34" borderId="93" xfId="62" applyNumberFormat="1" applyFont="1" applyFill="1" applyBorder="1" applyAlignment="1" applyProtection="1">
      <alignment horizontal="right" vertical="center"/>
      <protection locked="0"/>
    </xf>
    <xf numFmtId="183" fontId="0" fillId="34" borderId="113" xfId="62" applyNumberFormat="1" applyFont="1" applyFill="1" applyBorder="1" applyAlignment="1" applyProtection="1">
      <alignment horizontal="right" vertical="center"/>
      <protection locked="0"/>
    </xf>
    <xf numFmtId="0" fontId="0" fillId="33" borderId="0" xfId="62" applyFont="1" applyFill="1" applyBorder="1" applyAlignment="1" applyProtection="1">
      <alignment vertical="center"/>
      <protection/>
    </xf>
    <xf numFmtId="179" fontId="0" fillId="33" borderId="0" xfId="62" applyNumberFormat="1" applyFont="1" applyFill="1" applyProtection="1">
      <alignment/>
      <protection/>
    </xf>
    <xf numFmtId="0" fontId="0" fillId="33" borderId="0" xfId="0" applyFont="1" applyFill="1" applyAlignment="1" applyProtection="1">
      <alignment vertical="center"/>
      <protection/>
    </xf>
    <xf numFmtId="0" fontId="0" fillId="33" borderId="125" xfId="0" applyFont="1" applyFill="1" applyBorder="1" applyAlignment="1" applyProtection="1">
      <alignment horizontal="center" vertical="center" wrapText="1"/>
      <protection/>
    </xf>
    <xf numFmtId="0" fontId="0" fillId="33" borderId="120" xfId="0" applyFont="1" applyFill="1" applyBorder="1" applyAlignment="1" applyProtection="1">
      <alignment vertical="center"/>
      <protection/>
    </xf>
    <xf numFmtId="0" fontId="8" fillId="33" borderId="121"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120" xfId="0" applyFont="1" applyFill="1" applyBorder="1" applyAlignment="1" applyProtection="1">
      <alignment horizontal="center" vertical="center"/>
      <protection/>
    </xf>
    <xf numFmtId="0" fontId="0" fillId="33" borderId="0" xfId="0" applyFont="1" applyFill="1" applyAlignment="1" applyProtection="1">
      <alignment vertical="center" wrapText="1"/>
      <protection/>
    </xf>
    <xf numFmtId="0" fontId="0" fillId="33" borderId="120" xfId="0" applyFont="1" applyFill="1" applyBorder="1" applyAlignment="1" applyProtection="1">
      <alignment vertical="center" wrapText="1"/>
      <protection/>
    </xf>
    <xf numFmtId="0" fontId="8" fillId="33" borderId="121" xfId="0" applyFont="1" applyFill="1" applyBorder="1" applyAlignment="1" applyProtection="1">
      <alignment horizontal="center" vertical="center" wrapText="1"/>
      <protection/>
    </xf>
    <xf numFmtId="0" fontId="8" fillId="33" borderId="69" xfId="0" applyFont="1" applyFill="1" applyBorder="1" applyAlignment="1" applyProtection="1">
      <alignment horizontal="center" vertical="center" wrapText="1"/>
      <protection/>
    </xf>
    <xf numFmtId="0" fontId="8" fillId="33" borderId="70"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wrapText="1"/>
      <protection/>
    </xf>
    <xf numFmtId="0" fontId="8" fillId="33" borderId="69" xfId="0" applyFont="1" applyFill="1" applyBorder="1" applyAlignment="1" applyProtection="1">
      <alignment horizontal="left" vertical="center"/>
      <protection/>
    </xf>
    <xf numFmtId="0" fontId="0" fillId="33" borderId="0" xfId="0" applyFont="1" applyFill="1" applyBorder="1" applyAlignment="1" applyProtection="1">
      <alignment vertical="center"/>
      <protection/>
    </xf>
    <xf numFmtId="0" fontId="0" fillId="33" borderId="146" xfId="0" applyFont="1" applyFill="1" applyBorder="1" applyAlignment="1" applyProtection="1">
      <alignment vertical="center"/>
      <protection/>
    </xf>
    <xf numFmtId="0" fontId="8" fillId="33" borderId="31" xfId="0" applyFont="1" applyFill="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46" xfId="0" applyFont="1" applyFill="1" applyBorder="1" applyAlignment="1" applyProtection="1">
      <alignment horizontal="center" vertical="center"/>
      <protection/>
    </xf>
    <xf numFmtId="0" fontId="0" fillId="33" borderId="121" xfId="0" applyFont="1" applyFill="1" applyBorder="1" applyAlignment="1" applyProtection="1">
      <alignment horizontal="center" vertical="center"/>
      <protection/>
    </xf>
    <xf numFmtId="0" fontId="0" fillId="33" borderId="69" xfId="0" applyFont="1" applyFill="1" applyBorder="1" applyAlignment="1" applyProtection="1">
      <alignment horizontal="center" vertical="center"/>
      <protection/>
    </xf>
    <xf numFmtId="0" fontId="0" fillId="33" borderId="70" xfId="0" applyFont="1" applyFill="1" applyBorder="1" applyAlignment="1" applyProtection="1">
      <alignment horizontal="center" vertical="center"/>
      <protection/>
    </xf>
    <xf numFmtId="0" fontId="0" fillId="33" borderId="29"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0" fillId="33" borderId="120"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protection/>
    </xf>
    <xf numFmtId="0" fontId="0" fillId="33" borderId="122" xfId="0" applyFont="1" applyFill="1" applyBorder="1" applyAlignment="1" applyProtection="1">
      <alignment vertical="center"/>
      <protection/>
    </xf>
    <xf numFmtId="0" fontId="0" fillId="33" borderId="21" xfId="0" applyFont="1" applyFill="1" applyBorder="1" applyAlignment="1" applyProtection="1">
      <alignment horizontal="center" vertical="center"/>
      <protection/>
    </xf>
    <xf numFmtId="0" fontId="0" fillId="33" borderId="103" xfId="0" applyFont="1" applyFill="1" applyBorder="1" applyAlignment="1" applyProtection="1">
      <alignment horizontal="center" vertical="center"/>
      <protection/>
    </xf>
    <xf numFmtId="0" fontId="0" fillId="33" borderId="147" xfId="0" applyFont="1" applyFill="1" applyBorder="1" applyAlignment="1" applyProtection="1">
      <alignment horizontal="center" vertical="center"/>
      <protection/>
    </xf>
    <xf numFmtId="0" fontId="0" fillId="33" borderId="94" xfId="0" applyFont="1" applyFill="1" applyBorder="1" applyAlignment="1" applyProtection="1">
      <alignment horizontal="center" vertical="center"/>
      <protection/>
    </xf>
    <xf numFmtId="0" fontId="0" fillId="33" borderId="122" xfId="0" applyFont="1" applyFill="1" applyBorder="1" applyAlignment="1" applyProtection="1">
      <alignment horizontal="center" vertical="center"/>
      <protection/>
    </xf>
    <xf numFmtId="0" fontId="11" fillId="33" borderId="0" xfId="0" applyFont="1" applyFill="1" applyBorder="1" applyAlignment="1" applyProtection="1">
      <alignment vertical="center"/>
      <protection/>
    </xf>
    <xf numFmtId="0" fontId="8" fillId="33" borderId="124" xfId="0" applyFont="1" applyFill="1" applyBorder="1" applyAlignment="1" applyProtection="1">
      <alignment horizontal="center" vertical="center"/>
      <protection/>
    </xf>
    <xf numFmtId="0" fontId="11" fillId="34" borderId="148" xfId="0" applyFont="1" applyFill="1" applyBorder="1" applyAlignment="1" applyProtection="1">
      <alignment horizontal="center" vertical="center"/>
      <protection locked="0"/>
    </xf>
    <xf numFmtId="0" fontId="11" fillId="34" borderId="149" xfId="0" applyFont="1" applyFill="1" applyBorder="1" applyAlignment="1" applyProtection="1">
      <alignment horizontal="center" vertical="center"/>
      <protection locked="0"/>
    </xf>
    <xf numFmtId="0" fontId="11" fillId="34" borderId="150" xfId="0" applyFont="1" applyFill="1" applyBorder="1" applyAlignment="1" applyProtection="1">
      <alignment horizontal="center" vertical="center"/>
      <protection locked="0"/>
    </xf>
    <xf numFmtId="0" fontId="11" fillId="34" borderId="151" xfId="0" applyFont="1" applyFill="1" applyBorder="1" applyAlignment="1" applyProtection="1">
      <alignment horizontal="center" vertical="center"/>
      <protection locked="0"/>
    </xf>
    <xf numFmtId="0" fontId="11" fillId="34" borderId="152" xfId="0" applyFont="1" applyFill="1" applyBorder="1" applyAlignment="1" applyProtection="1">
      <alignment horizontal="center" vertical="center"/>
      <protection locked="0"/>
    </xf>
    <xf numFmtId="0" fontId="6" fillId="0" borderId="77" xfId="62" applyFont="1" applyFill="1" applyBorder="1" applyAlignment="1" applyProtection="1">
      <alignment horizontal="center" vertical="center" wrapText="1"/>
      <protection/>
    </xf>
    <xf numFmtId="0" fontId="6" fillId="0" borderId="53" xfId="62" applyFont="1" applyFill="1" applyBorder="1" applyAlignment="1" applyProtection="1">
      <alignment horizontal="center" vertical="center" wrapText="1"/>
      <protection/>
    </xf>
    <xf numFmtId="183" fontId="6" fillId="34" borderId="133" xfId="62" applyNumberFormat="1" applyFont="1" applyFill="1" applyBorder="1" applyAlignment="1" applyProtection="1">
      <alignment horizontal="right" vertical="center"/>
      <protection locked="0"/>
    </xf>
    <xf numFmtId="182" fontId="6" fillId="34" borderId="81" xfId="62" applyNumberFormat="1" applyFont="1" applyFill="1" applyBorder="1" applyAlignment="1" applyProtection="1">
      <alignment horizontal="right" vertical="center" shrinkToFit="1"/>
      <protection hidden="1"/>
    </xf>
    <xf numFmtId="182" fontId="6" fillId="34" borderId="134" xfId="62" applyNumberFormat="1" applyFont="1" applyFill="1" applyBorder="1" applyAlignment="1" applyProtection="1">
      <alignment horizontal="right" vertical="center" shrinkToFit="1"/>
      <protection hidden="1"/>
    </xf>
    <xf numFmtId="182" fontId="6" fillId="34" borderId="143" xfId="62" applyNumberFormat="1" applyFont="1" applyFill="1" applyBorder="1" applyAlignment="1" applyProtection="1">
      <alignment horizontal="right" vertical="center" shrinkToFit="1"/>
      <protection locked="0"/>
    </xf>
    <xf numFmtId="0" fontId="6" fillId="33" borderId="53" xfId="0" applyFont="1" applyFill="1" applyBorder="1" applyAlignment="1" applyProtection="1">
      <alignment vertical="center" wrapText="1"/>
      <protection/>
    </xf>
    <xf numFmtId="0" fontId="0" fillId="33" borderId="114" xfId="0" applyFont="1" applyFill="1" applyBorder="1" applyAlignment="1" applyProtection="1">
      <alignment vertical="center"/>
      <protection/>
    </xf>
    <xf numFmtId="0" fontId="8" fillId="33" borderId="132"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114" xfId="0" applyFont="1" applyFill="1" applyBorder="1" applyAlignment="1" applyProtection="1">
      <alignment horizontal="center" vertical="center"/>
      <protection/>
    </xf>
    <xf numFmtId="183" fontId="0" fillId="0" borderId="27" xfId="62" applyNumberFormat="1" applyFont="1" applyFill="1" applyBorder="1" applyAlignment="1" applyProtection="1">
      <alignment horizontal="right" vertical="center" shrinkToFit="1"/>
      <protection/>
    </xf>
    <xf numFmtId="0" fontId="6" fillId="0" borderId="0" xfId="62" applyFont="1" applyFill="1" applyBorder="1" applyAlignment="1">
      <alignment horizontal="left" vertical="center" wrapText="1"/>
      <protection/>
    </xf>
    <xf numFmtId="0" fontId="6" fillId="0" borderId="0" xfId="62" applyFont="1" applyFill="1" applyBorder="1" applyAlignment="1">
      <alignment horizontal="left" vertical="center"/>
      <protection/>
    </xf>
    <xf numFmtId="0" fontId="2" fillId="0" borderId="0" xfId="62" applyFont="1" applyFill="1" applyBorder="1" applyAlignment="1">
      <alignment horizontal="left" vertical="center" wrapText="1"/>
      <protection/>
    </xf>
    <xf numFmtId="0" fontId="11" fillId="0" borderId="0" xfId="62" applyFont="1" applyFill="1" applyAlignment="1">
      <alignment horizontal="center"/>
      <protection/>
    </xf>
    <xf numFmtId="0" fontId="6" fillId="33" borderId="153" xfId="62" applyFont="1" applyFill="1" applyBorder="1" applyAlignment="1">
      <alignment horizontal="center" vertical="center"/>
      <protection/>
    </xf>
    <xf numFmtId="0" fontId="6" fillId="33" borderId="29" xfId="62" applyFont="1" applyFill="1" applyBorder="1" applyAlignment="1">
      <alignment horizontal="center" vertical="center"/>
      <protection/>
    </xf>
    <xf numFmtId="0" fontId="6" fillId="33" borderId="154" xfId="62" applyFont="1" applyFill="1" applyBorder="1" applyAlignment="1">
      <alignment horizontal="center" vertical="center"/>
      <protection/>
    </xf>
    <xf numFmtId="0" fontId="6" fillId="33" borderId="106" xfId="62" applyFont="1" applyFill="1" applyBorder="1" applyAlignment="1">
      <alignment horizontal="center" vertical="center"/>
      <protection/>
    </xf>
    <xf numFmtId="0" fontId="6" fillId="33" borderId="155"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6" fillId="33" borderId="156" xfId="62" applyFont="1" applyFill="1" applyBorder="1" applyAlignment="1">
      <alignment horizontal="center" vertical="center"/>
      <protection/>
    </xf>
    <xf numFmtId="0" fontId="6" fillId="33" borderId="157" xfId="62" applyFont="1" applyFill="1" applyBorder="1" applyAlignment="1">
      <alignment horizontal="center" vertical="center"/>
      <protection/>
    </xf>
    <xf numFmtId="0" fontId="6" fillId="33" borderId="158" xfId="62" applyFont="1" applyFill="1" applyBorder="1" applyAlignment="1">
      <alignment horizontal="center" vertical="center"/>
      <protection/>
    </xf>
    <xf numFmtId="0" fontId="6" fillId="33" borderId="86" xfId="62" applyFont="1" applyFill="1" applyBorder="1" applyAlignment="1">
      <alignment horizontal="center" vertical="center"/>
      <protection/>
    </xf>
    <xf numFmtId="0" fontId="6" fillId="33" borderId="85" xfId="62" applyFont="1" applyFill="1" applyBorder="1" applyAlignment="1">
      <alignment horizontal="center" vertical="center"/>
      <protection/>
    </xf>
    <xf numFmtId="0" fontId="6" fillId="33" borderId="0" xfId="62" applyFont="1" applyFill="1" applyBorder="1" applyAlignment="1">
      <alignment horizontal="left" vertical="center" wrapText="1"/>
      <protection/>
    </xf>
    <xf numFmtId="0" fontId="11" fillId="33" borderId="0" xfId="62" applyFont="1" applyFill="1" applyAlignment="1">
      <alignment horizontal="center" vertical="center"/>
      <protection/>
    </xf>
    <xf numFmtId="0" fontId="0" fillId="33" borderId="29" xfId="63" applyFont="1" applyFill="1" applyBorder="1" applyAlignment="1">
      <alignment horizontal="center" vertical="center"/>
      <protection/>
    </xf>
    <xf numFmtId="0" fontId="0" fillId="33" borderId="32" xfId="63" applyFont="1" applyFill="1" applyBorder="1" applyAlignment="1">
      <alignment horizontal="center" vertical="center"/>
      <protection/>
    </xf>
    <xf numFmtId="180" fontId="6" fillId="33" borderId="118" xfId="62" applyNumberFormat="1" applyFont="1" applyFill="1" applyBorder="1" applyAlignment="1">
      <alignment horizontal="center" vertical="center"/>
      <protection/>
    </xf>
    <xf numFmtId="180" fontId="6" fillId="33" borderId="13" xfId="62" applyNumberFormat="1" applyFont="1" applyFill="1" applyBorder="1" applyAlignment="1">
      <alignment horizontal="center" vertical="center"/>
      <protection/>
    </xf>
    <xf numFmtId="180" fontId="6" fillId="33" borderId="119" xfId="62" applyNumberFormat="1" applyFont="1" applyFill="1" applyBorder="1" applyAlignment="1">
      <alignment horizontal="center" vertical="center"/>
      <protection/>
    </xf>
    <xf numFmtId="180" fontId="6" fillId="33" borderId="72" xfId="62" applyNumberFormat="1" applyFont="1" applyFill="1" applyBorder="1" applyAlignment="1">
      <alignment horizontal="center" vertical="center"/>
      <protection/>
    </xf>
    <xf numFmtId="0" fontId="6" fillId="33" borderId="126" xfId="62" applyFont="1" applyFill="1" applyBorder="1" applyAlignment="1">
      <alignment horizontal="center" vertical="center"/>
      <protection/>
    </xf>
    <xf numFmtId="0" fontId="0" fillId="33" borderId="155" xfId="63" applyFont="1" applyFill="1" applyBorder="1" applyAlignment="1">
      <alignment horizontal="center" vertical="center"/>
      <protection/>
    </xf>
    <xf numFmtId="0" fontId="0" fillId="33" borderId="0" xfId="63" applyFont="1" applyFill="1" applyBorder="1" applyAlignment="1">
      <alignment horizontal="center" vertical="center"/>
      <protection/>
    </xf>
    <xf numFmtId="0" fontId="0" fillId="33" borderId="12" xfId="63" applyFont="1" applyFill="1" applyBorder="1" applyAlignment="1">
      <alignment horizontal="center" vertical="center"/>
      <protection/>
    </xf>
    <xf numFmtId="0" fontId="0" fillId="33" borderId="19" xfId="63" applyFont="1" applyFill="1" applyBorder="1" applyAlignment="1">
      <alignment horizontal="center" vertical="center"/>
      <protection/>
    </xf>
    <xf numFmtId="0" fontId="0" fillId="33" borderId="48" xfId="63" applyFont="1" applyFill="1" applyBorder="1" applyAlignment="1">
      <alignment horizontal="center" vertical="center"/>
      <protection/>
    </xf>
    <xf numFmtId="0" fontId="0" fillId="33" borderId="51" xfId="63" applyFont="1" applyFill="1" applyBorder="1" applyAlignment="1">
      <alignment horizontal="center" vertical="center"/>
      <protection/>
    </xf>
    <xf numFmtId="180" fontId="6" fillId="33" borderId="115" xfId="62" applyNumberFormat="1" applyFont="1" applyFill="1" applyBorder="1" applyAlignment="1">
      <alignment horizontal="center" vertical="center" shrinkToFit="1"/>
      <protection/>
    </xf>
    <xf numFmtId="180" fontId="0" fillId="33" borderId="77" xfId="63" applyNumberFormat="1" applyFont="1" applyFill="1" applyBorder="1" applyAlignment="1">
      <alignment horizontal="center" vertical="center" shrinkToFit="1"/>
      <protection/>
    </xf>
    <xf numFmtId="0" fontId="6" fillId="33" borderId="118" xfId="62" applyFont="1" applyFill="1" applyBorder="1" applyAlignment="1">
      <alignment horizontal="center" vertical="center"/>
      <protection/>
    </xf>
    <xf numFmtId="0" fontId="0" fillId="33" borderId="106" xfId="62" applyFont="1" applyFill="1" applyBorder="1" applyAlignment="1">
      <alignment horizontal="center" vertical="center"/>
      <protection/>
    </xf>
    <xf numFmtId="0" fontId="0" fillId="33" borderId="126" xfId="62" applyFont="1" applyFill="1" applyBorder="1" applyAlignment="1">
      <alignment horizontal="center" vertical="center"/>
      <protection/>
    </xf>
    <xf numFmtId="0" fontId="6" fillId="33" borderId="0" xfId="62" applyFont="1" applyFill="1" applyBorder="1" applyAlignment="1">
      <alignment horizontal="left" vertical="center"/>
      <protection/>
    </xf>
    <xf numFmtId="0" fontId="7" fillId="33" borderId="68" xfId="62" applyFont="1" applyFill="1" applyBorder="1" applyAlignment="1">
      <alignment horizontal="center" vertical="center" wrapText="1"/>
      <protection/>
    </xf>
    <xf numFmtId="0" fontId="7" fillId="33" borderId="102" xfId="62" applyFont="1" applyFill="1" applyBorder="1" applyAlignment="1">
      <alignment horizontal="center" vertical="center"/>
      <protection/>
    </xf>
    <xf numFmtId="0" fontId="7" fillId="33" borderId="118" xfId="62" applyFont="1" applyFill="1" applyBorder="1" applyAlignment="1">
      <alignment horizontal="center" vertical="center"/>
      <protection/>
    </xf>
    <xf numFmtId="0" fontId="7" fillId="33" borderId="106" xfId="62" applyFont="1" applyFill="1" applyBorder="1" applyAlignment="1">
      <alignment horizontal="center" vertical="center"/>
      <protection/>
    </xf>
    <xf numFmtId="180" fontId="6" fillId="33" borderId="106" xfId="62" applyNumberFormat="1" applyFont="1" applyFill="1" applyBorder="1" applyAlignment="1">
      <alignment horizontal="center" vertical="center"/>
      <protection/>
    </xf>
    <xf numFmtId="180" fontId="6" fillId="33" borderId="126" xfId="62" applyNumberFormat="1" applyFont="1" applyFill="1" applyBorder="1" applyAlignment="1">
      <alignment horizontal="center" vertical="center"/>
      <protection/>
    </xf>
    <xf numFmtId="0" fontId="6" fillId="33" borderId="153" xfId="62" applyFont="1" applyFill="1" applyBorder="1" applyAlignment="1">
      <alignment horizontal="center" vertical="center" shrinkToFit="1"/>
      <protection/>
    </xf>
    <xf numFmtId="0" fontId="0" fillId="33" borderId="29" xfId="63" applyFont="1" applyFill="1" applyBorder="1" applyAlignment="1">
      <alignment horizontal="center" vertical="center" shrinkToFit="1"/>
      <protection/>
    </xf>
    <xf numFmtId="0" fontId="0" fillId="33" borderId="32" xfId="63" applyFont="1" applyFill="1" applyBorder="1" applyAlignment="1">
      <alignment horizontal="center" vertical="center" shrinkToFit="1"/>
      <protection/>
    </xf>
    <xf numFmtId="0" fontId="7" fillId="33" borderId="68" xfId="62" applyFont="1" applyFill="1" applyBorder="1" applyAlignment="1">
      <alignment horizontal="center" vertical="center"/>
      <protection/>
    </xf>
    <xf numFmtId="180" fontId="6" fillId="33" borderId="86" xfId="62" applyNumberFormat="1" applyFont="1" applyFill="1" applyBorder="1" applyAlignment="1">
      <alignment horizontal="center" vertical="center"/>
      <protection/>
    </xf>
    <xf numFmtId="180" fontId="6" fillId="33" borderId="85" xfId="62" applyNumberFormat="1" applyFont="1" applyFill="1" applyBorder="1" applyAlignment="1">
      <alignment horizontal="center" vertical="center"/>
      <protection/>
    </xf>
    <xf numFmtId="180" fontId="6" fillId="33" borderId="86" xfId="62" applyNumberFormat="1" applyFont="1" applyFill="1" applyBorder="1" applyAlignment="1">
      <alignment horizontal="center" vertical="center" wrapText="1"/>
      <protection/>
    </xf>
    <xf numFmtId="180" fontId="6" fillId="33" borderId="85" xfId="62" applyNumberFormat="1" applyFont="1" applyFill="1" applyBorder="1" applyAlignment="1">
      <alignment horizontal="center" vertical="center" wrapText="1"/>
      <protection/>
    </xf>
    <xf numFmtId="0" fontId="8" fillId="0" borderId="48" xfId="62" applyFont="1" applyFill="1" applyBorder="1" applyAlignment="1">
      <alignment vertical="center"/>
      <protection/>
    </xf>
    <xf numFmtId="0" fontId="8" fillId="0" borderId="48" xfId="0" applyFont="1" applyBorder="1" applyAlignment="1">
      <alignment vertical="center"/>
    </xf>
    <xf numFmtId="0" fontId="6" fillId="33" borderId="68" xfId="62" applyFont="1" applyFill="1" applyBorder="1" applyAlignment="1">
      <alignment horizontal="center" vertical="center"/>
      <protection/>
    </xf>
    <xf numFmtId="0" fontId="0" fillId="33" borderId="159" xfId="62" applyFont="1" applyFill="1" applyBorder="1" applyAlignment="1">
      <alignment horizontal="center" vertical="center"/>
      <protection/>
    </xf>
    <xf numFmtId="0" fontId="0" fillId="33" borderId="102" xfId="62" applyFont="1" applyFill="1" applyBorder="1" applyAlignment="1">
      <alignment horizontal="center" vertical="center"/>
      <protection/>
    </xf>
    <xf numFmtId="0" fontId="6" fillId="33" borderId="68" xfId="62" applyFont="1" applyFill="1" applyBorder="1" applyAlignment="1">
      <alignment horizontal="center" vertical="center" wrapText="1"/>
      <protection/>
    </xf>
    <xf numFmtId="0" fontId="0" fillId="0" borderId="159" xfId="0" applyFont="1" applyBorder="1" applyAlignment="1">
      <alignment horizontal="center" vertical="center" wrapText="1"/>
    </xf>
    <xf numFmtId="0" fontId="0" fillId="0" borderId="102" xfId="0" applyFont="1" applyBorder="1" applyAlignment="1">
      <alignment horizontal="center" vertical="center" wrapText="1"/>
    </xf>
    <xf numFmtId="0" fontId="6" fillId="33" borderId="159" xfId="62" applyFont="1" applyFill="1" applyBorder="1" applyAlignment="1">
      <alignment horizontal="center" vertical="center"/>
      <protection/>
    </xf>
    <xf numFmtId="0" fontId="6" fillId="33" borderId="102" xfId="62" applyFont="1" applyFill="1" applyBorder="1" applyAlignment="1">
      <alignment horizontal="center" vertical="center"/>
      <protection/>
    </xf>
    <xf numFmtId="0" fontId="8" fillId="0" borderId="0" xfId="62" applyFont="1" applyFill="1" applyAlignment="1">
      <alignment horizontal="center" vertical="center"/>
      <protection/>
    </xf>
    <xf numFmtId="0" fontId="7" fillId="33" borderId="159" xfId="62" applyFont="1" applyFill="1" applyBorder="1" applyAlignment="1">
      <alignment horizontal="center" vertical="center"/>
      <protection/>
    </xf>
    <xf numFmtId="0" fontId="6" fillId="33" borderId="34" xfId="62" applyFont="1" applyFill="1" applyBorder="1" applyAlignment="1">
      <alignment horizontal="center" vertical="center"/>
      <protection/>
    </xf>
    <xf numFmtId="0" fontId="6" fillId="33" borderId="15" xfId="62" applyFont="1" applyFill="1" applyBorder="1" applyAlignment="1">
      <alignment horizontal="center" vertical="center"/>
      <protection/>
    </xf>
    <xf numFmtId="0" fontId="6" fillId="33" borderId="101" xfId="62" applyFont="1" applyFill="1" applyBorder="1" applyAlignment="1">
      <alignment horizontal="center" vertical="center"/>
      <protection/>
    </xf>
    <xf numFmtId="0" fontId="6" fillId="33" borderId="77" xfId="62" applyFont="1" applyFill="1" applyBorder="1" applyAlignment="1">
      <alignment horizontal="center" vertical="center"/>
      <protection/>
    </xf>
    <xf numFmtId="0" fontId="6" fillId="33" borderId="118" xfId="62" applyFont="1" applyFill="1" applyBorder="1" applyAlignment="1">
      <alignment horizontal="center" vertical="center" wrapText="1"/>
      <protection/>
    </xf>
    <xf numFmtId="0" fontId="0" fillId="33" borderId="106"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6" fillId="33" borderId="160" xfId="62" applyFont="1" applyFill="1" applyBorder="1" applyAlignment="1">
      <alignment horizontal="center" vertical="center"/>
      <protection/>
    </xf>
    <xf numFmtId="0" fontId="6" fillId="33" borderId="31" xfId="62" applyFont="1" applyFill="1" applyBorder="1" applyAlignment="1">
      <alignment horizontal="center" vertical="center"/>
      <protection/>
    </xf>
    <xf numFmtId="0" fontId="6" fillId="33" borderId="132" xfId="62" applyFont="1" applyFill="1" applyBorder="1" applyAlignment="1">
      <alignment horizontal="center" vertical="center"/>
      <protection/>
    </xf>
    <xf numFmtId="0" fontId="6" fillId="33" borderId="119" xfId="62" applyFont="1" applyFill="1" applyBorder="1" applyAlignment="1">
      <alignment horizontal="center" vertical="center"/>
      <protection/>
    </xf>
    <xf numFmtId="0" fontId="6" fillId="33" borderId="72" xfId="62" applyFont="1" applyFill="1" applyBorder="1" applyAlignment="1">
      <alignment horizontal="center" vertical="center"/>
      <protection/>
    </xf>
    <xf numFmtId="0" fontId="8" fillId="0" borderId="0" xfId="62" applyFont="1" applyFill="1" applyBorder="1" applyAlignment="1">
      <alignment vertical="center"/>
      <protection/>
    </xf>
    <xf numFmtId="0" fontId="0" fillId="0" borderId="0" xfId="0" applyFont="1" applyBorder="1" applyAlignment="1">
      <alignment vertical="center"/>
    </xf>
    <xf numFmtId="0" fontId="7" fillId="33" borderId="86" xfId="62" applyFont="1" applyFill="1" applyBorder="1" applyAlignment="1">
      <alignment horizontal="center" vertical="center" wrapText="1"/>
      <protection/>
    </xf>
    <xf numFmtId="0" fontId="7" fillId="33" borderId="85" xfId="62" applyFont="1" applyFill="1" applyBorder="1" applyAlignment="1">
      <alignment horizontal="center" vertical="center"/>
      <protection/>
    </xf>
    <xf numFmtId="0" fontId="0" fillId="33" borderId="85" xfId="0" applyFont="1" applyFill="1" applyBorder="1" applyAlignment="1">
      <alignment horizontal="center" vertical="center" wrapText="1"/>
    </xf>
    <xf numFmtId="0" fontId="7" fillId="33" borderId="86" xfId="62" applyFont="1" applyFill="1" applyBorder="1" applyAlignment="1">
      <alignment horizontal="center" vertical="center"/>
      <protection/>
    </xf>
    <xf numFmtId="0" fontId="8" fillId="33" borderId="0" xfId="62" applyFont="1" applyFill="1" applyAlignment="1">
      <alignment horizontal="center" vertical="center"/>
      <protection/>
    </xf>
    <xf numFmtId="0" fontId="8" fillId="0" borderId="0" xfId="62" applyFont="1" applyFill="1" applyBorder="1" applyAlignment="1">
      <alignment horizontal="center" vertical="center"/>
      <protection/>
    </xf>
    <xf numFmtId="0" fontId="6" fillId="33" borderId="161" xfId="62" applyFont="1" applyFill="1" applyBorder="1" applyAlignment="1">
      <alignment horizontal="center" vertical="center"/>
      <protection/>
    </xf>
    <xf numFmtId="0" fontId="0" fillId="33" borderId="146" xfId="0" applyFont="1" applyFill="1" applyBorder="1" applyAlignment="1">
      <alignment horizontal="center" vertical="center"/>
    </xf>
    <xf numFmtId="0" fontId="0" fillId="33" borderId="124" xfId="0" applyFont="1" applyFill="1" applyBorder="1" applyAlignment="1">
      <alignment horizontal="center" vertical="center"/>
    </xf>
    <xf numFmtId="0" fontId="0" fillId="33" borderId="154" xfId="0" applyFont="1" applyFill="1" applyBorder="1" applyAlignment="1">
      <alignment horizontal="left" vertical="center" wrapText="1"/>
    </xf>
    <xf numFmtId="0" fontId="0" fillId="33" borderId="31" xfId="0" applyFont="1" applyFill="1" applyBorder="1" applyAlignment="1">
      <alignment wrapText="1"/>
    </xf>
    <xf numFmtId="0" fontId="0" fillId="33" borderId="162" xfId="0" applyFont="1" applyFill="1" applyBorder="1" applyAlignment="1">
      <alignment wrapText="1"/>
    </xf>
    <xf numFmtId="0" fontId="8" fillId="33" borderId="69" xfId="0" applyFont="1" applyFill="1" applyBorder="1" applyAlignment="1">
      <alignment horizontal="center" vertical="center" wrapText="1"/>
    </xf>
    <xf numFmtId="0" fontId="0" fillId="33" borderId="101"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69"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8" fillId="0" borderId="18" xfId="62" applyFont="1" applyFill="1" applyBorder="1" applyAlignment="1">
      <alignment vertical="center"/>
      <protection/>
    </xf>
    <xf numFmtId="0" fontId="0" fillId="0" borderId="18" xfId="0" applyFont="1" applyBorder="1" applyAlignment="1">
      <alignment/>
    </xf>
    <xf numFmtId="0" fontId="0" fillId="33" borderId="29" xfId="0" applyFont="1" applyFill="1" applyBorder="1" applyAlignment="1">
      <alignment horizontal="left" vertical="center" wrapText="1"/>
    </xf>
    <xf numFmtId="0" fontId="0" fillId="33" borderId="85"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29" xfId="62" applyFont="1" applyFill="1" applyBorder="1" applyAlignment="1">
      <alignment horizontal="center"/>
      <protection/>
    </xf>
    <xf numFmtId="0" fontId="0" fillId="33" borderId="30" xfId="62" applyFont="1" applyFill="1" applyBorder="1" applyAlignment="1">
      <alignment horizontal="center"/>
      <protection/>
    </xf>
    <xf numFmtId="0" fontId="8" fillId="33" borderId="68" xfId="0" applyFont="1" applyFill="1" applyBorder="1" applyAlignment="1">
      <alignment horizontal="center" vertical="center" wrapText="1"/>
    </xf>
    <xf numFmtId="0" fontId="8" fillId="33" borderId="77" xfId="0" applyFont="1" applyFill="1" applyBorder="1" applyAlignment="1">
      <alignment horizontal="center" vertical="center" wrapText="1"/>
    </xf>
    <xf numFmtId="0" fontId="0" fillId="33" borderId="163" xfId="0" applyFont="1" applyFill="1" applyBorder="1" applyAlignment="1">
      <alignment horizontal="left" vertical="center" wrapText="1"/>
    </xf>
    <xf numFmtId="0" fontId="0" fillId="33" borderId="72" xfId="0" applyFont="1" applyFill="1" applyBorder="1" applyAlignment="1">
      <alignment horizontal="left" vertical="center" wrapText="1"/>
    </xf>
    <xf numFmtId="0" fontId="8" fillId="33" borderId="16"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0" fillId="33" borderId="32" xfId="62" applyFont="1" applyFill="1" applyBorder="1" applyAlignment="1">
      <alignment horizontal="center"/>
      <protection/>
    </xf>
    <xf numFmtId="0" fontId="50" fillId="0" borderId="18" xfId="0" applyFont="1" applyFill="1" applyBorder="1" applyAlignment="1">
      <alignment/>
    </xf>
    <xf numFmtId="0" fontId="0" fillId="0" borderId="18" xfId="0" applyFill="1" applyBorder="1" applyAlignment="1">
      <alignment/>
    </xf>
    <xf numFmtId="0" fontId="0" fillId="33" borderId="146" xfId="0" applyFont="1" applyFill="1" applyBorder="1" applyAlignment="1">
      <alignment horizontal="center" vertical="center"/>
    </xf>
    <xf numFmtId="0" fontId="0" fillId="33" borderId="124" xfId="0" applyFont="1" applyFill="1" applyBorder="1" applyAlignment="1">
      <alignment horizontal="center" vertical="center"/>
    </xf>
    <xf numFmtId="0" fontId="50" fillId="33" borderId="154" xfId="0" applyFont="1" applyFill="1" applyBorder="1" applyAlignment="1">
      <alignment horizontal="left" vertical="center" wrapText="1"/>
    </xf>
    <xf numFmtId="0" fontId="50" fillId="33" borderId="31" xfId="0" applyFont="1" applyFill="1" applyBorder="1" applyAlignment="1">
      <alignment wrapText="1"/>
    </xf>
    <xf numFmtId="0" fontId="50" fillId="33" borderId="162" xfId="0" applyFont="1" applyFill="1" applyBorder="1" applyAlignment="1">
      <alignment wrapText="1"/>
    </xf>
    <xf numFmtId="0" fontId="50" fillId="33" borderId="70" xfId="0" applyFont="1" applyFill="1" applyBorder="1" applyAlignment="1">
      <alignment horizontal="left" vertical="center" wrapText="1"/>
    </xf>
    <xf numFmtId="0" fontId="50" fillId="33" borderId="164" xfId="0" applyFont="1" applyFill="1" applyBorder="1" applyAlignment="1">
      <alignment horizontal="left" vertical="center" wrapText="1"/>
    </xf>
    <xf numFmtId="0" fontId="50" fillId="33" borderId="101" xfId="0" applyFont="1" applyFill="1" applyBorder="1" applyAlignment="1">
      <alignment horizontal="center" vertical="center" wrapText="1"/>
    </xf>
    <xf numFmtId="0" fontId="50" fillId="33" borderId="34"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50" fillId="33" borderId="32" xfId="0" applyFont="1" applyFill="1" applyBorder="1" applyAlignment="1">
      <alignment horizontal="left" vertical="center" wrapText="1"/>
    </xf>
    <xf numFmtId="0" fontId="50" fillId="33" borderId="85" xfId="0" applyFont="1" applyFill="1" applyBorder="1" applyAlignment="1">
      <alignment horizontal="left" vertical="center" wrapText="1"/>
    </xf>
    <xf numFmtId="0" fontId="0" fillId="0" borderId="165" xfId="62" applyFont="1" applyFill="1" applyBorder="1" applyAlignment="1">
      <alignment horizontal="center" vertical="center"/>
      <protection/>
    </xf>
    <xf numFmtId="0" fontId="0" fillId="0" borderId="131" xfId="62" applyFont="1" applyFill="1" applyBorder="1" applyAlignment="1">
      <alignment horizontal="center" vertical="center"/>
      <protection/>
    </xf>
    <xf numFmtId="0" fontId="0" fillId="0" borderId="117" xfId="62" applyFont="1" applyFill="1" applyBorder="1" applyAlignment="1">
      <alignment horizontal="center" vertical="center"/>
      <protection/>
    </xf>
    <xf numFmtId="0" fontId="0" fillId="0" borderId="86" xfId="62" applyFont="1" applyFill="1" applyBorder="1" applyAlignment="1">
      <alignment horizontal="center" vertical="center" wrapText="1"/>
      <protection/>
    </xf>
    <xf numFmtId="0" fontId="0" fillId="0" borderId="85" xfId="0" applyFont="1" applyBorder="1" applyAlignment="1">
      <alignment horizontal="center" vertical="center" wrapText="1"/>
    </xf>
    <xf numFmtId="0" fontId="6" fillId="0" borderId="115" xfId="62" applyFont="1" applyFill="1" applyBorder="1" applyAlignment="1">
      <alignment horizontal="center" vertical="center" wrapText="1"/>
      <protection/>
    </xf>
    <xf numFmtId="0" fontId="0" fillId="0" borderId="34"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6"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lignment horizontal="left" vertical="center"/>
    </xf>
    <xf numFmtId="0" fontId="0" fillId="0" borderId="115" xfId="0" applyFont="1" applyBorder="1" applyAlignment="1">
      <alignment horizontal="left" vertical="center" wrapText="1"/>
    </xf>
    <xf numFmtId="0" fontId="0" fillId="0" borderId="34" xfId="0" applyFont="1" applyBorder="1" applyAlignment="1">
      <alignment vertical="center" wrapText="1"/>
    </xf>
    <xf numFmtId="0" fontId="0" fillId="0" borderId="77" xfId="0" applyFont="1" applyBorder="1" applyAlignment="1">
      <alignment vertical="center" wrapText="1"/>
    </xf>
    <xf numFmtId="0" fontId="0" fillId="33" borderId="13" xfId="62" applyFont="1" applyFill="1" applyBorder="1" applyAlignment="1">
      <alignment horizontal="center" vertical="center" wrapText="1"/>
      <protection/>
    </xf>
    <xf numFmtId="0" fontId="0" fillId="33" borderId="166" xfId="0" applyFont="1" applyFill="1" applyBorder="1" applyAlignment="1">
      <alignment horizontal="center" vertical="center" wrapText="1"/>
    </xf>
    <xf numFmtId="0" fontId="0" fillId="0" borderId="131" xfId="0" applyFont="1" applyBorder="1" applyAlignment="1">
      <alignment horizontal="center" vertical="center"/>
    </xf>
    <xf numFmtId="0" fontId="0" fillId="33" borderId="11" xfId="0" applyFont="1" applyFill="1" applyBorder="1" applyAlignment="1">
      <alignment horizontal="center" vertical="center" wrapText="1"/>
    </xf>
    <xf numFmtId="0" fontId="0" fillId="0" borderId="14" xfId="62" applyFont="1" applyFill="1" applyBorder="1" applyAlignment="1">
      <alignment horizontal="center" vertical="center" wrapText="1"/>
      <protection/>
    </xf>
    <xf numFmtId="0" fontId="0" fillId="0" borderId="12" xfId="62" applyFont="1" applyFill="1" applyBorder="1" applyAlignment="1">
      <alignment horizontal="center" vertical="center"/>
      <protection/>
    </xf>
    <xf numFmtId="0" fontId="6" fillId="0" borderId="118" xfId="62" applyFont="1" applyFill="1" applyBorder="1" applyAlignment="1">
      <alignment horizontal="left" vertical="center" wrapText="1"/>
      <protection/>
    </xf>
    <xf numFmtId="0" fontId="0" fillId="0" borderId="106"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66" xfId="0" applyFont="1" applyFill="1" applyBorder="1" applyAlignment="1">
      <alignment vertical="center"/>
    </xf>
    <xf numFmtId="0" fontId="0" fillId="0" borderId="160"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132" xfId="62" applyFont="1" applyFill="1" applyBorder="1" applyAlignment="1">
      <alignment horizontal="center" vertical="center"/>
      <protection/>
    </xf>
    <xf numFmtId="0" fontId="0" fillId="0" borderId="118" xfId="62" applyFont="1" applyFill="1" applyBorder="1" applyAlignment="1">
      <alignment horizontal="left" vertical="center" wrapText="1"/>
      <protection/>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6" fillId="0" borderId="86" xfId="62" applyFont="1" applyFill="1" applyBorder="1" applyAlignment="1">
      <alignment horizontal="center" vertical="center" wrapText="1"/>
      <protection/>
    </xf>
    <xf numFmtId="0" fontId="6" fillId="0" borderId="85" xfId="62" applyFont="1" applyFill="1" applyBorder="1" applyAlignment="1">
      <alignment horizontal="center" vertical="center" wrapText="1"/>
      <protection/>
    </xf>
    <xf numFmtId="0" fontId="0" fillId="0" borderId="101" xfId="0" applyFont="1" applyBorder="1" applyAlignment="1">
      <alignment horizontal="left" wrapText="1"/>
    </xf>
    <xf numFmtId="0" fontId="0" fillId="0" borderId="77" xfId="0" applyFont="1" applyBorder="1" applyAlignment="1">
      <alignment/>
    </xf>
    <xf numFmtId="0" fontId="0" fillId="0" borderId="86" xfId="62" applyFont="1" applyFill="1" applyBorder="1" applyAlignment="1">
      <alignment horizontal="center" vertical="center"/>
      <protection/>
    </xf>
    <xf numFmtId="0" fontId="0" fillId="0" borderId="85" xfId="0" applyFont="1" applyBorder="1" applyAlignment="1">
      <alignment horizontal="center" vertical="center"/>
    </xf>
    <xf numFmtId="0" fontId="6" fillId="33" borderId="0" xfId="62" applyFont="1" applyFill="1" applyBorder="1" applyAlignment="1">
      <alignment horizontal="center" vertical="center" wrapText="1"/>
      <protection/>
    </xf>
    <xf numFmtId="0" fontId="6" fillId="33" borderId="86" xfId="62" applyFont="1" applyFill="1" applyBorder="1" applyAlignment="1">
      <alignment horizontal="center" vertical="center" wrapText="1"/>
      <protection/>
    </xf>
    <xf numFmtId="0" fontId="6" fillId="33" borderId="85" xfId="0" applyFont="1" applyFill="1" applyBorder="1" applyAlignment="1">
      <alignment horizontal="center" vertical="center" wrapText="1"/>
    </xf>
    <xf numFmtId="0" fontId="0" fillId="33" borderId="101" xfId="0" applyFont="1" applyFill="1" applyBorder="1" applyAlignment="1">
      <alignment vertical="center" wrapText="1"/>
    </xf>
    <xf numFmtId="0" fontId="0" fillId="33" borderId="34" xfId="0" applyFont="1" applyFill="1" applyBorder="1" applyAlignment="1">
      <alignment vertical="center" wrapText="1"/>
    </xf>
    <xf numFmtId="0" fontId="0" fillId="0" borderId="13" xfId="0" applyFont="1" applyBorder="1" applyAlignment="1">
      <alignment vertical="center" wrapText="1"/>
    </xf>
    <xf numFmtId="180" fontId="0" fillId="0" borderId="86" xfId="62" applyNumberFormat="1" applyFont="1" applyFill="1" applyBorder="1" applyAlignment="1">
      <alignment horizontal="center" vertical="center"/>
      <protection/>
    </xf>
    <xf numFmtId="180" fontId="0" fillId="0" borderId="85" xfId="62" applyNumberFormat="1"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0" fillId="0" borderId="14" xfId="62" applyFont="1" applyFill="1" applyBorder="1" applyAlignment="1">
      <alignment horizontal="center" vertical="center"/>
      <protection/>
    </xf>
    <xf numFmtId="0" fontId="0" fillId="0" borderId="119" xfId="62" applyFont="1" applyFill="1" applyBorder="1" applyAlignment="1">
      <alignment horizontal="center" vertical="center" wrapText="1"/>
      <protection/>
    </xf>
    <xf numFmtId="0" fontId="0" fillId="0" borderId="67" xfId="0" applyFont="1" applyBorder="1" applyAlignment="1">
      <alignment horizontal="center" vertical="center" wrapText="1"/>
    </xf>
    <xf numFmtId="0" fontId="0" fillId="0" borderId="72" xfId="0" applyFont="1" applyBorder="1" applyAlignment="1">
      <alignment horizontal="center" vertical="center" wrapText="1"/>
    </xf>
    <xf numFmtId="0" fontId="0" fillId="33" borderId="160" xfId="62" applyFont="1" applyFill="1" applyBorder="1" applyAlignment="1">
      <alignment horizontal="center" vertical="center"/>
      <protection/>
    </xf>
    <xf numFmtId="0" fontId="0" fillId="33" borderId="31" xfId="62" applyFont="1" applyFill="1" applyBorder="1" applyAlignment="1">
      <alignment horizontal="center" vertical="center"/>
      <protection/>
    </xf>
    <xf numFmtId="0" fontId="0" fillId="33" borderId="59" xfId="62" applyFont="1" applyFill="1" applyBorder="1" applyAlignment="1">
      <alignment horizontal="center" vertical="center"/>
      <protection/>
    </xf>
    <xf numFmtId="0" fontId="6" fillId="33" borderId="115" xfId="62" applyFont="1" applyFill="1" applyBorder="1" applyAlignment="1">
      <alignment horizontal="left" vertical="center" wrapText="1"/>
      <protection/>
    </xf>
    <xf numFmtId="0" fontId="0" fillId="33" borderId="34" xfId="0" applyFont="1" applyFill="1" applyBorder="1" applyAlignment="1">
      <alignment horizontal="left" vertical="center" wrapText="1"/>
    </xf>
    <xf numFmtId="0" fontId="0" fillId="33" borderId="77" xfId="0" applyFont="1" applyFill="1" applyBorder="1" applyAlignment="1">
      <alignment horizontal="left" vertical="center" wrapText="1"/>
    </xf>
    <xf numFmtId="0" fontId="0" fillId="33" borderId="118" xfId="0" applyFont="1" applyFill="1" applyBorder="1" applyAlignment="1">
      <alignment horizontal="left" vertical="center" wrapText="1"/>
    </xf>
    <xf numFmtId="0" fontId="0" fillId="33" borderId="14" xfId="0" applyFont="1" applyFill="1" applyBorder="1" applyAlignment="1">
      <alignment vertical="center" wrapText="1"/>
    </xf>
    <xf numFmtId="0" fontId="0" fillId="33" borderId="13" xfId="0" applyFont="1" applyFill="1" applyBorder="1" applyAlignment="1">
      <alignment vertical="center" wrapText="1"/>
    </xf>
    <xf numFmtId="0" fontId="6" fillId="33" borderId="118" xfId="62" applyFont="1" applyFill="1" applyBorder="1" applyAlignment="1">
      <alignment horizontal="left" vertical="center" wrapText="1"/>
      <protection/>
    </xf>
    <xf numFmtId="0" fontId="0" fillId="33" borderId="106" xfId="0" applyFont="1" applyFill="1" applyBorder="1" applyAlignment="1">
      <alignment vertical="center"/>
    </xf>
    <xf numFmtId="0" fontId="0" fillId="33" borderId="14" xfId="0" applyFont="1" applyFill="1" applyBorder="1" applyAlignment="1">
      <alignment vertical="center"/>
    </xf>
    <xf numFmtId="0" fontId="0" fillId="33" borderId="0" xfId="0" applyFont="1" applyFill="1" applyBorder="1" applyAlignment="1">
      <alignment vertical="center"/>
    </xf>
    <xf numFmtId="0" fontId="0" fillId="33" borderId="13" xfId="0" applyFont="1" applyFill="1" applyBorder="1" applyAlignment="1">
      <alignment vertical="center"/>
    </xf>
    <xf numFmtId="0" fontId="0" fillId="33" borderId="166" xfId="0" applyFont="1" applyFill="1" applyBorder="1" applyAlignment="1">
      <alignment vertical="center"/>
    </xf>
    <xf numFmtId="0" fontId="0" fillId="33" borderId="131" xfId="0" applyFont="1" applyFill="1" applyBorder="1" applyAlignment="1">
      <alignment horizontal="left" vertical="center"/>
    </xf>
    <xf numFmtId="0" fontId="0" fillId="33" borderId="118" xfId="62" applyFont="1" applyFill="1" applyBorder="1" applyAlignment="1">
      <alignment horizontal="left" vertical="center" wrapText="1"/>
      <protection/>
    </xf>
    <xf numFmtId="0" fontId="0" fillId="33" borderId="14"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31" xfId="62" applyFont="1" applyFill="1" applyBorder="1" applyAlignment="1">
      <alignment horizontal="center" vertical="center"/>
      <protection/>
    </xf>
    <xf numFmtId="0" fontId="0" fillId="33" borderId="131" xfId="0" applyFont="1" applyFill="1" applyBorder="1" applyAlignment="1">
      <alignment horizontal="center" vertical="center"/>
    </xf>
    <xf numFmtId="0" fontId="0" fillId="33" borderId="165" xfId="62" applyFont="1" applyFill="1" applyBorder="1" applyAlignment="1">
      <alignment horizontal="center" vertical="center"/>
      <protection/>
    </xf>
    <xf numFmtId="0" fontId="0" fillId="33" borderId="117" xfId="62" applyFont="1" applyFill="1" applyBorder="1" applyAlignment="1">
      <alignment horizontal="center" vertical="center"/>
      <protection/>
    </xf>
    <xf numFmtId="0" fontId="0" fillId="33" borderId="119" xfId="62" applyFont="1" applyFill="1" applyBorder="1" applyAlignment="1">
      <alignment horizontal="center" vertical="center" wrapText="1"/>
      <protection/>
    </xf>
    <xf numFmtId="0" fontId="0" fillId="33" borderId="67"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68" xfId="0" applyFont="1" applyFill="1" applyBorder="1" applyAlignment="1">
      <alignment vertical="center" wrapText="1"/>
    </xf>
    <xf numFmtId="0" fontId="0" fillId="33" borderId="101" xfId="62" applyFont="1" applyFill="1" applyBorder="1" applyAlignment="1">
      <alignment horizontal="center" vertical="center" wrapText="1"/>
      <protection/>
    </xf>
    <xf numFmtId="0" fontId="0" fillId="33" borderId="77" xfId="0" applyFont="1" applyFill="1" applyBorder="1" applyAlignment="1">
      <alignment vertical="center" wrapText="1"/>
    </xf>
    <xf numFmtId="0" fontId="0" fillId="33" borderId="10" xfId="62" applyFont="1" applyFill="1" applyBorder="1" applyAlignment="1">
      <alignment horizontal="center" vertical="center"/>
      <protection/>
    </xf>
    <xf numFmtId="0" fontId="0" fillId="33" borderId="48" xfId="0" applyFont="1" applyFill="1" applyBorder="1" applyAlignment="1">
      <alignment horizontal="center" vertical="center"/>
    </xf>
    <xf numFmtId="0" fontId="0" fillId="33" borderId="51" xfId="0" applyFont="1" applyFill="1" applyBorder="1" applyAlignment="1">
      <alignment horizontal="center" vertical="center"/>
    </xf>
    <xf numFmtId="0" fontId="6" fillId="33" borderId="85" xfId="62" applyFont="1" applyFill="1" applyBorder="1" applyAlignment="1">
      <alignment horizontal="center" vertical="center" wrapText="1"/>
      <protection/>
    </xf>
    <xf numFmtId="180" fontId="0" fillId="33" borderId="86" xfId="62" applyNumberFormat="1" applyFont="1" applyFill="1" applyBorder="1" applyAlignment="1">
      <alignment horizontal="center" vertical="center"/>
      <protection/>
    </xf>
    <xf numFmtId="180" fontId="0" fillId="33" borderId="85" xfId="62" applyNumberFormat="1" applyFont="1" applyFill="1" applyBorder="1" applyAlignment="1">
      <alignment horizontal="center" vertical="center"/>
      <protection/>
    </xf>
    <xf numFmtId="0" fontId="0" fillId="33" borderId="86" xfId="62" applyFont="1" applyFill="1" applyBorder="1" applyAlignment="1">
      <alignment horizontal="center" vertical="center" wrapText="1"/>
      <protection/>
    </xf>
    <xf numFmtId="0" fontId="0" fillId="33" borderId="86" xfId="62" applyFont="1" applyFill="1" applyBorder="1" applyAlignment="1">
      <alignment horizontal="center" vertical="center"/>
      <protection/>
    </xf>
    <xf numFmtId="0" fontId="0" fillId="33" borderId="85" xfId="0" applyFont="1" applyFill="1" applyBorder="1" applyAlignment="1">
      <alignment horizontal="center" vertical="center"/>
    </xf>
    <xf numFmtId="0" fontId="0" fillId="33" borderId="13" xfId="62" applyFont="1" applyFill="1" applyBorder="1" applyAlignment="1">
      <alignment horizontal="center" vertical="center"/>
      <protection/>
    </xf>
    <xf numFmtId="0" fontId="0" fillId="33" borderId="11" xfId="62" applyFont="1" applyFill="1" applyBorder="1" applyAlignment="1">
      <alignment horizontal="center" vertical="center"/>
      <protection/>
    </xf>
    <xf numFmtId="0" fontId="0" fillId="33" borderId="69" xfId="0" applyFont="1" applyFill="1" applyBorder="1" applyAlignment="1">
      <alignment horizontal="center" vertical="center" wrapText="1"/>
    </xf>
    <xf numFmtId="0" fontId="0" fillId="33" borderId="167" xfId="0" applyFont="1" applyFill="1" applyBorder="1" applyAlignment="1">
      <alignment horizontal="center" vertical="center" wrapText="1"/>
    </xf>
    <xf numFmtId="0" fontId="0" fillId="33" borderId="102" xfId="0" applyFont="1" applyFill="1" applyBorder="1" applyAlignment="1">
      <alignment horizontal="center" vertical="center" textRotation="255" wrapText="1"/>
    </xf>
    <xf numFmtId="0" fontId="0" fillId="33" borderId="12"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101" xfId="0" applyFont="1" applyFill="1" applyBorder="1" applyAlignment="1">
      <alignment vertical="center" textRotation="255"/>
    </xf>
    <xf numFmtId="0" fontId="0" fillId="33" borderId="34" xfId="0" applyFont="1" applyFill="1" applyBorder="1" applyAlignment="1">
      <alignment vertical="center"/>
    </xf>
    <xf numFmtId="0" fontId="0" fillId="33" borderId="93" xfId="0" applyFont="1" applyFill="1" applyBorder="1" applyAlignment="1">
      <alignment vertical="center"/>
    </xf>
    <xf numFmtId="0" fontId="0" fillId="33" borderId="101" xfId="0" applyFont="1" applyFill="1" applyBorder="1" applyAlignment="1">
      <alignment horizontal="center" vertical="center" textRotation="255" wrapText="1"/>
    </xf>
    <xf numFmtId="0" fontId="0" fillId="33" borderId="168" xfId="0" applyFont="1" applyFill="1" applyBorder="1" applyAlignment="1">
      <alignment horizontal="center" vertical="center" textRotation="255" wrapText="1"/>
    </xf>
    <xf numFmtId="0" fontId="0" fillId="33" borderId="31" xfId="0" applyFont="1" applyFill="1" applyBorder="1" applyAlignment="1">
      <alignment horizontal="center" vertical="center" textRotation="255" wrapText="1"/>
    </xf>
    <xf numFmtId="0" fontId="0" fillId="33" borderId="59" xfId="0" applyFont="1" applyFill="1" applyBorder="1" applyAlignment="1">
      <alignment horizontal="center" vertical="center" textRotation="255" wrapText="1"/>
    </xf>
    <xf numFmtId="0" fontId="0" fillId="33" borderId="2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63" xfId="0" applyFont="1" applyFill="1" applyBorder="1" applyAlignment="1">
      <alignment horizontal="center" vertical="center" textRotation="255" wrapText="1"/>
    </xf>
    <xf numFmtId="0" fontId="0" fillId="33" borderId="67"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0" fillId="0" borderId="0" xfId="0" applyFont="1" applyAlignment="1">
      <alignment horizontal="center"/>
    </xf>
    <xf numFmtId="0" fontId="0" fillId="33" borderId="131" xfId="0" applyFont="1" applyFill="1" applyBorder="1" applyAlignment="1">
      <alignment horizontal="center" vertical="center" wrapText="1"/>
    </xf>
    <xf numFmtId="0" fontId="0" fillId="33" borderId="68" xfId="0" applyFont="1" applyFill="1" applyBorder="1" applyAlignment="1">
      <alignment horizontal="center" vertical="center" textRotation="255" wrapText="1"/>
    </xf>
    <xf numFmtId="0" fontId="0" fillId="33" borderId="30" xfId="0" applyFont="1" applyFill="1" applyBorder="1" applyAlignment="1">
      <alignment horizontal="center" vertical="center" wrapText="1"/>
    </xf>
    <xf numFmtId="0" fontId="0" fillId="33" borderId="161" xfId="0" applyFont="1" applyFill="1" applyBorder="1" applyAlignment="1">
      <alignment horizontal="center" vertical="center"/>
    </xf>
    <xf numFmtId="0" fontId="0" fillId="33" borderId="101" xfId="0" applyFont="1" applyFill="1" applyBorder="1" applyAlignment="1">
      <alignment horizontal="center" vertical="top" textRotation="255" wrapText="1"/>
    </xf>
    <xf numFmtId="0" fontId="0" fillId="33" borderId="34" xfId="0" applyFont="1" applyFill="1" applyBorder="1" applyAlignment="1">
      <alignment horizontal="center" vertical="top" wrapText="1"/>
    </xf>
    <xf numFmtId="0" fontId="0" fillId="33" borderId="93" xfId="0" applyFont="1" applyFill="1" applyBorder="1" applyAlignment="1">
      <alignment horizontal="center" vertical="top" wrapText="1"/>
    </xf>
    <xf numFmtId="0" fontId="0" fillId="33" borderId="68" xfId="0" applyFont="1" applyFill="1" applyBorder="1" applyAlignment="1">
      <alignment horizontal="center" vertical="center" wrapText="1"/>
    </xf>
    <xf numFmtId="0" fontId="0" fillId="33" borderId="146"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69"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34" xfId="0" applyFont="1" applyFill="1" applyBorder="1" applyAlignment="1">
      <alignment horizontal="center" vertical="center" textRotation="255" wrapText="1"/>
    </xf>
    <xf numFmtId="0" fontId="0" fillId="33" borderId="93" xfId="0" applyFont="1" applyFill="1" applyBorder="1" applyAlignment="1">
      <alignment horizontal="center" vertical="center" textRotation="255" wrapText="1"/>
    </xf>
    <xf numFmtId="0" fontId="0" fillId="33" borderId="17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wrapText="1"/>
    </xf>
    <xf numFmtId="0" fontId="0" fillId="33" borderId="14" xfId="0" applyFont="1" applyFill="1" applyBorder="1" applyAlignment="1">
      <alignment horizontal="center" vertical="center" wrapText="1"/>
    </xf>
    <xf numFmtId="0" fontId="0" fillId="33" borderId="60"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pageSetUpPr fitToPage="1"/>
  </sheetPr>
  <dimension ref="B1:AG24"/>
  <sheetViews>
    <sheetView view="pageBreakPreview" zoomScaleSheetLayoutView="100" workbookViewId="0" topLeftCell="A1">
      <pane xSplit="4" ySplit="5" topLeftCell="E6" activePane="bottomRight" state="frozen"/>
      <selection pane="topLeft" activeCell="A1" sqref="A1"/>
      <selection pane="topRight" activeCell="E1" sqref="E1"/>
      <selection pane="bottomLeft" activeCell="A6" sqref="A6"/>
      <selection pane="bottomRight" activeCell="G5" sqref="G5"/>
    </sheetView>
  </sheetViews>
  <sheetFormatPr defaultColWidth="9.00390625" defaultRowHeight="13.5"/>
  <cols>
    <col min="1" max="1" width="2.875" style="1" customWidth="1"/>
    <col min="2" max="3" width="2.625" style="1" customWidth="1"/>
    <col min="4" max="4" width="44.50390625" style="1" customWidth="1"/>
    <col min="5" max="5" width="14.00390625" style="1" customWidth="1"/>
    <col min="6" max="6" width="11.875" style="1" customWidth="1"/>
    <col min="7" max="7" width="13.625" style="1" customWidth="1"/>
    <col min="8" max="8" width="11.875" style="1" customWidth="1"/>
    <col min="9" max="9" width="13.625" style="1" customWidth="1"/>
    <col min="10" max="10" width="11.875" style="1" customWidth="1"/>
    <col min="11" max="11" width="13.50390625" style="1" customWidth="1"/>
    <col min="12" max="12" width="11.875" style="1" customWidth="1"/>
    <col min="13" max="13" width="9.00390625" style="1" customWidth="1"/>
    <col min="14" max="16384" width="9.00390625" style="1" customWidth="1"/>
  </cols>
  <sheetData>
    <row r="1" spans="2:12" ht="12.75">
      <c r="B1" s="20" t="s">
        <v>35</v>
      </c>
      <c r="C1" s="20"/>
      <c r="D1" s="20"/>
      <c r="E1" s="20"/>
      <c r="F1" s="20"/>
      <c r="G1" s="20"/>
      <c r="H1" s="20"/>
      <c r="I1" s="20"/>
      <c r="J1" s="20"/>
      <c r="K1" s="20"/>
      <c r="L1" s="20"/>
    </row>
    <row r="2" spans="2:12" ht="16.5" customHeight="1">
      <c r="B2" s="580" t="s">
        <v>159</v>
      </c>
      <c r="C2" s="580"/>
      <c r="D2" s="580"/>
      <c r="E2" s="580"/>
      <c r="F2" s="580"/>
      <c r="G2" s="580"/>
      <c r="H2" s="580"/>
      <c r="I2" s="580"/>
      <c r="J2" s="580"/>
      <c r="K2" s="580"/>
      <c r="L2" s="580"/>
    </row>
    <row r="3" spans="2:12" ht="13.5" thickBot="1">
      <c r="B3" s="20"/>
      <c r="C3" s="20"/>
      <c r="D3" s="20"/>
      <c r="E3" s="20"/>
      <c r="F3" s="20"/>
      <c r="G3" s="20"/>
      <c r="H3" s="20"/>
      <c r="I3" s="20"/>
      <c r="J3" s="20"/>
      <c r="K3" s="20"/>
      <c r="L3" s="20"/>
    </row>
    <row r="4" spans="2:12" ht="36" customHeight="1">
      <c r="B4" s="583" t="s">
        <v>36</v>
      </c>
      <c r="C4" s="584"/>
      <c r="D4" s="584"/>
      <c r="E4" s="587" t="s">
        <v>37</v>
      </c>
      <c r="F4" s="588"/>
      <c r="G4" s="587" t="s">
        <v>46</v>
      </c>
      <c r="H4" s="588"/>
      <c r="I4" s="587" t="s">
        <v>42</v>
      </c>
      <c r="J4" s="588"/>
      <c r="K4" s="587" t="s">
        <v>47</v>
      </c>
      <c r="L4" s="589"/>
    </row>
    <row r="5" spans="2:12" ht="19.5" customHeight="1">
      <c r="B5" s="585"/>
      <c r="C5" s="586"/>
      <c r="D5" s="586"/>
      <c r="E5" s="62" t="s">
        <v>40</v>
      </c>
      <c r="F5" s="63" t="s">
        <v>41</v>
      </c>
      <c r="G5" s="64" t="s">
        <v>40</v>
      </c>
      <c r="H5" s="65" t="s">
        <v>41</v>
      </c>
      <c r="I5" s="64" t="s">
        <v>40</v>
      </c>
      <c r="J5" s="65" t="s">
        <v>41</v>
      </c>
      <c r="K5" s="62" t="s">
        <v>40</v>
      </c>
      <c r="L5" s="66" t="s">
        <v>41</v>
      </c>
    </row>
    <row r="6" spans="2:13" s="4" customFormat="1" ht="19.5" customHeight="1">
      <c r="B6" s="581" t="s">
        <v>38</v>
      </c>
      <c r="C6" s="582"/>
      <c r="D6" s="582"/>
      <c r="E6" s="67">
        <f>SUM(E7+E12+E17)</f>
        <v>68519</v>
      </c>
      <c r="F6" s="68">
        <v>100</v>
      </c>
      <c r="G6" s="67">
        <f>SUM(G7+G12+G17)</f>
        <v>30925</v>
      </c>
      <c r="H6" s="69">
        <f>IF($E6&lt;&gt;0,G6/E$6*100,0)</f>
        <v>45.133466629693956</v>
      </c>
      <c r="I6" s="67">
        <f>SUM(I7+I12+I17)</f>
        <v>34030</v>
      </c>
      <c r="J6" s="69">
        <f>IF($E6&lt;&gt;0,I6/E$6*100,0)</f>
        <v>49.66505640771173</v>
      </c>
      <c r="K6" s="67">
        <f>SUM(K7+K12+K17)</f>
        <v>3564</v>
      </c>
      <c r="L6" s="70">
        <f>IF($E6&lt;&gt;0,K6/$E6*100,0)</f>
        <v>5.201476962594317</v>
      </c>
      <c r="M6" s="60"/>
    </row>
    <row r="7" spans="2:13" s="4" customFormat="1" ht="19.5" customHeight="1">
      <c r="B7" s="71"/>
      <c r="C7" s="72" t="s">
        <v>66</v>
      </c>
      <c r="D7" s="73"/>
      <c r="E7" s="74">
        <f>'別表4-2'!C35</f>
        <v>61754</v>
      </c>
      <c r="F7" s="75">
        <v>100</v>
      </c>
      <c r="G7" s="67">
        <f>'別表4-2'!F35</f>
        <v>27362</v>
      </c>
      <c r="H7" s="76">
        <v>100</v>
      </c>
      <c r="I7" s="67">
        <f>'別表4-2'!AJ35</f>
        <v>31251</v>
      </c>
      <c r="J7" s="76">
        <v>100</v>
      </c>
      <c r="K7" s="74">
        <f>'別表4-2'!AQ35</f>
        <v>3141</v>
      </c>
      <c r="L7" s="77">
        <v>100</v>
      </c>
      <c r="M7" s="60"/>
    </row>
    <row r="8" spans="2:13" s="4" customFormat="1" ht="19.5" customHeight="1">
      <c r="B8" s="71"/>
      <c r="C8" s="78"/>
      <c r="D8" s="79" t="s">
        <v>80</v>
      </c>
      <c r="E8" s="81">
        <v>24074</v>
      </c>
      <c r="F8" s="80">
        <f>IF(E$7&lt;&gt;0,E8/E$7*100,0)</f>
        <v>38.983709557275645</v>
      </c>
      <c r="G8" s="102">
        <v>11151</v>
      </c>
      <c r="H8" s="80">
        <f>IF(G$7&lt;&gt;0,G8/G$7*100,0)</f>
        <v>40.75359988304948</v>
      </c>
      <c r="I8" s="102">
        <v>12913</v>
      </c>
      <c r="J8" s="80">
        <f>IF(I$7&lt;&gt;0,I8/I$7*100,0)</f>
        <v>41.320277751111966</v>
      </c>
      <c r="K8" s="81">
        <v>10</v>
      </c>
      <c r="L8" s="82">
        <f>IF(K$7&lt;&gt;0,K8/K$7*100,0)</f>
        <v>0.3183699458771092</v>
      </c>
      <c r="M8" s="60"/>
    </row>
    <row r="9" spans="2:13" s="4" customFormat="1" ht="19.5" customHeight="1">
      <c r="B9" s="71"/>
      <c r="C9" s="78"/>
      <c r="D9" s="83" t="s">
        <v>261</v>
      </c>
      <c r="E9" s="84">
        <v>16439</v>
      </c>
      <c r="F9" s="85">
        <f aca="true" t="shared" si="0" ref="F9:H11">IF(E$7&lt;&gt;0,E9/E$7*100,0)</f>
        <v>26.620137966771384</v>
      </c>
      <c r="G9" s="86">
        <v>4672</v>
      </c>
      <c r="H9" s="85">
        <f t="shared" si="0"/>
        <v>17.07477523572838</v>
      </c>
      <c r="I9" s="86">
        <v>9789</v>
      </c>
      <c r="J9" s="85">
        <f>IF(I$7&lt;&gt;0,I9/I$7*100,0)</f>
        <v>31.32379763847557</v>
      </c>
      <c r="K9" s="84">
        <v>1978</v>
      </c>
      <c r="L9" s="87">
        <f>IF(K$7&lt;&gt;0,K9/K$7*100,0)</f>
        <v>62.9735752944922</v>
      </c>
      <c r="M9" s="60"/>
    </row>
    <row r="10" spans="2:13" s="4" customFormat="1" ht="19.5" customHeight="1">
      <c r="B10" s="71"/>
      <c r="C10" s="78"/>
      <c r="D10" s="88" t="s">
        <v>81</v>
      </c>
      <c r="E10" s="84">
        <v>10137</v>
      </c>
      <c r="F10" s="85">
        <f t="shared" si="0"/>
        <v>16.415131003659685</v>
      </c>
      <c r="G10" s="86">
        <v>6766</v>
      </c>
      <c r="H10" s="85">
        <f t="shared" si="0"/>
        <v>24.727724581536435</v>
      </c>
      <c r="I10" s="86">
        <v>2781</v>
      </c>
      <c r="J10" s="85">
        <f>IF(I$7&lt;&gt;0,I10/I$7*100,0)</f>
        <v>8.898915234712488</v>
      </c>
      <c r="K10" s="84">
        <v>590</v>
      </c>
      <c r="L10" s="87">
        <f>IF(K$7&lt;&gt;0,K10/K$7*100,0)</f>
        <v>18.783826806749442</v>
      </c>
      <c r="M10" s="60"/>
    </row>
    <row r="11" spans="2:13" s="4" customFormat="1" ht="19.5" customHeight="1">
      <c r="B11" s="71"/>
      <c r="C11" s="89"/>
      <c r="D11" s="90" t="s">
        <v>30</v>
      </c>
      <c r="E11" s="91">
        <f>SUM(E7-E8-E9-E10)</f>
        <v>11104</v>
      </c>
      <c r="F11" s="92">
        <f t="shared" si="0"/>
        <v>17.981021472293293</v>
      </c>
      <c r="G11" s="91">
        <f>SUM(G7-G8-G9-G10)</f>
        <v>4773</v>
      </c>
      <c r="H11" s="92">
        <f t="shared" si="0"/>
        <v>17.443900299685698</v>
      </c>
      <c r="I11" s="91">
        <f>SUM(I7-I8-I9-I10)</f>
        <v>5768</v>
      </c>
      <c r="J11" s="92">
        <f>IF(I$7&lt;&gt;0,I11/I$7*100,0)</f>
        <v>18.45700937569998</v>
      </c>
      <c r="K11" s="93">
        <f>SUM(K7-K8-K9-K10)</f>
        <v>563</v>
      </c>
      <c r="L11" s="94">
        <f>IF(K$7&lt;&gt;0,K11/K$7*100,0)</f>
        <v>17.924227952881246</v>
      </c>
      <c r="M11" s="60"/>
    </row>
    <row r="12" spans="2:13" s="4" customFormat="1" ht="19.5" customHeight="1">
      <c r="B12" s="71"/>
      <c r="C12" s="72" t="s">
        <v>67</v>
      </c>
      <c r="D12" s="95"/>
      <c r="E12" s="96">
        <f>'別表4-3'!C35</f>
        <v>2378</v>
      </c>
      <c r="F12" s="97">
        <v>100</v>
      </c>
      <c r="G12" s="98">
        <f>'別表4-3'!F35</f>
        <v>1763</v>
      </c>
      <c r="H12" s="99">
        <v>100</v>
      </c>
      <c r="I12" s="98">
        <f>'別表4-3'!AJ35</f>
        <v>396</v>
      </c>
      <c r="J12" s="99">
        <v>100</v>
      </c>
      <c r="K12" s="96">
        <f>'別表4-3'!AQ35</f>
        <v>219</v>
      </c>
      <c r="L12" s="100">
        <v>100</v>
      </c>
      <c r="M12" s="60"/>
    </row>
    <row r="13" spans="2:13" s="4" customFormat="1" ht="19.5" customHeight="1">
      <c r="B13" s="71"/>
      <c r="C13" s="72"/>
      <c r="D13" s="101" t="s">
        <v>262</v>
      </c>
      <c r="E13" s="81">
        <v>2163</v>
      </c>
      <c r="F13" s="80">
        <f>IF(E$12&lt;&gt;0,E13/E$12*100,0)</f>
        <v>90.9587888982338</v>
      </c>
      <c r="G13" s="102">
        <v>1604</v>
      </c>
      <c r="H13" s="80">
        <f>IF(G$12&lt;&gt;0,G13/G$12*100,0)</f>
        <v>90.98128190584231</v>
      </c>
      <c r="I13" s="102">
        <v>375</v>
      </c>
      <c r="J13" s="80">
        <f>IF(I$12&lt;&gt;0,I13/I$12*100,0)</f>
        <v>94.6969696969697</v>
      </c>
      <c r="K13" s="81">
        <v>184</v>
      </c>
      <c r="L13" s="82">
        <f>IF(K$12&lt;&gt;0,K13/K$12*100,0)</f>
        <v>84.01826484018264</v>
      </c>
      <c r="M13" s="60"/>
    </row>
    <row r="14" spans="2:13" s="4" customFormat="1" ht="19.5" customHeight="1">
      <c r="B14" s="71"/>
      <c r="C14" s="72"/>
      <c r="D14" s="103" t="s">
        <v>263</v>
      </c>
      <c r="E14" s="84">
        <v>100</v>
      </c>
      <c r="F14" s="85">
        <f>IF(E$12&lt;&gt;0,E14/E$12*100,0)</f>
        <v>4.205214465937763</v>
      </c>
      <c r="G14" s="86">
        <v>76</v>
      </c>
      <c r="H14" s="85">
        <f>IF(G$12&lt;&gt;0,G14/G$12*100,0)</f>
        <v>4.310833806012479</v>
      </c>
      <c r="I14" s="86">
        <v>6</v>
      </c>
      <c r="J14" s="85">
        <f>IF(I$12&lt;&gt;0,I14/I$12*100,0)</f>
        <v>1.5151515151515151</v>
      </c>
      <c r="K14" s="84">
        <v>18</v>
      </c>
      <c r="L14" s="87">
        <f>IF(K$12&lt;&gt;0,K14/K$12*100,0)</f>
        <v>8.21917808219178</v>
      </c>
      <c r="M14" s="60"/>
    </row>
    <row r="15" spans="2:13" s="4" customFormat="1" ht="19.5" customHeight="1">
      <c r="B15" s="71"/>
      <c r="C15" s="72"/>
      <c r="D15" s="104" t="s">
        <v>264</v>
      </c>
      <c r="E15" s="84">
        <v>93</v>
      </c>
      <c r="F15" s="85">
        <f>IF(E$12&lt;&gt;0,E15/E$12*100,0)</f>
        <v>3.9108494533221196</v>
      </c>
      <c r="G15" s="86">
        <v>67</v>
      </c>
      <c r="H15" s="85">
        <f>IF(G$12&lt;&gt;0,G15/G$12*100,0)</f>
        <v>3.800340328984685</v>
      </c>
      <c r="I15" s="86">
        <v>11</v>
      </c>
      <c r="J15" s="85">
        <f>IF(I$12&lt;&gt;0,I15/I$12*100,0)</f>
        <v>2.7777777777777777</v>
      </c>
      <c r="K15" s="84">
        <v>15</v>
      </c>
      <c r="L15" s="87">
        <f>IF(K$12&lt;&gt;0,K15/K$12*100,0)</f>
        <v>6.8493150684931505</v>
      </c>
      <c r="M15" s="60"/>
    </row>
    <row r="16" spans="2:13" s="4" customFormat="1" ht="19.5" customHeight="1">
      <c r="B16" s="71"/>
      <c r="C16" s="105"/>
      <c r="D16" s="106" t="s">
        <v>30</v>
      </c>
      <c r="E16" s="93">
        <f>SUM(E12-E13-E14-E15)</f>
        <v>22</v>
      </c>
      <c r="F16" s="85">
        <f>IF(E$12&lt;&gt;0,E16/E$12*100,0)</f>
        <v>0.9251471825063078</v>
      </c>
      <c r="G16" s="91">
        <f>SUM(G12-G13-G14-G15)</f>
        <v>16</v>
      </c>
      <c r="H16" s="85">
        <f>IF(G$12&lt;&gt;0,G16/G$12*100,0)</f>
        <v>0.9075439591605219</v>
      </c>
      <c r="I16" s="91">
        <f>SUM(I12-I13-I14-I15)</f>
        <v>4</v>
      </c>
      <c r="J16" s="85">
        <f>IF(I$12&lt;&gt;0,I16/I$12*100,0)</f>
        <v>1.0101010101010102</v>
      </c>
      <c r="K16" s="93">
        <f>SUM(K12-K13-K14-K15)</f>
        <v>2</v>
      </c>
      <c r="L16" s="87">
        <f>IF(K$12&lt;&gt;0,K16/K$12*100,0)</f>
        <v>0.91324200913242</v>
      </c>
      <c r="M16" s="60"/>
    </row>
    <row r="17" spans="2:13" s="4" customFormat="1" ht="19.5" customHeight="1">
      <c r="B17" s="71"/>
      <c r="C17" s="72" t="s">
        <v>68</v>
      </c>
      <c r="D17" s="73"/>
      <c r="E17" s="74">
        <f>'別表4-4'!C35</f>
        <v>4387</v>
      </c>
      <c r="F17" s="75">
        <v>100</v>
      </c>
      <c r="G17" s="67">
        <f>'別表4-4'!F35</f>
        <v>1800</v>
      </c>
      <c r="H17" s="76">
        <v>100</v>
      </c>
      <c r="I17" s="67">
        <f>'別表4-4'!AJ35</f>
        <v>2383</v>
      </c>
      <c r="J17" s="76">
        <v>100</v>
      </c>
      <c r="K17" s="74">
        <f>'別表4-4'!AQ35</f>
        <v>204</v>
      </c>
      <c r="L17" s="77">
        <v>100</v>
      </c>
      <c r="M17" s="60"/>
    </row>
    <row r="18" spans="2:13" s="4" customFormat="1" ht="19.5" customHeight="1">
      <c r="B18" s="71"/>
      <c r="C18" s="72"/>
      <c r="D18" s="101" t="s">
        <v>124</v>
      </c>
      <c r="E18" s="81">
        <v>2642</v>
      </c>
      <c r="F18" s="80">
        <f>IF(E$17&lt;&gt;0,E18/E$17*100,0)</f>
        <v>60.223387280601784</v>
      </c>
      <c r="G18" s="102">
        <v>1296</v>
      </c>
      <c r="H18" s="80">
        <f>IF(G$17&lt;&gt;0,G18/G$17*100,0)</f>
        <v>72</v>
      </c>
      <c r="I18" s="102">
        <v>1178</v>
      </c>
      <c r="J18" s="80">
        <f>IF(I$17&lt;&gt;0,I18/I$17*100,0)</f>
        <v>49.43348720100713</v>
      </c>
      <c r="K18" s="81">
        <v>188</v>
      </c>
      <c r="L18" s="82">
        <f>IF(K$17&lt;&gt;0,K18/K$17*100,0)</f>
        <v>92.15686274509804</v>
      </c>
      <c r="M18" s="60"/>
    </row>
    <row r="19" spans="2:13" s="4" customFormat="1" ht="19.5" customHeight="1">
      <c r="B19" s="71"/>
      <c r="C19" s="72"/>
      <c r="D19" s="104" t="s">
        <v>265</v>
      </c>
      <c r="E19" s="107">
        <v>947</v>
      </c>
      <c r="F19" s="85">
        <f>IF(E$17&lt;&gt;0,E19/E$17*100,0)</f>
        <v>21.586505584682016</v>
      </c>
      <c r="G19" s="108">
        <v>442</v>
      </c>
      <c r="H19" s="85">
        <f>IF(G$17&lt;&gt;0,G19/G$17*100,0)</f>
        <v>24.555555555555557</v>
      </c>
      <c r="I19" s="108">
        <v>492</v>
      </c>
      <c r="J19" s="85">
        <f>IF(I$17&lt;&gt;0,I19/I$17*100,0)</f>
        <v>20.64624422996223</v>
      </c>
      <c r="K19" s="107">
        <v>13</v>
      </c>
      <c r="L19" s="87">
        <f>IF(K$17&lt;&gt;0,K19/K$17*100,0)</f>
        <v>6.372549019607843</v>
      </c>
      <c r="M19" s="60"/>
    </row>
    <row r="20" spans="2:13" s="4" customFormat="1" ht="19.5" customHeight="1">
      <c r="B20" s="71"/>
      <c r="C20" s="72"/>
      <c r="D20" s="104" t="s">
        <v>266</v>
      </c>
      <c r="E20" s="107">
        <v>702</v>
      </c>
      <c r="F20" s="109">
        <f>IF(E$17&lt;&gt;0,E20/E$17*100,0)</f>
        <v>16.001823569637565</v>
      </c>
      <c r="G20" s="108">
        <v>37</v>
      </c>
      <c r="H20" s="109">
        <f>IF(G$17&lt;&gt;0,G20/G$17*100,0)</f>
        <v>2.055555555555556</v>
      </c>
      <c r="I20" s="108">
        <v>664</v>
      </c>
      <c r="J20" s="109">
        <f>IF(I$17&lt;&gt;0,I20/I$17*100,0)</f>
        <v>27.864036928241713</v>
      </c>
      <c r="K20" s="107">
        <v>1</v>
      </c>
      <c r="L20" s="110">
        <f>IF(K$17&lt;&gt;0,K20/K$17*100,0)</f>
        <v>0.49019607843137253</v>
      </c>
      <c r="M20" s="60"/>
    </row>
    <row r="21" spans="2:13" s="4" customFormat="1" ht="19.5" customHeight="1" thickBot="1">
      <c r="B21" s="111"/>
      <c r="C21" s="112"/>
      <c r="D21" s="113" t="s">
        <v>30</v>
      </c>
      <c r="E21" s="114">
        <f>SUM(E17-E18-E19-E20)</f>
        <v>96</v>
      </c>
      <c r="F21" s="115">
        <f>IF(E$17&lt;&gt;0,E21/E$17*100,0)</f>
        <v>2.1882835650786414</v>
      </c>
      <c r="G21" s="114">
        <f>SUM(G17-G18-G19-G20)</f>
        <v>25</v>
      </c>
      <c r="H21" s="115">
        <f>IF(G$17&lt;&gt;0,G21/G$17*100,0)</f>
        <v>1.3888888888888888</v>
      </c>
      <c r="I21" s="114">
        <f>SUM(I17-I18-I19-I20)</f>
        <v>49</v>
      </c>
      <c r="J21" s="115">
        <f>IF(I$17&lt;&gt;0,I21/I$17*100,0)</f>
        <v>2.0562316407889214</v>
      </c>
      <c r="K21" s="114">
        <f>SUM(K17-K18-K19-K20)</f>
        <v>2</v>
      </c>
      <c r="L21" s="116">
        <f>IF(K$17&lt;&gt;0,K21/K$17*100,0)</f>
        <v>0.9803921568627451</v>
      </c>
      <c r="M21" s="60"/>
    </row>
    <row r="22" spans="2:33" s="4" customFormat="1" ht="27.75" customHeight="1">
      <c r="B22" s="577" t="s">
        <v>267</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row>
    <row r="23" spans="2:33" s="5" customFormat="1" ht="22.5" customHeight="1">
      <c r="B23" s="578" t="s">
        <v>269</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row>
    <row r="24" spans="2:12" ht="22.5" customHeight="1">
      <c r="B24" s="579"/>
      <c r="C24" s="579"/>
      <c r="D24" s="579"/>
      <c r="E24" s="579"/>
      <c r="F24" s="579"/>
      <c r="G24" s="579"/>
      <c r="H24" s="579"/>
      <c r="I24" s="579"/>
      <c r="J24" s="579"/>
      <c r="K24" s="579"/>
      <c r="L24" s="579"/>
    </row>
  </sheetData>
  <sheetProtection scenarios="1" formatCells="0" autoFilter="0"/>
  <mergeCells count="10">
    <mergeCell ref="B22:AG22"/>
    <mergeCell ref="B23:AG23"/>
    <mergeCell ref="B24:L24"/>
    <mergeCell ref="B2:L2"/>
    <mergeCell ref="B6:D6"/>
    <mergeCell ref="B4:D5"/>
    <mergeCell ref="E4:F4"/>
    <mergeCell ref="G4:H4"/>
    <mergeCell ref="K4:L4"/>
    <mergeCell ref="I4:J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tabColor rgb="FF7030A0"/>
  </sheetPr>
  <dimension ref="A1:H43"/>
  <sheetViews>
    <sheetView view="pageBreakPreview" zoomScale="55" zoomScaleNormal="70" zoomScaleSheetLayoutView="5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O34" sqref="O34"/>
    </sheetView>
  </sheetViews>
  <sheetFormatPr defaultColWidth="9.00390625" defaultRowHeight="13.5"/>
  <cols>
    <col min="1" max="1" width="1.875" style="0" customWidth="1"/>
    <col min="2" max="2" width="22.50390625" style="0" customWidth="1"/>
  </cols>
  <sheetData>
    <row r="1" spans="2:7" s="4" customFormat="1" ht="18" customHeight="1">
      <c r="B1" s="59" t="s">
        <v>256</v>
      </c>
      <c r="C1" s="39"/>
      <c r="D1" s="40"/>
      <c r="E1" s="40"/>
      <c r="F1" s="40"/>
      <c r="G1" s="20"/>
    </row>
    <row r="2" spans="2:7" s="8" customFormat="1" ht="18.75" customHeight="1">
      <c r="B2" s="658" t="s">
        <v>164</v>
      </c>
      <c r="C2" s="658"/>
      <c r="D2" s="658"/>
      <c r="E2" s="658"/>
      <c r="F2" s="658"/>
      <c r="G2" s="28"/>
    </row>
    <row r="3" spans="2:7" s="8" customFormat="1" ht="25.5" customHeight="1" thickBot="1">
      <c r="B3" s="671" t="s">
        <v>259</v>
      </c>
      <c r="C3" s="686"/>
      <c r="D3" s="687"/>
      <c r="E3" s="687"/>
      <c r="F3" s="687"/>
      <c r="G3" s="28"/>
    </row>
    <row r="4" spans="1:8" s="8" customFormat="1" ht="12" customHeight="1">
      <c r="A4" s="9"/>
      <c r="B4" s="659" t="s">
        <v>36</v>
      </c>
      <c r="C4" s="690" t="s">
        <v>132</v>
      </c>
      <c r="D4" s="321"/>
      <c r="E4" s="400"/>
      <c r="F4" s="389"/>
      <c r="G4" s="325"/>
      <c r="H4" s="9"/>
    </row>
    <row r="5" spans="1:8" s="1" customFormat="1" ht="18" customHeight="1">
      <c r="A5" s="4"/>
      <c r="B5" s="688"/>
      <c r="C5" s="691"/>
      <c r="D5" s="695" t="s">
        <v>134</v>
      </c>
      <c r="E5" s="698" t="s">
        <v>135</v>
      </c>
      <c r="F5" s="693" t="s">
        <v>136</v>
      </c>
      <c r="G5" s="278"/>
      <c r="H5" s="4"/>
    </row>
    <row r="6" spans="1:8" s="1" customFormat="1" ht="18" customHeight="1">
      <c r="A6" s="4"/>
      <c r="B6" s="688"/>
      <c r="C6" s="691"/>
      <c r="D6" s="696"/>
      <c r="E6" s="698"/>
      <c r="F6" s="693"/>
      <c r="G6" s="278"/>
      <c r="H6" s="4"/>
    </row>
    <row r="7" spans="1:8" s="1" customFormat="1" ht="90" customHeight="1">
      <c r="A7" s="4"/>
      <c r="B7" s="688"/>
      <c r="C7" s="692"/>
      <c r="D7" s="697"/>
      <c r="E7" s="699"/>
      <c r="F7" s="694"/>
      <c r="G7" s="278"/>
      <c r="H7" s="4"/>
    </row>
    <row r="8" spans="1:8" s="1" customFormat="1" ht="19.5" customHeight="1" thickBot="1">
      <c r="A8" s="4"/>
      <c r="B8" s="689"/>
      <c r="C8" s="401" t="s">
        <v>157</v>
      </c>
      <c r="D8" s="331" t="s">
        <v>157</v>
      </c>
      <c r="E8" s="402" t="s">
        <v>157</v>
      </c>
      <c r="F8" s="403" t="s">
        <v>157</v>
      </c>
      <c r="G8" s="278"/>
      <c r="H8" s="4"/>
    </row>
    <row r="9" spans="1:8" s="1" customFormat="1" ht="21.75" customHeight="1">
      <c r="A9" s="4"/>
      <c r="B9" s="333" t="s">
        <v>0</v>
      </c>
      <c r="C9" s="404">
        <f>'別表4-4'!F7</f>
        <v>0</v>
      </c>
      <c r="D9" s="405">
        <v>0</v>
      </c>
      <c r="E9" s="339">
        <v>0</v>
      </c>
      <c r="F9" s="393">
        <v>0</v>
      </c>
      <c r="G9" s="278"/>
      <c r="H9" s="4"/>
    </row>
    <row r="10" spans="2:7" s="4" customFormat="1" ht="21.75" customHeight="1">
      <c r="B10" s="333" t="s">
        <v>22</v>
      </c>
      <c r="C10" s="404">
        <f>'別表4-4'!F8</f>
        <v>0</v>
      </c>
      <c r="D10" s="348">
        <v>0</v>
      </c>
      <c r="E10" s="343">
        <v>0</v>
      </c>
      <c r="F10" s="395">
        <v>0</v>
      </c>
      <c r="G10" s="278"/>
    </row>
    <row r="11" spans="2:7" s="4" customFormat="1" ht="21.75" customHeight="1">
      <c r="B11" s="333" t="s">
        <v>55</v>
      </c>
      <c r="C11" s="404">
        <f>'別表4-4'!F9</f>
        <v>0</v>
      </c>
      <c r="D11" s="348">
        <v>0</v>
      </c>
      <c r="E11" s="343">
        <v>0</v>
      </c>
      <c r="F11" s="395">
        <v>0</v>
      </c>
      <c r="G11" s="278"/>
    </row>
    <row r="12" spans="2:7" s="4" customFormat="1" ht="25.5" customHeight="1">
      <c r="B12" s="351" t="s">
        <v>56</v>
      </c>
      <c r="C12" s="404">
        <f>'別表4-4'!F10</f>
        <v>0</v>
      </c>
      <c r="D12" s="348">
        <v>0</v>
      </c>
      <c r="E12" s="343">
        <v>0</v>
      </c>
      <c r="F12" s="395">
        <v>0</v>
      </c>
      <c r="G12" s="278"/>
    </row>
    <row r="13" spans="2:7" s="4" customFormat="1" ht="21.75" customHeight="1">
      <c r="B13" s="352" t="s">
        <v>1</v>
      </c>
      <c r="C13" s="404">
        <f>'別表4-4'!F11</f>
        <v>0</v>
      </c>
      <c r="D13" s="348">
        <v>0</v>
      </c>
      <c r="E13" s="343">
        <v>0</v>
      </c>
      <c r="F13" s="395">
        <v>0</v>
      </c>
      <c r="G13" s="278"/>
    </row>
    <row r="14" spans="2:7" s="4" customFormat="1" ht="21.75" customHeight="1">
      <c r="B14" s="352" t="s">
        <v>2</v>
      </c>
      <c r="C14" s="404">
        <f>'別表4-4'!F12</f>
        <v>0</v>
      </c>
      <c r="D14" s="348">
        <v>0</v>
      </c>
      <c r="E14" s="343">
        <v>0</v>
      </c>
      <c r="F14" s="395">
        <v>0</v>
      </c>
      <c r="G14" s="278"/>
    </row>
    <row r="15" spans="2:7" s="4" customFormat="1" ht="21.75" customHeight="1">
      <c r="B15" s="352" t="s">
        <v>3</v>
      </c>
      <c r="C15" s="404">
        <f>'別表4-4'!F13</f>
        <v>0</v>
      </c>
      <c r="D15" s="348">
        <v>0</v>
      </c>
      <c r="E15" s="343">
        <v>0</v>
      </c>
      <c r="F15" s="406">
        <v>0</v>
      </c>
      <c r="G15" s="278"/>
    </row>
    <row r="16" spans="2:7" s="4" customFormat="1" ht="21.75" customHeight="1">
      <c r="B16" s="352" t="s">
        <v>11</v>
      </c>
      <c r="C16" s="404">
        <f>'別表4-4'!F14</f>
        <v>0</v>
      </c>
      <c r="D16" s="348">
        <v>0</v>
      </c>
      <c r="E16" s="343">
        <v>0</v>
      </c>
      <c r="F16" s="406">
        <v>0</v>
      </c>
      <c r="G16" s="278"/>
    </row>
    <row r="17" spans="2:7" s="4" customFormat="1" ht="21.75" customHeight="1">
      <c r="B17" s="352" t="s">
        <v>123</v>
      </c>
      <c r="C17" s="404">
        <f>'別表4-4'!F15</f>
        <v>0</v>
      </c>
      <c r="D17" s="348">
        <v>0</v>
      </c>
      <c r="E17" s="343">
        <v>0</v>
      </c>
      <c r="F17" s="406">
        <v>0</v>
      </c>
      <c r="G17" s="278"/>
    </row>
    <row r="18" spans="2:7" s="4" customFormat="1" ht="21.75" customHeight="1">
      <c r="B18" s="355" t="s">
        <v>158</v>
      </c>
      <c r="C18" s="404">
        <f>'別表4-4'!F16</f>
        <v>0</v>
      </c>
      <c r="D18" s="348">
        <v>0</v>
      </c>
      <c r="E18" s="343">
        <v>0</v>
      </c>
      <c r="F18" s="406">
        <v>0</v>
      </c>
      <c r="G18" s="278"/>
    </row>
    <row r="19" spans="2:7" s="4" customFormat="1" ht="21.75" customHeight="1">
      <c r="B19" s="356" t="s">
        <v>193</v>
      </c>
      <c r="C19" s="404">
        <f>'別表4-4'!F17</f>
        <v>0</v>
      </c>
      <c r="D19" s="348">
        <v>0</v>
      </c>
      <c r="E19" s="343">
        <v>0</v>
      </c>
      <c r="F19" s="406">
        <v>0</v>
      </c>
      <c r="G19" s="278"/>
    </row>
    <row r="20" spans="2:7" s="4" customFormat="1" ht="21.75" customHeight="1">
      <c r="B20" s="352" t="s">
        <v>12</v>
      </c>
      <c r="C20" s="404">
        <f>'別表4-4'!F18</f>
        <v>0</v>
      </c>
      <c r="D20" s="348">
        <v>0</v>
      </c>
      <c r="E20" s="343">
        <v>0</v>
      </c>
      <c r="F20" s="406">
        <v>0</v>
      </c>
      <c r="G20" s="278"/>
    </row>
    <row r="21" spans="2:7" s="4" customFormat="1" ht="21.75" customHeight="1">
      <c r="B21" s="352" t="s">
        <v>24</v>
      </c>
      <c r="C21" s="404">
        <f>'別表4-4'!F19</f>
        <v>0</v>
      </c>
      <c r="D21" s="348">
        <v>0</v>
      </c>
      <c r="E21" s="343">
        <v>0</v>
      </c>
      <c r="F21" s="406">
        <v>0</v>
      </c>
      <c r="G21" s="278"/>
    </row>
    <row r="22" spans="2:7" s="4" customFormat="1" ht="21.75" customHeight="1">
      <c r="B22" s="352" t="s">
        <v>39</v>
      </c>
      <c r="C22" s="404">
        <f>'別表4-4'!F20</f>
        <v>0</v>
      </c>
      <c r="D22" s="348">
        <v>0</v>
      </c>
      <c r="E22" s="343">
        <v>0</v>
      </c>
      <c r="F22" s="406">
        <v>0</v>
      </c>
      <c r="G22" s="278"/>
    </row>
    <row r="23" spans="2:7" s="4" customFormat="1" ht="21.75" customHeight="1">
      <c r="B23" s="352" t="s">
        <v>13</v>
      </c>
      <c r="C23" s="404">
        <f>'別表4-4'!F21</f>
        <v>0</v>
      </c>
      <c r="D23" s="348">
        <v>0</v>
      </c>
      <c r="E23" s="343">
        <v>0</v>
      </c>
      <c r="F23" s="406">
        <v>0</v>
      </c>
      <c r="G23" s="278"/>
    </row>
    <row r="24" spans="2:7" s="4" customFormat="1" ht="21.75" customHeight="1">
      <c r="B24" s="352" t="s">
        <v>14</v>
      </c>
      <c r="C24" s="404">
        <f>'別表4-4'!F22</f>
        <v>0</v>
      </c>
      <c r="D24" s="348">
        <v>0</v>
      </c>
      <c r="E24" s="343">
        <v>0</v>
      </c>
      <c r="F24" s="406">
        <v>0</v>
      </c>
      <c r="G24" s="278"/>
    </row>
    <row r="25" spans="2:7" s="4" customFormat="1" ht="21.75" customHeight="1">
      <c r="B25" s="352" t="s">
        <v>4</v>
      </c>
      <c r="C25" s="404">
        <f>'別表4-4'!F23</f>
        <v>2</v>
      </c>
      <c r="D25" s="348">
        <v>0</v>
      </c>
      <c r="E25" s="343">
        <v>0</v>
      </c>
      <c r="F25" s="406">
        <v>0</v>
      </c>
      <c r="G25" s="278"/>
    </row>
    <row r="26" spans="2:7" s="4" customFormat="1" ht="21.75" customHeight="1">
      <c r="B26" s="352" t="s">
        <v>5</v>
      </c>
      <c r="C26" s="404">
        <f>'別表4-4'!F24</f>
        <v>0</v>
      </c>
      <c r="D26" s="348">
        <v>0</v>
      </c>
      <c r="E26" s="343">
        <v>0</v>
      </c>
      <c r="F26" s="406">
        <v>0</v>
      </c>
      <c r="G26" s="278"/>
    </row>
    <row r="27" spans="2:7" s="4" customFormat="1" ht="21.75" customHeight="1">
      <c r="B27" s="352" t="s">
        <v>6</v>
      </c>
      <c r="C27" s="404">
        <f>'別表4-4'!F25</f>
        <v>0</v>
      </c>
      <c r="D27" s="348">
        <v>0</v>
      </c>
      <c r="E27" s="343">
        <v>0</v>
      </c>
      <c r="F27" s="406">
        <v>0</v>
      </c>
      <c r="G27" s="278"/>
    </row>
    <row r="28" spans="2:7" s="4" customFormat="1" ht="21.75" customHeight="1">
      <c r="B28" s="352" t="s">
        <v>15</v>
      </c>
      <c r="C28" s="404">
        <f>'別表4-4'!F26</f>
        <v>0</v>
      </c>
      <c r="D28" s="348">
        <v>0</v>
      </c>
      <c r="E28" s="343">
        <v>0</v>
      </c>
      <c r="F28" s="406">
        <v>0</v>
      </c>
      <c r="G28" s="278"/>
    </row>
    <row r="29" spans="1:8" s="1" customFormat="1" ht="21" customHeight="1">
      <c r="A29" s="4"/>
      <c r="B29" s="358" t="s">
        <v>16</v>
      </c>
      <c r="C29" s="404">
        <f>'別表4-4'!F27</f>
        <v>1785</v>
      </c>
      <c r="D29" s="348">
        <v>35</v>
      </c>
      <c r="E29" s="343">
        <v>468</v>
      </c>
      <c r="F29" s="406">
        <v>1</v>
      </c>
      <c r="G29" s="278"/>
      <c r="H29" s="4"/>
    </row>
    <row r="30" spans="1:8" s="1" customFormat="1" ht="21" customHeight="1">
      <c r="A30" s="4"/>
      <c r="B30" s="358" t="s">
        <v>17</v>
      </c>
      <c r="C30" s="404">
        <f>'別表4-4'!F28</f>
        <v>0</v>
      </c>
      <c r="D30" s="348">
        <v>0</v>
      </c>
      <c r="E30" s="343">
        <v>0</v>
      </c>
      <c r="F30" s="406">
        <v>0</v>
      </c>
      <c r="G30" s="278"/>
      <c r="H30" s="4"/>
    </row>
    <row r="31" spans="1:8" s="1" customFormat="1" ht="21" customHeight="1">
      <c r="A31" s="4"/>
      <c r="B31" s="358" t="s">
        <v>18</v>
      </c>
      <c r="C31" s="404">
        <f>'別表4-4'!F29</f>
        <v>0</v>
      </c>
      <c r="D31" s="348">
        <v>0</v>
      </c>
      <c r="E31" s="343">
        <v>0</v>
      </c>
      <c r="F31" s="406">
        <v>0</v>
      </c>
      <c r="G31" s="278"/>
      <c r="H31" s="4"/>
    </row>
    <row r="32" spans="1:8" s="10" customFormat="1" ht="21" customHeight="1">
      <c r="A32" s="407"/>
      <c r="B32" s="359" t="s">
        <v>19</v>
      </c>
      <c r="C32" s="404">
        <f>'別表4-4'!F30</f>
        <v>13</v>
      </c>
      <c r="D32" s="348">
        <v>12</v>
      </c>
      <c r="E32" s="343">
        <v>0</v>
      </c>
      <c r="F32" s="406">
        <v>0</v>
      </c>
      <c r="G32" s="360"/>
      <c r="H32" s="407"/>
    </row>
    <row r="33" spans="1:8" s="10" customFormat="1" ht="21" customHeight="1">
      <c r="A33" s="407"/>
      <c r="B33" s="359" t="s">
        <v>20</v>
      </c>
      <c r="C33" s="404">
        <f>'別表4-4'!F31</f>
        <v>0</v>
      </c>
      <c r="D33" s="348">
        <v>0</v>
      </c>
      <c r="E33" s="343">
        <v>0</v>
      </c>
      <c r="F33" s="395">
        <v>0</v>
      </c>
      <c r="G33" s="360"/>
      <c r="H33" s="407"/>
    </row>
    <row r="34" spans="1:8" s="10" customFormat="1" ht="21" customHeight="1">
      <c r="A34" s="407"/>
      <c r="B34" s="359" t="s">
        <v>78</v>
      </c>
      <c r="C34" s="404">
        <f>'別表4-4'!F32</f>
        <v>0</v>
      </c>
      <c r="D34" s="348">
        <v>0</v>
      </c>
      <c r="E34" s="343">
        <v>0</v>
      </c>
      <c r="F34" s="395">
        <v>0</v>
      </c>
      <c r="G34" s="360"/>
      <c r="H34" s="407"/>
    </row>
    <row r="35" spans="1:8" s="10" customFormat="1" ht="21" customHeight="1">
      <c r="A35" s="407"/>
      <c r="B35" s="359" t="s">
        <v>7</v>
      </c>
      <c r="C35" s="404">
        <f>'別表4-4'!F33</f>
        <v>0</v>
      </c>
      <c r="D35" s="348">
        <v>0</v>
      </c>
      <c r="E35" s="343">
        <v>0</v>
      </c>
      <c r="F35" s="395">
        <v>0</v>
      </c>
      <c r="G35" s="360"/>
      <c r="H35" s="407"/>
    </row>
    <row r="36" spans="1:8" s="10" customFormat="1" ht="21" customHeight="1" thickBot="1">
      <c r="A36" s="407"/>
      <c r="B36" s="361" t="s">
        <v>23</v>
      </c>
      <c r="C36" s="408">
        <f>'別表4-4'!F34</f>
        <v>0</v>
      </c>
      <c r="D36" s="364">
        <v>0</v>
      </c>
      <c r="E36" s="364">
        <v>0</v>
      </c>
      <c r="F36" s="397">
        <v>0</v>
      </c>
      <c r="G36" s="360"/>
      <c r="H36" s="407"/>
    </row>
    <row r="37" spans="1:8" s="10" customFormat="1" ht="21" customHeight="1" thickBot="1" thickTop="1">
      <c r="A37" s="407"/>
      <c r="B37" s="370" t="s">
        <v>21</v>
      </c>
      <c r="C37" s="398">
        <f>'別表4-4'!F35</f>
        <v>1800</v>
      </c>
      <c r="D37" s="409">
        <f>SUM(D9:D36)</f>
        <v>47</v>
      </c>
      <c r="E37" s="409">
        <f>SUM(E9:E36)</f>
        <v>468</v>
      </c>
      <c r="F37" s="371">
        <f>SUM(F9:F36)</f>
        <v>1</v>
      </c>
      <c r="G37" s="360"/>
      <c r="H37" s="407"/>
    </row>
    <row r="38" spans="1:8" s="10" customFormat="1" ht="12.75">
      <c r="A38" s="407"/>
      <c r="B38" s="360"/>
      <c r="C38" s="360"/>
      <c r="D38" s="360"/>
      <c r="E38" s="360"/>
      <c r="F38" s="360"/>
      <c r="G38" s="360"/>
      <c r="H38" s="407"/>
    </row>
    <row r="39" spans="1:8" ht="12.75">
      <c r="A39" s="6"/>
      <c r="B39" s="6"/>
      <c r="C39" s="6"/>
      <c r="D39" s="6"/>
      <c r="E39" s="6"/>
      <c r="F39" s="6"/>
      <c r="G39" s="6"/>
      <c r="H39" s="6"/>
    </row>
    <row r="40" spans="1:8" ht="12.75">
      <c r="A40" s="6"/>
      <c r="B40" s="6"/>
      <c r="C40" s="6"/>
      <c r="D40" s="6"/>
      <c r="E40" s="6"/>
      <c r="F40" s="6"/>
      <c r="G40" s="6"/>
      <c r="H40" s="6"/>
    </row>
    <row r="41" spans="1:8" ht="12.75">
      <c r="A41" s="6"/>
      <c r="B41" s="6"/>
      <c r="C41" s="6"/>
      <c r="D41" s="6"/>
      <c r="E41" s="6"/>
      <c r="F41" s="6"/>
      <c r="G41" s="6"/>
      <c r="H41" s="6"/>
    </row>
    <row r="42" spans="1:8" ht="12.75">
      <c r="A42" s="6"/>
      <c r="B42" s="6"/>
      <c r="C42" s="6"/>
      <c r="D42" s="6"/>
      <c r="E42" s="6"/>
      <c r="F42" s="6"/>
      <c r="G42" s="6"/>
      <c r="H42" s="6"/>
    </row>
    <row r="43" spans="1:8" ht="12.75">
      <c r="A43" s="6"/>
      <c r="B43" s="6"/>
      <c r="C43" s="6"/>
      <c r="D43" s="6"/>
      <c r="E43" s="6"/>
      <c r="F43" s="6"/>
      <c r="G43" s="6"/>
      <c r="H43" s="6"/>
    </row>
  </sheetData>
  <sheetProtection scenarios="1" formatCells="0" autoFilter="0"/>
  <mergeCells count="7">
    <mergeCell ref="B2:F2"/>
    <mergeCell ref="B3:F3"/>
    <mergeCell ref="B4:B8"/>
    <mergeCell ref="C4:C7"/>
    <mergeCell ref="D5:D7"/>
    <mergeCell ref="E5:E7"/>
    <mergeCell ref="F5:F7"/>
  </mergeCells>
  <printOptions/>
  <pageMargins left="0.3937007874015748" right="0.3937007874015748" top="0.3937007874015748" bottom="0.3937007874015748" header="0.1968503937007874" footer="0.1968503937007874"/>
  <pageSetup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B1:AS72"/>
  <sheetViews>
    <sheetView view="pageBreakPreview" zoomScale="40" zoomScaleNormal="50" zoomScaleSheetLayoutView="40"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B4" sqref="B4:B7"/>
    </sheetView>
  </sheetViews>
  <sheetFormatPr defaultColWidth="9.00390625" defaultRowHeight="13.5"/>
  <cols>
    <col min="1" max="1" width="1.875" style="0" customWidth="1"/>
    <col min="2" max="2" width="26.875" style="0" customWidth="1"/>
    <col min="3" max="3" width="12.625" style="0" customWidth="1"/>
    <col min="4" max="4" width="11.625" style="0" customWidth="1"/>
    <col min="6" max="6" width="7.375" style="0" customWidth="1"/>
    <col min="16" max="16" width="8.875" style="0" customWidth="1"/>
    <col min="17" max="17" width="7.875" style="0" customWidth="1"/>
    <col min="18" max="18" width="8.875" style="6" customWidth="1"/>
    <col min="32" max="32" width="11.625" style="0" customWidth="1"/>
  </cols>
  <sheetData>
    <row r="1" spans="2:40" s="4" customFormat="1" ht="18" customHeight="1">
      <c r="B1" s="22" t="s">
        <v>194</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0"/>
      <c r="AN1" s="43"/>
    </row>
    <row r="2" spans="2:40" s="8" customFormat="1" ht="18" customHeight="1">
      <c r="B2" s="637" t="s">
        <v>165</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row>
    <row r="3" spans="2:40" s="9" customFormat="1" ht="18" customHeight="1" thickBot="1">
      <c r="B3" s="27" t="s">
        <v>82</v>
      </c>
      <c r="C3" s="27"/>
      <c r="D3" s="27"/>
      <c r="E3" s="44"/>
      <c r="F3" s="44"/>
      <c r="G3" s="44"/>
      <c r="H3" s="44"/>
      <c r="I3" s="44"/>
      <c r="J3" s="44"/>
      <c r="K3" s="44"/>
      <c r="L3" s="44"/>
      <c r="M3" s="44"/>
      <c r="N3" s="44"/>
      <c r="O3" s="44"/>
      <c r="P3" s="44"/>
      <c r="Q3" s="22"/>
      <c r="R3" s="22"/>
      <c r="S3" s="22"/>
      <c r="T3" s="22"/>
      <c r="U3" s="22"/>
      <c r="V3" s="22"/>
      <c r="W3" s="22"/>
      <c r="X3" s="22"/>
      <c r="Y3" s="22"/>
      <c r="Z3" s="22"/>
      <c r="AA3" s="22"/>
      <c r="AB3" s="22"/>
      <c r="AC3" s="22"/>
      <c r="AD3" s="22"/>
      <c r="AE3" s="22"/>
      <c r="AF3" s="22"/>
      <c r="AG3" s="22"/>
      <c r="AH3" s="22"/>
      <c r="AI3" s="22"/>
      <c r="AJ3" s="22"/>
      <c r="AK3" s="22"/>
      <c r="AL3" s="22"/>
      <c r="AM3" s="20"/>
      <c r="AN3" s="43"/>
    </row>
    <row r="4" spans="2:40" s="1" customFormat="1" ht="18" customHeight="1">
      <c r="B4" s="727" t="s">
        <v>8</v>
      </c>
      <c r="C4" s="705" t="s">
        <v>189</v>
      </c>
      <c r="D4" s="712" t="s">
        <v>96</v>
      </c>
      <c r="E4" s="721" t="s">
        <v>90</v>
      </c>
      <c r="F4" s="722"/>
      <c r="G4" s="711"/>
      <c r="H4" s="711"/>
      <c r="I4" s="711"/>
      <c r="J4" s="711"/>
      <c r="K4" s="711"/>
      <c r="L4" s="711"/>
      <c r="M4" s="711"/>
      <c r="N4" s="711"/>
      <c r="O4" s="711"/>
      <c r="P4" s="711"/>
      <c r="Q4" s="730" t="s">
        <v>188</v>
      </c>
      <c r="R4" s="701"/>
      <c r="S4" s="717"/>
      <c r="T4" s="717"/>
      <c r="U4" s="717"/>
      <c r="V4" s="717"/>
      <c r="W4" s="717"/>
      <c r="X4" s="717"/>
      <c r="Y4" s="717"/>
      <c r="Z4" s="717"/>
      <c r="AA4" s="717"/>
      <c r="AB4" s="717"/>
      <c r="AC4" s="717"/>
      <c r="AD4" s="717"/>
      <c r="AE4" s="717"/>
      <c r="AF4" s="700" t="s">
        <v>119</v>
      </c>
      <c r="AG4" s="701"/>
      <c r="AH4" s="701"/>
      <c r="AI4" s="701"/>
      <c r="AJ4" s="701"/>
      <c r="AK4" s="701"/>
      <c r="AL4" s="702"/>
      <c r="AM4" s="751" t="s">
        <v>10</v>
      </c>
      <c r="AN4" s="739"/>
    </row>
    <row r="5" spans="2:40" s="1" customFormat="1" ht="18" customHeight="1">
      <c r="B5" s="728"/>
      <c r="C5" s="706"/>
      <c r="D5" s="713"/>
      <c r="E5" s="723"/>
      <c r="F5" s="724"/>
      <c r="G5" s="708" t="s">
        <v>97</v>
      </c>
      <c r="H5" s="709"/>
      <c r="I5" s="709"/>
      <c r="J5" s="709"/>
      <c r="K5" s="709"/>
      <c r="L5" s="709"/>
      <c r="M5" s="709"/>
      <c r="N5" s="709"/>
      <c r="O5" s="709"/>
      <c r="P5" s="710"/>
      <c r="Q5" s="731"/>
      <c r="R5" s="742" t="s">
        <v>91</v>
      </c>
      <c r="S5" s="735" t="s">
        <v>128</v>
      </c>
      <c r="T5" s="708" t="s">
        <v>121</v>
      </c>
      <c r="U5" s="709"/>
      <c r="V5" s="709"/>
      <c r="W5" s="709"/>
      <c r="X5" s="709"/>
      <c r="Y5" s="709"/>
      <c r="Z5" s="709"/>
      <c r="AA5" s="709"/>
      <c r="AB5" s="709"/>
      <c r="AC5" s="709"/>
      <c r="AD5" s="709"/>
      <c r="AE5" s="710"/>
      <c r="AF5" s="719" t="s">
        <v>95</v>
      </c>
      <c r="AG5" s="747" t="s">
        <v>120</v>
      </c>
      <c r="AH5" s="748"/>
      <c r="AI5" s="748"/>
      <c r="AJ5" s="748"/>
      <c r="AK5" s="748"/>
      <c r="AL5" s="749"/>
      <c r="AM5" s="752"/>
      <c r="AN5" s="739"/>
    </row>
    <row r="6" spans="2:40" s="1" customFormat="1" ht="55.5" customHeight="1">
      <c r="B6" s="728"/>
      <c r="C6" s="707"/>
      <c r="D6" s="714"/>
      <c r="E6" s="725"/>
      <c r="F6" s="726"/>
      <c r="G6" s="740" t="s">
        <v>59</v>
      </c>
      <c r="H6" s="741"/>
      <c r="I6" s="733" t="s">
        <v>84</v>
      </c>
      <c r="J6" s="734"/>
      <c r="K6" s="733" t="s">
        <v>60</v>
      </c>
      <c r="L6" s="734"/>
      <c r="M6" s="703" t="s">
        <v>61</v>
      </c>
      <c r="N6" s="704"/>
      <c r="O6" s="737" t="s">
        <v>62</v>
      </c>
      <c r="P6" s="738"/>
      <c r="Q6" s="732"/>
      <c r="R6" s="743"/>
      <c r="S6" s="736"/>
      <c r="T6" s="750" t="s">
        <v>85</v>
      </c>
      <c r="U6" s="720"/>
      <c r="V6" s="719" t="s">
        <v>86</v>
      </c>
      <c r="W6" s="720"/>
      <c r="X6" s="719" t="s">
        <v>116</v>
      </c>
      <c r="Y6" s="720"/>
      <c r="Z6" s="719" t="s">
        <v>87</v>
      </c>
      <c r="AA6" s="720"/>
      <c r="AB6" s="715" t="s">
        <v>88</v>
      </c>
      <c r="AC6" s="718"/>
      <c r="AD6" s="715" t="s">
        <v>89</v>
      </c>
      <c r="AE6" s="716"/>
      <c r="AF6" s="744"/>
      <c r="AG6" s="745" t="s">
        <v>92</v>
      </c>
      <c r="AH6" s="746"/>
      <c r="AI6" s="703" t="s">
        <v>93</v>
      </c>
      <c r="AJ6" s="704"/>
      <c r="AK6" s="745" t="s">
        <v>94</v>
      </c>
      <c r="AL6" s="746"/>
      <c r="AM6" s="753"/>
      <c r="AN6" s="739"/>
    </row>
    <row r="7" spans="2:42" s="1" customFormat="1" ht="23.25" customHeight="1">
      <c r="B7" s="729"/>
      <c r="C7" s="244" t="s">
        <v>40</v>
      </c>
      <c r="D7" s="410" t="s">
        <v>40</v>
      </c>
      <c r="E7" s="206" t="s">
        <v>27</v>
      </c>
      <c r="F7" s="124" t="s">
        <v>28</v>
      </c>
      <c r="G7" s="203" t="s">
        <v>27</v>
      </c>
      <c r="H7" s="126" t="s">
        <v>28</v>
      </c>
      <c r="I7" s="202" t="s">
        <v>27</v>
      </c>
      <c r="J7" s="124" t="s">
        <v>28</v>
      </c>
      <c r="K7" s="203" t="s">
        <v>27</v>
      </c>
      <c r="L7" s="126" t="s">
        <v>28</v>
      </c>
      <c r="M7" s="203" t="s">
        <v>27</v>
      </c>
      <c r="N7" s="411" t="s">
        <v>83</v>
      </c>
      <c r="O7" s="203" t="s">
        <v>27</v>
      </c>
      <c r="P7" s="126" t="s">
        <v>83</v>
      </c>
      <c r="Q7" s="299"/>
      <c r="R7" s="412" t="s">
        <v>40</v>
      </c>
      <c r="S7" s="413" t="s">
        <v>40</v>
      </c>
      <c r="T7" s="205" t="s">
        <v>27</v>
      </c>
      <c r="U7" s="174" t="s">
        <v>28</v>
      </c>
      <c r="V7" s="204" t="s">
        <v>27</v>
      </c>
      <c r="W7" s="172" t="s">
        <v>28</v>
      </c>
      <c r="X7" s="204" t="s">
        <v>27</v>
      </c>
      <c r="Y7" s="172" t="s">
        <v>28</v>
      </c>
      <c r="Z7" s="205" t="s">
        <v>27</v>
      </c>
      <c r="AA7" s="174" t="s">
        <v>28</v>
      </c>
      <c r="AB7" s="205" t="s">
        <v>27</v>
      </c>
      <c r="AC7" s="174" t="s">
        <v>28</v>
      </c>
      <c r="AD7" s="204" t="s">
        <v>27</v>
      </c>
      <c r="AE7" s="172" t="s">
        <v>28</v>
      </c>
      <c r="AF7" s="204" t="s">
        <v>27</v>
      </c>
      <c r="AG7" s="205" t="s">
        <v>27</v>
      </c>
      <c r="AH7" s="174" t="s">
        <v>28</v>
      </c>
      <c r="AI7" s="205" t="s">
        <v>27</v>
      </c>
      <c r="AJ7" s="174" t="s">
        <v>28</v>
      </c>
      <c r="AK7" s="204" t="s">
        <v>27</v>
      </c>
      <c r="AL7" s="172" t="s">
        <v>28</v>
      </c>
      <c r="AM7" s="414" t="s">
        <v>40</v>
      </c>
      <c r="AN7" s="415"/>
      <c r="AO7" s="4"/>
      <c r="AP7" s="4"/>
    </row>
    <row r="8" spans="2:42" s="1" customFormat="1" ht="27" customHeight="1">
      <c r="B8" s="45" t="s">
        <v>0</v>
      </c>
      <c r="C8" s="416">
        <f aca="true" t="shared" si="0" ref="C8:C14">D8+AF8+AM8</f>
        <v>109</v>
      </c>
      <c r="D8" s="416">
        <f>'別表4-2'!P7</f>
        <v>67</v>
      </c>
      <c r="E8" s="417">
        <f aca="true" t="shared" si="1" ref="E8:E14">SUM(G8+I8+K8+M8+O8)</f>
        <v>22</v>
      </c>
      <c r="F8" s="418">
        <v>100</v>
      </c>
      <c r="G8" s="419">
        <f>'別表4-2'!Z7</f>
        <v>4</v>
      </c>
      <c r="H8" s="420">
        <f aca="true" t="shared" si="2" ref="H8:H36">IF($E8&lt;&gt;0,G8/$E8*100,0)</f>
        <v>18.181818181818183</v>
      </c>
      <c r="I8" s="419">
        <f>'別表4-2'!AB7</f>
        <v>10</v>
      </c>
      <c r="J8" s="420">
        <f aca="true" t="shared" si="3" ref="J8:J36">IF($E8&lt;&gt;0,I8/$E8*100,0)</f>
        <v>45.45454545454545</v>
      </c>
      <c r="K8" s="419">
        <f>'別表4-2'!AD7</f>
        <v>0</v>
      </c>
      <c r="L8" s="420">
        <f aca="true" t="shared" si="4" ref="L8:L36">IF($E8&lt;&gt;0,K8/$E8*100,0)</f>
        <v>0</v>
      </c>
      <c r="M8" s="419">
        <f>'別表4-2'!AF7</f>
        <v>5</v>
      </c>
      <c r="N8" s="420">
        <f aca="true" t="shared" si="5" ref="N8:N36">IF($E8&lt;&gt;0,M8/$E8*100,0)</f>
        <v>22.727272727272727</v>
      </c>
      <c r="O8" s="419">
        <f>'別表4-2'!AH7</f>
        <v>3</v>
      </c>
      <c r="P8" s="420">
        <f aca="true" t="shared" si="6" ref="P8:P36">IF($E8&lt;&gt;0,O8/$E8*100,0)</f>
        <v>13.636363636363635</v>
      </c>
      <c r="Q8" s="417">
        <f aca="true" t="shared" si="7" ref="Q8:Q14">SUM(G8+I8+K8+M8+O8)</f>
        <v>22</v>
      </c>
      <c r="R8" s="421">
        <v>0</v>
      </c>
      <c r="S8" s="422">
        <v>0</v>
      </c>
      <c r="T8" s="423">
        <v>0</v>
      </c>
      <c r="U8" s="420">
        <f>IF($R8&lt;&gt;0,T8/$R8*100,0)</f>
        <v>0</v>
      </c>
      <c r="V8" s="424">
        <v>0</v>
      </c>
      <c r="W8" s="420">
        <f aca="true" t="shared" si="8" ref="W8:W36">IF($R8&lt;&gt;0,V8/$R8*100,0)</f>
        <v>0</v>
      </c>
      <c r="X8" s="424">
        <v>0</v>
      </c>
      <c r="Y8" s="420">
        <f aca="true" t="shared" si="9" ref="Y8:Y36">IF($R8&lt;&gt;0,X8/$R8*100,0)</f>
        <v>0</v>
      </c>
      <c r="Z8" s="424">
        <v>0</v>
      </c>
      <c r="AA8" s="420">
        <f aca="true" t="shared" si="10" ref="AA8:AA36">IF($R8&lt;&gt;0,Z8/$R8*100,0)</f>
        <v>0</v>
      </c>
      <c r="AB8" s="423">
        <v>0</v>
      </c>
      <c r="AC8" s="420">
        <f aca="true" t="shared" si="11" ref="AC8:AC36">IF($R8&lt;&gt;0,AB8/$R8*100,0)</f>
        <v>0</v>
      </c>
      <c r="AD8" s="423">
        <v>0</v>
      </c>
      <c r="AE8" s="425">
        <f aca="true" t="shared" si="12" ref="AE8:AE36">IF($R8&lt;&gt;0,AD8/$R8*100,0)</f>
        <v>0</v>
      </c>
      <c r="AF8" s="417">
        <f aca="true" t="shared" si="13" ref="AF8:AF14">AG8+AI8+AK8</f>
        <v>42</v>
      </c>
      <c r="AG8" s="426">
        <f>'別表4-2'!AK7</f>
        <v>40</v>
      </c>
      <c r="AH8" s="420">
        <f>IF($AF8&lt;&gt;0,AG8/$AF8*100,0)</f>
        <v>95.23809523809523</v>
      </c>
      <c r="AI8" s="426">
        <f>'別表4-2'!AM7</f>
        <v>0</v>
      </c>
      <c r="AJ8" s="420">
        <f>IF($AF8&lt;&gt;0,AI8/$AF8*100,0)</f>
        <v>0</v>
      </c>
      <c r="AK8" s="426">
        <f>'別表4-2'!AO7</f>
        <v>2</v>
      </c>
      <c r="AL8" s="420">
        <f>IF($AF8&lt;&gt;0,AK8/$AF8*100,0)</f>
        <v>4.761904761904762</v>
      </c>
      <c r="AM8" s="427">
        <f>'別表4-2'!AQ7</f>
        <v>0</v>
      </c>
      <c r="AN8" s="428"/>
      <c r="AO8" s="4"/>
      <c r="AP8" s="4"/>
    </row>
    <row r="9" spans="2:40" s="4" customFormat="1" ht="27" customHeight="1">
      <c r="B9" s="45" t="s">
        <v>22</v>
      </c>
      <c r="C9" s="416">
        <f t="shared" si="0"/>
        <v>0</v>
      </c>
      <c r="D9" s="416">
        <f>'別表4-2'!P8</f>
        <v>0</v>
      </c>
      <c r="E9" s="417">
        <f t="shared" si="1"/>
        <v>0</v>
      </c>
      <c r="F9" s="429">
        <v>100</v>
      </c>
      <c r="G9" s="430">
        <f>'別表4-2'!Z8</f>
        <v>0</v>
      </c>
      <c r="H9" s="420">
        <f t="shared" si="2"/>
        <v>0</v>
      </c>
      <c r="I9" s="430">
        <f>'別表4-2'!AB8</f>
        <v>0</v>
      </c>
      <c r="J9" s="420">
        <f t="shared" si="3"/>
        <v>0</v>
      </c>
      <c r="K9" s="430">
        <f>'別表4-2'!AD8</f>
        <v>0</v>
      </c>
      <c r="L9" s="420">
        <f t="shared" si="4"/>
        <v>0</v>
      </c>
      <c r="M9" s="430">
        <f>'別表4-2'!AF8</f>
        <v>0</v>
      </c>
      <c r="N9" s="420">
        <f t="shared" si="5"/>
        <v>0</v>
      </c>
      <c r="O9" s="430">
        <f>'別表4-2'!AH8</f>
        <v>0</v>
      </c>
      <c r="P9" s="420">
        <f t="shared" si="6"/>
        <v>0</v>
      </c>
      <c r="Q9" s="417">
        <f t="shared" si="7"/>
        <v>0</v>
      </c>
      <c r="R9" s="431">
        <v>0</v>
      </c>
      <c r="S9" s="432">
        <v>0</v>
      </c>
      <c r="T9" s="424">
        <v>0</v>
      </c>
      <c r="U9" s="420">
        <f aca="true" t="shared" si="14" ref="U9:U36">IF($R9&lt;&gt;0,T9/$R9*100,0)</f>
        <v>0</v>
      </c>
      <c r="V9" s="424">
        <v>0</v>
      </c>
      <c r="W9" s="420">
        <f t="shared" si="8"/>
        <v>0</v>
      </c>
      <c r="X9" s="424">
        <v>0</v>
      </c>
      <c r="Y9" s="420">
        <f t="shared" si="9"/>
        <v>0</v>
      </c>
      <c r="Z9" s="424">
        <v>0</v>
      </c>
      <c r="AA9" s="420">
        <f t="shared" si="10"/>
        <v>0</v>
      </c>
      <c r="AB9" s="424">
        <v>0</v>
      </c>
      <c r="AC9" s="420">
        <f t="shared" si="11"/>
        <v>0</v>
      </c>
      <c r="AD9" s="424">
        <v>0</v>
      </c>
      <c r="AE9" s="425">
        <f t="shared" si="12"/>
        <v>0</v>
      </c>
      <c r="AF9" s="417">
        <f t="shared" si="13"/>
        <v>0</v>
      </c>
      <c r="AG9" s="430">
        <f>'別表4-2'!AK8</f>
        <v>0</v>
      </c>
      <c r="AH9" s="420">
        <f aca="true" t="shared" si="15" ref="AH9:AH36">IF($AF9&lt;&gt;0,AG9/$AF9*100,0)</f>
        <v>0</v>
      </c>
      <c r="AI9" s="430">
        <f>'別表4-2'!AM8</f>
        <v>0</v>
      </c>
      <c r="AJ9" s="420">
        <f aca="true" t="shared" si="16" ref="AJ9:AJ36">IF($AF9&lt;&gt;0,AI9/$AF9*100,0)</f>
        <v>0</v>
      </c>
      <c r="AK9" s="430">
        <f>'別表4-2'!AO8</f>
        <v>0</v>
      </c>
      <c r="AL9" s="420">
        <f aca="true" t="shared" si="17" ref="AL9:AL36">IF($AF9&lt;&gt;0,AK9/$AF9*100,0)</f>
        <v>0</v>
      </c>
      <c r="AM9" s="427">
        <f>'別表4-2'!AQ8</f>
        <v>0</v>
      </c>
      <c r="AN9" s="428"/>
    </row>
    <row r="10" spans="2:40" s="4" customFormat="1" ht="27.75" customHeight="1">
      <c r="B10" s="45" t="s">
        <v>55</v>
      </c>
      <c r="C10" s="416">
        <f t="shared" si="0"/>
        <v>0</v>
      </c>
      <c r="D10" s="416">
        <f>'別表4-2'!P9</f>
        <v>0</v>
      </c>
      <c r="E10" s="417">
        <f t="shared" si="1"/>
        <v>0</v>
      </c>
      <c r="F10" s="429">
        <v>100</v>
      </c>
      <c r="G10" s="430">
        <f>'別表4-2'!Z9</f>
        <v>0</v>
      </c>
      <c r="H10" s="420">
        <f t="shared" si="2"/>
        <v>0</v>
      </c>
      <c r="I10" s="430">
        <f>'別表4-2'!AB9</f>
        <v>0</v>
      </c>
      <c r="J10" s="420">
        <f t="shared" si="3"/>
        <v>0</v>
      </c>
      <c r="K10" s="430">
        <f>'別表4-2'!AD9</f>
        <v>0</v>
      </c>
      <c r="L10" s="420">
        <f t="shared" si="4"/>
        <v>0</v>
      </c>
      <c r="M10" s="430">
        <f>'別表4-2'!AF9</f>
        <v>0</v>
      </c>
      <c r="N10" s="420">
        <f t="shared" si="5"/>
        <v>0</v>
      </c>
      <c r="O10" s="430">
        <f>'別表4-2'!AH9</f>
        <v>0</v>
      </c>
      <c r="P10" s="420">
        <f t="shared" si="6"/>
        <v>0</v>
      </c>
      <c r="Q10" s="417">
        <f t="shared" si="7"/>
        <v>0</v>
      </c>
      <c r="R10" s="431">
        <v>0</v>
      </c>
      <c r="S10" s="432">
        <v>0</v>
      </c>
      <c r="T10" s="424">
        <v>0</v>
      </c>
      <c r="U10" s="420">
        <f t="shared" si="14"/>
        <v>0</v>
      </c>
      <c r="V10" s="424">
        <v>0</v>
      </c>
      <c r="W10" s="420">
        <f t="shared" si="8"/>
        <v>0</v>
      </c>
      <c r="X10" s="424">
        <v>0</v>
      </c>
      <c r="Y10" s="420">
        <f t="shared" si="9"/>
        <v>0</v>
      </c>
      <c r="Z10" s="424">
        <v>0</v>
      </c>
      <c r="AA10" s="420">
        <f t="shared" si="10"/>
        <v>0</v>
      </c>
      <c r="AB10" s="424">
        <v>0</v>
      </c>
      <c r="AC10" s="420">
        <f t="shared" si="11"/>
        <v>0</v>
      </c>
      <c r="AD10" s="424">
        <v>0</v>
      </c>
      <c r="AE10" s="425">
        <f t="shared" si="12"/>
        <v>0</v>
      </c>
      <c r="AF10" s="417">
        <f t="shared" si="13"/>
        <v>0</v>
      </c>
      <c r="AG10" s="430">
        <f>'別表4-2'!AK9</f>
        <v>0</v>
      </c>
      <c r="AH10" s="420">
        <f t="shared" si="15"/>
        <v>0</v>
      </c>
      <c r="AI10" s="430">
        <f>'別表4-2'!AM9</f>
        <v>0</v>
      </c>
      <c r="AJ10" s="420">
        <f t="shared" si="16"/>
        <v>0</v>
      </c>
      <c r="AK10" s="430">
        <f>'別表4-2'!AO9</f>
        <v>0</v>
      </c>
      <c r="AL10" s="420">
        <f t="shared" si="17"/>
        <v>0</v>
      </c>
      <c r="AM10" s="427">
        <f>'別表4-2'!AQ9</f>
        <v>0</v>
      </c>
      <c r="AN10" s="428"/>
    </row>
    <row r="11" spans="2:40" s="4" customFormat="1" ht="27.75" customHeight="1">
      <c r="B11" s="46" t="s">
        <v>56</v>
      </c>
      <c r="C11" s="416">
        <f t="shared" si="0"/>
        <v>0</v>
      </c>
      <c r="D11" s="416">
        <f>'別表4-2'!P10</f>
        <v>0</v>
      </c>
      <c r="E11" s="417">
        <f t="shared" si="1"/>
        <v>0</v>
      </c>
      <c r="F11" s="429">
        <v>100</v>
      </c>
      <c r="G11" s="430">
        <f>'別表4-2'!Z10</f>
        <v>0</v>
      </c>
      <c r="H11" s="420">
        <f t="shared" si="2"/>
        <v>0</v>
      </c>
      <c r="I11" s="430">
        <f>'別表4-2'!AB10</f>
        <v>0</v>
      </c>
      <c r="J11" s="420">
        <f t="shared" si="3"/>
        <v>0</v>
      </c>
      <c r="K11" s="430">
        <f>'別表4-2'!AD10</f>
        <v>0</v>
      </c>
      <c r="L11" s="420">
        <f t="shared" si="4"/>
        <v>0</v>
      </c>
      <c r="M11" s="430">
        <f>'別表4-2'!AF10</f>
        <v>0</v>
      </c>
      <c r="N11" s="420">
        <f t="shared" si="5"/>
        <v>0</v>
      </c>
      <c r="O11" s="430">
        <f>'別表4-2'!AH10</f>
        <v>0</v>
      </c>
      <c r="P11" s="420">
        <f t="shared" si="6"/>
        <v>0</v>
      </c>
      <c r="Q11" s="417">
        <f t="shared" si="7"/>
        <v>0</v>
      </c>
      <c r="R11" s="431">
        <v>0</v>
      </c>
      <c r="S11" s="432">
        <v>0</v>
      </c>
      <c r="T11" s="424">
        <v>0</v>
      </c>
      <c r="U11" s="420">
        <f t="shared" si="14"/>
        <v>0</v>
      </c>
      <c r="V11" s="424">
        <v>0</v>
      </c>
      <c r="W11" s="420">
        <f t="shared" si="8"/>
        <v>0</v>
      </c>
      <c r="X11" s="424">
        <v>0</v>
      </c>
      <c r="Y11" s="420">
        <f t="shared" si="9"/>
        <v>0</v>
      </c>
      <c r="Z11" s="424">
        <v>0</v>
      </c>
      <c r="AA11" s="420">
        <f t="shared" si="10"/>
        <v>0</v>
      </c>
      <c r="AB11" s="424">
        <v>0</v>
      </c>
      <c r="AC11" s="420">
        <f t="shared" si="11"/>
        <v>0</v>
      </c>
      <c r="AD11" s="424">
        <v>0</v>
      </c>
      <c r="AE11" s="425">
        <f t="shared" si="12"/>
        <v>0</v>
      </c>
      <c r="AF11" s="417">
        <f t="shared" si="13"/>
        <v>0</v>
      </c>
      <c r="AG11" s="430">
        <f>'別表4-2'!AK10</f>
        <v>0</v>
      </c>
      <c r="AH11" s="420">
        <f t="shared" si="15"/>
        <v>0</v>
      </c>
      <c r="AI11" s="430">
        <f>'別表4-2'!AM10</f>
        <v>0</v>
      </c>
      <c r="AJ11" s="420">
        <f t="shared" si="16"/>
        <v>0</v>
      </c>
      <c r="AK11" s="430">
        <f>'別表4-2'!AO10</f>
        <v>0</v>
      </c>
      <c r="AL11" s="420">
        <f t="shared" si="17"/>
        <v>0</v>
      </c>
      <c r="AM11" s="427">
        <f>'別表4-2'!AQ10</f>
        <v>0</v>
      </c>
      <c r="AN11" s="428"/>
    </row>
    <row r="12" spans="2:40" s="4" customFormat="1" ht="27.75" customHeight="1">
      <c r="B12" s="47" t="s">
        <v>1</v>
      </c>
      <c r="C12" s="416">
        <f t="shared" si="0"/>
        <v>60</v>
      </c>
      <c r="D12" s="416">
        <f>'別表4-2'!P11</f>
        <v>30</v>
      </c>
      <c r="E12" s="417">
        <f t="shared" si="1"/>
        <v>17</v>
      </c>
      <c r="F12" s="429">
        <v>100</v>
      </c>
      <c r="G12" s="430">
        <f>'別表4-2'!Z11</f>
        <v>2</v>
      </c>
      <c r="H12" s="420">
        <f t="shared" si="2"/>
        <v>11.76470588235294</v>
      </c>
      <c r="I12" s="430">
        <f>'別表4-2'!AB11</f>
        <v>14</v>
      </c>
      <c r="J12" s="420">
        <f t="shared" si="3"/>
        <v>82.35294117647058</v>
      </c>
      <c r="K12" s="430">
        <f>'別表4-2'!AD11</f>
        <v>1</v>
      </c>
      <c r="L12" s="420">
        <f t="shared" si="4"/>
        <v>5.88235294117647</v>
      </c>
      <c r="M12" s="430">
        <f>'別表4-2'!AF11</f>
        <v>0</v>
      </c>
      <c r="N12" s="420">
        <f t="shared" si="5"/>
        <v>0</v>
      </c>
      <c r="O12" s="430">
        <f>'別表4-2'!AH11</f>
        <v>0</v>
      </c>
      <c r="P12" s="420">
        <f t="shared" si="6"/>
        <v>0</v>
      </c>
      <c r="Q12" s="417">
        <f t="shared" si="7"/>
        <v>17</v>
      </c>
      <c r="R12" s="431">
        <v>0</v>
      </c>
      <c r="S12" s="432">
        <v>0</v>
      </c>
      <c r="T12" s="424">
        <v>0</v>
      </c>
      <c r="U12" s="420">
        <f t="shared" si="14"/>
        <v>0</v>
      </c>
      <c r="V12" s="424">
        <v>0</v>
      </c>
      <c r="W12" s="420">
        <f t="shared" si="8"/>
        <v>0</v>
      </c>
      <c r="X12" s="424">
        <v>0</v>
      </c>
      <c r="Y12" s="420">
        <f t="shared" si="9"/>
        <v>0</v>
      </c>
      <c r="Z12" s="424">
        <v>0</v>
      </c>
      <c r="AA12" s="420">
        <f t="shared" si="10"/>
        <v>0</v>
      </c>
      <c r="AB12" s="424">
        <v>0</v>
      </c>
      <c r="AC12" s="420">
        <f t="shared" si="11"/>
        <v>0</v>
      </c>
      <c r="AD12" s="433">
        <v>0</v>
      </c>
      <c r="AE12" s="425">
        <f t="shared" si="12"/>
        <v>0</v>
      </c>
      <c r="AF12" s="417">
        <f t="shared" si="13"/>
        <v>29</v>
      </c>
      <c r="AG12" s="430">
        <f>'別表4-2'!AK11</f>
        <v>23</v>
      </c>
      <c r="AH12" s="420">
        <f t="shared" si="15"/>
        <v>79.3103448275862</v>
      </c>
      <c r="AI12" s="430">
        <f>'別表4-2'!AM11</f>
        <v>5</v>
      </c>
      <c r="AJ12" s="420">
        <f t="shared" si="16"/>
        <v>17.24137931034483</v>
      </c>
      <c r="AK12" s="430">
        <f>'別表4-2'!AO11</f>
        <v>1</v>
      </c>
      <c r="AL12" s="420">
        <f t="shared" si="17"/>
        <v>3.4482758620689653</v>
      </c>
      <c r="AM12" s="427">
        <f>'別表4-2'!AQ11</f>
        <v>1</v>
      </c>
      <c r="AN12" s="428"/>
    </row>
    <row r="13" spans="2:40" s="4" customFormat="1" ht="27.75" customHeight="1">
      <c r="B13" s="47" t="s">
        <v>2</v>
      </c>
      <c r="C13" s="416">
        <f t="shared" si="0"/>
        <v>47</v>
      </c>
      <c r="D13" s="416">
        <f>'別表4-2'!P12</f>
        <v>37</v>
      </c>
      <c r="E13" s="417">
        <f t="shared" si="1"/>
        <v>21</v>
      </c>
      <c r="F13" s="434">
        <v>100</v>
      </c>
      <c r="G13" s="435">
        <f>'別表4-2'!Z12</f>
        <v>11</v>
      </c>
      <c r="H13" s="420">
        <f t="shared" si="2"/>
        <v>52.38095238095239</v>
      </c>
      <c r="I13" s="435">
        <f>'別表4-2'!AB12</f>
        <v>7</v>
      </c>
      <c r="J13" s="420">
        <f t="shared" si="3"/>
        <v>33.33333333333333</v>
      </c>
      <c r="K13" s="435">
        <f>'別表4-2'!AD12</f>
        <v>1</v>
      </c>
      <c r="L13" s="420">
        <f t="shared" si="4"/>
        <v>4.761904761904762</v>
      </c>
      <c r="M13" s="435">
        <f>'別表4-2'!AF12</f>
        <v>1</v>
      </c>
      <c r="N13" s="420">
        <f t="shared" si="5"/>
        <v>4.761904761904762</v>
      </c>
      <c r="O13" s="435">
        <f>'別表4-2'!AH12</f>
        <v>1</v>
      </c>
      <c r="P13" s="420">
        <f t="shared" si="6"/>
        <v>4.761904761904762</v>
      </c>
      <c r="Q13" s="417">
        <f t="shared" si="7"/>
        <v>21</v>
      </c>
      <c r="R13" s="436">
        <v>1</v>
      </c>
      <c r="S13" s="437">
        <v>1</v>
      </c>
      <c r="T13" s="438">
        <v>1</v>
      </c>
      <c r="U13" s="420">
        <f t="shared" si="14"/>
        <v>100</v>
      </c>
      <c r="V13" s="438">
        <v>1</v>
      </c>
      <c r="W13" s="420">
        <f t="shared" si="8"/>
        <v>100</v>
      </c>
      <c r="X13" s="438">
        <v>1</v>
      </c>
      <c r="Y13" s="420">
        <f t="shared" si="9"/>
        <v>100</v>
      </c>
      <c r="Z13" s="438">
        <v>0</v>
      </c>
      <c r="AA13" s="420">
        <f t="shared" si="10"/>
        <v>0</v>
      </c>
      <c r="AB13" s="438">
        <v>1</v>
      </c>
      <c r="AC13" s="420">
        <f t="shared" si="11"/>
        <v>100</v>
      </c>
      <c r="AD13" s="439">
        <v>0</v>
      </c>
      <c r="AE13" s="425">
        <f t="shared" si="12"/>
        <v>0</v>
      </c>
      <c r="AF13" s="417">
        <f t="shared" si="13"/>
        <v>10</v>
      </c>
      <c r="AG13" s="435">
        <f>'別表4-2'!AK12</f>
        <v>10</v>
      </c>
      <c r="AH13" s="420">
        <f t="shared" si="15"/>
        <v>100</v>
      </c>
      <c r="AI13" s="435">
        <f>'別表4-2'!AM12</f>
        <v>0</v>
      </c>
      <c r="AJ13" s="420">
        <f t="shared" si="16"/>
        <v>0</v>
      </c>
      <c r="AK13" s="435">
        <f>'別表4-2'!AO12</f>
        <v>0</v>
      </c>
      <c r="AL13" s="420">
        <f t="shared" si="17"/>
        <v>0</v>
      </c>
      <c r="AM13" s="440">
        <f>'別表4-2'!AQ12</f>
        <v>0</v>
      </c>
      <c r="AN13" s="441"/>
    </row>
    <row r="14" spans="2:40" s="4" customFormat="1" ht="27.75" customHeight="1">
      <c r="B14" s="47" t="s">
        <v>3</v>
      </c>
      <c r="C14" s="416">
        <f t="shared" si="0"/>
        <v>1</v>
      </c>
      <c r="D14" s="416">
        <f>'別表4-2'!P13</f>
        <v>0</v>
      </c>
      <c r="E14" s="417">
        <f t="shared" si="1"/>
        <v>0</v>
      </c>
      <c r="F14" s="429">
        <v>100</v>
      </c>
      <c r="G14" s="430">
        <f>'別表4-2'!Z13</f>
        <v>0</v>
      </c>
      <c r="H14" s="420">
        <f t="shared" si="2"/>
        <v>0</v>
      </c>
      <c r="I14" s="430">
        <f>'別表4-2'!AB13</f>
        <v>0</v>
      </c>
      <c r="J14" s="420">
        <f t="shared" si="3"/>
        <v>0</v>
      </c>
      <c r="K14" s="430">
        <f>'別表4-2'!AD13</f>
        <v>0</v>
      </c>
      <c r="L14" s="420">
        <f t="shared" si="4"/>
        <v>0</v>
      </c>
      <c r="M14" s="430">
        <f>'別表4-2'!AF13</f>
        <v>0</v>
      </c>
      <c r="N14" s="420">
        <f t="shared" si="5"/>
        <v>0</v>
      </c>
      <c r="O14" s="430">
        <f>'別表4-2'!AH13</f>
        <v>0</v>
      </c>
      <c r="P14" s="420">
        <f t="shared" si="6"/>
        <v>0</v>
      </c>
      <c r="Q14" s="417">
        <f t="shared" si="7"/>
        <v>0</v>
      </c>
      <c r="R14" s="431">
        <v>0</v>
      </c>
      <c r="S14" s="432">
        <v>0</v>
      </c>
      <c r="T14" s="424">
        <v>0</v>
      </c>
      <c r="U14" s="420">
        <f t="shared" si="14"/>
        <v>0</v>
      </c>
      <c r="V14" s="424">
        <v>0</v>
      </c>
      <c r="W14" s="420">
        <f t="shared" si="8"/>
        <v>0</v>
      </c>
      <c r="X14" s="424">
        <v>0</v>
      </c>
      <c r="Y14" s="420">
        <f t="shared" si="9"/>
        <v>0</v>
      </c>
      <c r="Z14" s="424">
        <v>0</v>
      </c>
      <c r="AA14" s="420">
        <f t="shared" si="10"/>
        <v>0</v>
      </c>
      <c r="AB14" s="424">
        <v>0</v>
      </c>
      <c r="AC14" s="420">
        <f t="shared" si="11"/>
        <v>0</v>
      </c>
      <c r="AD14" s="433">
        <v>0</v>
      </c>
      <c r="AE14" s="425">
        <f t="shared" si="12"/>
        <v>0</v>
      </c>
      <c r="AF14" s="417">
        <f t="shared" si="13"/>
        <v>1</v>
      </c>
      <c r="AG14" s="430">
        <f>'別表4-2'!AK13</f>
        <v>0</v>
      </c>
      <c r="AH14" s="420">
        <f t="shared" si="15"/>
        <v>0</v>
      </c>
      <c r="AI14" s="430">
        <f>'別表4-2'!AM13</f>
        <v>1</v>
      </c>
      <c r="AJ14" s="420">
        <f t="shared" si="16"/>
        <v>100</v>
      </c>
      <c r="AK14" s="430">
        <f>'別表4-2'!AO13</f>
        <v>0</v>
      </c>
      <c r="AL14" s="420">
        <f t="shared" si="17"/>
        <v>0</v>
      </c>
      <c r="AM14" s="427">
        <f>'別表4-2'!AQ13</f>
        <v>0</v>
      </c>
      <c r="AN14" s="428"/>
    </row>
    <row r="15" spans="2:40" s="4" customFormat="1" ht="27.75" customHeight="1">
      <c r="B15" s="47" t="s">
        <v>11</v>
      </c>
      <c r="C15" s="416">
        <f aca="true" t="shared" si="18" ref="C15:C23">D15+AF15+AM15</f>
        <v>4</v>
      </c>
      <c r="D15" s="416">
        <f>'別表4-2'!P14</f>
        <v>0</v>
      </c>
      <c r="E15" s="417">
        <f aca="true" t="shared" si="19" ref="E15:E23">SUM(G15+I15+K15+M15+O15)</f>
        <v>0</v>
      </c>
      <c r="F15" s="429">
        <v>100</v>
      </c>
      <c r="G15" s="430">
        <f>'別表4-2'!Z14</f>
        <v>0</v>
      </c>
      <c r="H15" s="420">
        <f t="shared" si="2"/>
        <v>0</v>
      </c>
      <c r="I15" s="430">
        <f>'別表4-2'!AB14</f>
        <v>0</v>
      </c>
      <c r="J15" s="420">
        <f t="shared" si="3"/>
        <v>0</v>
      </c>
      <c r="K15" s="430">
        <f>'別表4-2'!AD14</f>
        <v>0</v>
      </c>
      <c r="L15" s="420">
        <f t="shared" si="4"/>
        <v>0</v>
      </c>
      <c r="M15" s="430">
        <f>'別表4-2'!AF14</f>
        <v>0</v>
      </c>
      <c r="N15" s="420">
        <f t="shared" si="5"/>
        <v>0</v>
      </c>
      <c r="O15" s="430">
        <f>'別表4-2'!AH14</f>
        <v>0</v>
      </c>
      <c r="P15" s="420">
        <f t="shared" si="6"/>
        <v>0</v>
      </c>
      <c r="Q15" s="417">
        <f aca="true" t="shared" si="20" ref="Q15:Q23">SUM(G15+I15+K15+M15+O15)</f>
        <v>0</v>
      </c>
      <c r="R15" s="431">
        <v>0</v>
      </c>
      <c r="S15" s="432">
        <v>0</v>
      </c>
      <c r="T15" s="424">
        <v>0</v>
      </c>
      <c r="U15" s="420">
        <f t="shared" si="14"/>
        <v>0</v>
      </c>
      <c r="V15" s="424">
        <v>0</v>
      </c>
      <c r="W15" s="420">
        <f t="shared" si="8"/>
        <v>0</v>
      </c>
      <c r="X15" s="424">
        <v>0</v>
      </c>
      <c r="Y15" s="420">
        <f t="shared" si="9"/>
        <v>0</v>
      </c>
      <c r="Z15" s="424">
        <v>0</v>
      </c>
      <c r="AA15" s="420">
        <f t="shared" si="10"/>
        <v>0</v>
      </c>
      <c r="AB15" s="424">
        <v>0</v>
      </c>
      <c r="AC15" s="420">
        <f t="shared" si="11"/>
        <v>0</v>
      </c>
      <c r="AD15" s="433">
        <v>0</v>
      </c>
      <c r="AE15" s="425">
        <f t="shared" si="12"/>
        <v>0</v>
      </c>
      <c r="AF15" s="417">
        <f aca="true" t="shared" si="21" ref="AF15:AF23">AG15+AI15+AK15</f>
        <v>4</v>
      </c>
      <c r="AG15" s="430">
        <f>'別表4-2'!AK14</f>
        <v>4</v>
      </c>
      <c r="AH15" s="420">
        <f t="shared" si="15"/>
        <v>100</v>
      </c>
      <c r="AI15" s="430">
        <f>'別表4-2'!AM14</f>
        <v>0</v>
      </c>
      <c r="AJ15" s="420">
        <f t="shared" si="16"/>
        <v>0</v>
      </c>
      <c r="AK15" s="430">
        <f>'別表4-2'!AO14</f>
        <v>0</v>
      </c>
      <c r="AL15" s="420">
        <f t="shared" si="17"/>
        <v>0</v>
      </c>
      <c r="AM15" s="427">
        <f>'別表4-2'!AQ14</f>
        <v>0</v>
      </c>
      <c r="AN15" s="428"/>
    </row>
    <row r="16" spans="2:40" s="4" customFormat="1" ht="27" customHeight="1">
      <c r="B16" s="47" t="s">
        <v>123</v>
      </c>
      <c r="C16" s="416">
        <f t="shared" si="18"/>
        <v>39</v>
      </c>
      <c r="D16" s="416">
        <f>'別表4-2'!P15</f>
        <v>24</v>
      </c>
      <c r="E16" s="417">
        <f t="shared" si="19"/>
        <v>16</v>
      </c>
      <c r="F16" s="429">
        <v>100</v>
      </c>
      <c r="G16" s="430">
        <f>'別表4-2'!Z15</f>
        <v>2</v>
      </c>
      <c r="H16" s="420">
        <f t="shared" si="2"/>
        <v>12.5</v>
      </c>
      <c r="I16" s="430">
        <f>'別表4-2'!AB15</f>
        <v>4</v>
      </c>
      <c r="J16" s="420">
        <f t="shared" si="3"/>
        <v>25</v>
      </c>
      <c r="K16" s="430">
        <f>'別表4-2'!AD15</f>
        <v>9</v>
      </c>
      <c r="L16" s="420">
        <f t="shared" si="4"/>
        <v>56.25</v>
      </c>
      <c r="M16" s="430">
        <f>'別表4-2'!AF15</f>
        <v>1</v>
      </c>
      <c r="N16" s="420">
        <f t="shared" si="5"/>
        <v>6.25</v>
      </c>
      <c r="O16" s="430">
        <f>'別表4-2'!AH15</f>
        <v>0</v>
      </c>
      <c r="P16" s="420">
        <f t="shared" si="6"/>
        <v>0</v>
      </c>
      <c r="Q16" s="417">
        <f t="shared" si="20"/>
        <v>16</v>
      </c>
      <c r="R16" s="431">
        <v>0</v>
      </c>
      <c r="S16" s="432">
        <v>0</v>
      </c>
      <c r="T16" s="424">
        <v>0</v>
      </c>
      <c r="U16" s="420">
        <f t="shared" si="14"/>
        <v>0</v>
      </c>
      <c r="V16" s="424">
        <v>0</v>
      </c>
      <c r="W16" s="420">
        <f t="shared" si="8"/>
        <v>0</v>
      </c>
      <c r="X16" s="424">
        <v>0</v>
      </c>
      <c r="Y16" s="420">
        <f t="shared" si="9"/>
        <v>0</v>
      </c>
      <c r="Z16" s="424">
        <v>0</v>
      </c>
      <c r="AA16" s="420">
        <f t="shared" si="10"/>
        <v>0</v>
      </c>
      <c r="AB16" s="424">
        <v>0</v>
      </c>
      <c r="AC16" s="420">
        <f t="shared" si="11"/>
        <v>0</v>
      </c>
      <c r="AD16" s="433">
        <v>0</v>
      </c>
      <c r="AE16" s="425">
        <f t="shared" si="12"/>
        <v>0</v>
      </c>
      <c r="AF16" s="417">
        <f t="shared" si="21"/>
        <v>11</v>
      </c>
      <c r="AG16" s="430">
        <f>'別表4-2'!AK15</f>
        <v>10</v>
      </c>
      <c r="AH16" s="420">
        <f t="shared" si="15"/>
        <v>90.9090909090909</v>
      </c>
      <c r="AI16" s="430">
        <f>'別表4-2'!AM15</f>
        <v>0</v>
      </c>
      <c r="AJ16" s="420">
        <f t="shared" si="16"/>
        <v>0</v>
      </c>
      <c r="AK16" s="430">
        <f>'別表4-2'!AO15</f>
        <v>1</v>
      </c>
      <c r="AL16" s="420">
        <f t="shared" si="17"/>
        <v>9.090909090909092</v>
      </c>
      <c r="AM16" s="427">
        <f>'別表4-2'!AQ15</f>
        <v>4</v>
      </c>
      <c r="AN16" s="428"/>
    </row>
    <row r="17" spans="2:40" s="4" customFormat="1" ht="27.75" customHeight="1">
      <c r="B17" s="48" t="s">
        <v>57</v>
      </c>
      <c r="C17" s="416">
        <f t="shared" si="18"/>
        <v>7</v>
      </c>
      <c r="D17" s="416">
        <f>'別表4-2'!P16</f>
        <v>5</v>
      </c>
      <c r="E17" s="417">
        <f t="shared" si="19"/>
        <v>4</v>
      </c>
      <c r="F17" s="429">
        <v>100</v>
      </c>
      <c r="G17" s="430">
        <f>'別表4-2'!Z16</f>
        <v>1</v>
      </c>
      <c r="H17" s="420">
        <f t="shared" si="2"/>
        <v>25</v>
      </c>
      <c r="I17" s="430">
        <f>'別表4-2'!AB16</f>
        <v>3</v>
      </c>
      <c r="J17" s="420">
        <f t="shared" si="3"/>
        <v>75</v>
      </c>
      <c r="K17" s="430">
        <f>'別表4-2'!AD16</f>
        <v>0</v>
      </c>
      <c r="L17" s="420">
        <f t="shared" si="4"/>
        <v>0</v>
      </c>
      <c r="M17" s="430">
        <f>'別表4-2'!AF16</f>
        <v>0</v>
      </c>
      <c r="N17" s="420">
        <f t="shared" si="5"/>
        <v>0</v>
      </c>
      <c r="O17" s="430">
        <f>'別表4-2'!AH16</f>
        <v>0</v>
      </c>
      <c r="P17" s="420">
        <f t="shared" si="6"/>
        <v>0</v>
      </c>
      <c r="Q17" s="417">
        <f t="shared" si="20"/>
        <v>4</v>
      </c>
      <c r="R17" s="431">
        <v>0</v>
      </c>
      <c r="S17" s="432">
        <v>0</v>
      </c>
      <c r="T17" s="424">
        <v>0</v>
      </c>
      <c r="U17" s="420">
        <f t="shared" si="14"/>
        <v>0</v>
      </c>
      <c r="V17" s="424">
        <v>0</v>
      </c>
      <c r="W17" s="420">
        <f t="shared" si="8"/>
        <v>0</v>
      </c>
      <c r="X17" s="424">
        <v>0</v>
      </c>
      <c r="Y17" s="420">
        <f t="shared" si="9"/>
        <v>0</v>
      </c>
      <c r="Z17" s="424">
        <v>0</v>
      </c>
      <c r="AA17" s="420">
        <f t="shared" si="10"/>
        <v>0</v>
      </c>
      <c r="AB17" s="424">
        <v>0</v>
      </c>
      <c r="AC17" s="420">
        <f t="shared" si="11"/>
        <v>0</v>
      </c>
      <c r="AD17" s="433">
        <v>0</v>
      </c>
      <c r="AE17" s="425">
        <f t="shared" si="12"/>
        <v>0</v>
      </c>
      <c r="AF17" s="417">
        <f t="shared" si="21"/>
        <v>2</v>
      </c>
      <c r="AG17" s="430">
        <f>'別表4-2'!AK16</f>
        <v>2</v>
      </c>
      <c r="AH17" s="420">
        <f t="shared" si="15"/>
        <v>100</v>
      </c>
      <c r="AI17" s="430">
        <f>'別表4-2'!AM16</f>
        <v>0</v>
      </c>
      <c r="AJ17" s="420">
        <f t="shared" si="16"/>
        <v>0</v>
      </c>
      <c r="AK17" s="430">
        <f>'別表4-2'!AO16</f>
        <v>0</v>
      </c>
      <c r="AL17" s="420">
        <f t="shared" si="17"/>
        <v>0</v>
      </c>
      <c r="AM17" s="427">
        <f>'別表4-2'!AQ16</f>
        <v>0</v>
      </c>
      <c r="AN17" s="428"/>
    </row>
    <row r="18" spans="2:40" s="4" customFormat="1" ht="27.75" customHeight="1">
      <c r="B18" s="48" t="s">
        <v>193</v>
      </c>
      <c r="C18" s="416">
        <f t="shared" si="18"/>
        <v>0</v>
      </c>
      <c r="D18" s="416">
        <f>'別表4-2'!P17</f>
        <v>0</v>
      </c>
      <c r="E18" s="417">
        <f t="shared" si="19"/>
        <v>0</v>
      </c>
      <c r="F18" s="429">
        <v>100</v>
      </c>
      <c r="G18" s="430">
        <f>'別表4-2'!Z17</f>
        <v>0</v>
      </c>
      <c r="H18" s="420">
        <f t="shared" si="2"/>
        <v>0</v>
      </c>
      <c r="I18" s="430">
        <f>'別表4-2'!AB17</f>
        <v>0</v>
      </c>
      <c r="J18" s="420">
        <f t="shared" si="3"/>
        <v>0</v>
      </c>
      <c r="K18" s="430">
        <f>'別表4-2'!AD17</f>
        <v>0</v>
      </c>
      <c r="L18" s="420">
        <f t="shared" si="4"/>
        <v>0</v>
      </c>
      <c r="M18" s="430">
        <f>'別表4-2'!AF17</f>
        <v>0</v>
      </c>
      <c r="N18" s="420">
        <f t="shared" si="5"/>
        <v>0</v>
      </c>
      <c r="O18" s="430">
        <f>'別表4-2'!AH17</f>
        <v>0</v>
      </c>
      <c r="P18" s="420">
        <f t="shared" si="6"/>
        <v>0</v>
      </c>
      <c r="Q18" s="417">
        <f t="shared" si="20"/>
        <v>0</v>
      </c>
      <c r="R18" s="431">
        <v>0</v>
      </c>
      <c r="S18" s="432">
        <v>0</v>
      </c>
      <c r="T18" s="424">
        <v>0</v>
      </c>
      <c r="U18" s="420">
        <f t="shared" si="14"/>
        <v>0</v>
      </c>
      <c r="V18" s="424">
        <v>0</v>
      </c>
      <c r="W18" s="420">
        <f t="shared" si="8"/>
        <v>0</v>
      </c>
      <c r="X18" s="424">
        <v>0</v>
      </c>
      <c r="Y18" s="420">
        <f t="shared" si="9"/>
        <v>0</v>
      </c>
      <c r="Z18" s="424">
        <v>0</v>
      </c>
      <c r="AA18" s="420">
        <f t="shared" si="10"/>
        <v>0</v>
      </c>
      <c r="AB18" s="424">
        <v>0</v>
      </c>
      <c r="AC18" s="420">
        <f t="shared" si="11"/>
        <v>0</v>
      </c>
      <c r="AD18" s="433">
        <v>0</v>
      </c>
      <c r="AE18" s="425">
        <f t="shared" si="12"/>
        <v>0</v>
      </c>
      <c r="AF18" s="417">
        <f t="shared" si="21"/>
        <v>0</v>
      </c>
      <c r="AG18" s="430">
        <f>'別表4-2'!AK17</f>
        <v>0</v>
      </c>
      <c r="AH18" s="420">
        <f t="shared" si="15"/>
        <v>0</v>
      </c>
      <c r="AI18" s="430">
        <f>'別表4-2'!AM17</f>
        <v>0</v>
      </c>
      <c r="AJ18" s="420">
        <f t="shared" si="16"/>
        <v>0</v>
      </c>
      <c r="AK18" s="430">
        <f>'別表4-2'!AO17</f>
        <v>0</v>
      </c>
      <c r="AL18" s="420">
        <f t="shared" si="17"/>
        <v>0</v>
      </c>
      <c r="AM18" s="427">
        <f>'別表4-2'!AQ17</f>
        <v>0</v>
      </c>
      <c r="AN18" s="428"/>
    </row>
    <row r="19" spans="2:40" s="4" customFormat="1" ht="25.5" customHeight="1">
      <c r="B19" s="47" t="s">
        <v>12</v>
      </c>
      <c r="C19" s="416">
        <f t="shared" si="18"/>
        <v>55</v>
      </c>
      <c r="D19" s="416">
        <f>'別表4-2'!P18</f>
        <v>42</v>
      </c>
      <c r="E19" s="417">
        <f t="shared" si="19"/>
        <v>37</v>
      </c>
      <c r="F19" s="429">
        <v>100</v>
      </c>
      <c r="G19" s="430">
        <f>'別表4-2'!Z18</f>
        <v>1</v>
      </c>
      <c r="H19" s="420">
        <f t="shared" si="2"/>
        <v>2.7027027027027026</v>
      </c>
      <c r="I19" s="430">
        <f>'別表4-2'!AB18</f>
        <v>2</v>
      </c>
      <c r="J19" s="420">
        <f t="shared" si="3"/>
        <v>5.405405405405405</v>
      </c>
      <c r="K19" s="430">
        <f>'別表4-2'!AD18</f>
        <v>4</v>
      </c>
      <c r="L19" s="420">
        <f t="shared" si="4"/>
        <v>10.81081081081081</v>
      </c>
      <c r="M19" s="430">
        <f>'別表4-2'!AF18</f>
        <v>5</v>
      </c>
      <c r="N19" s="420">
        <f t="shared" si="5"/>
        <v>13.513513513513514</v>
      </c>
      <c r="O19" s="430">
        <f>'別表4-2'!AH18</f>
        <v>25</v>
      </c>
      <c r="P19" s="420">
        <f t="shared" si="6"/>
        <v>67.56756756756756</v>
      </c>
      <c r="Q19" s="417">
        <f t="shared" si="20"/>
        <v>37</v>
      </c>
      <c r="R19" s="431">
        <v>0</v>
      </c>
      <c r="S19" s="432">
        <v>0</v>
      </c>
      <c r="T19" s="424">
        <v>0</v>
      </c>
      <c r="U19" s="420">
        <f t="shared" si="14"/>
        <v>0</v>
      </c>
      <c r="V19" s="424">
        <v>0</v>
      </c>
      <c r="W19" s="420">
        <f t="shared" si="8"/>
        <v>0</v>
      </c>
      <c r="X19" s="424">
        <v>0</v>
      </c>
      <c r="Y19" s="420">
        <f t="shared" si="9"/>
        <v>0</v>
      </c>
      <c r="Z19" s="424">
        <v>0</v>
      </c>
      <c r="AA19" s="420">
        <f t="shared" si="10"/>
        <v>0</v>
      </c>
      <c r="AB19" s="424">
        <v>0</v>
      </c>
      <c r="AC19" s="420">
        <f t="shared" si="11"/>
        <v>0</v>
      </c>
      <c r="AD19" s="433">
        <v>0</v>
      </c>
      <c r="AE19" s="425">
        <f t="shared" si="12"/>
        <v>0</v>
      </c>
      <c r="AF19" s="417">
        <f t="shared" si="21"/>
        <v>13</v>
      </c>
      <c r="AG19" s="430">
        <f>'別表4-2'!AK18</f>
        <v>5</v>
      </c>
      <c r="AH19" s="420">
        <f t="shared" si="15"/>
        <v>38.46153846153847</v>
      </c>
      <c r="AI19" s="430">
        <f>'別表4-2'!AM18</f>
        <v>0</v>
      </c>
      <c r="AJ19" s="420">
        <f t="shared" si="16"/>
        <v>0</v>
      </c>
      <c r="AK19" s="430">
        <f>'別表4-2'!AO18</f>
        <v>8</v>
      </c>
      <c r="AL19" s="420">
        <f t="shared" si="17"/>
        <v>61.53846153846154</v>
      </c>
      <c r="AM19" s="427">
        <f>'別表4-2'!AQ18</f>
        <v>0</v>
      </c>
      <c r="AN19" s="428"/>
    </row>
    <row r="20" spans="2:40" s="4" customFormat="1" ht="27.75" customHeight="1">
      <c r="B20" s="47" t="s">
        <v>24</v>
      </c>
      <c r="C20" s="416">
        <f t="shared" si="18"/>
        <v>26</v>
      </c>
      <c r="D20" s="416">
        <f>'別表4-2'!P19</f>
        <v>1</v>
      </c>
      <c r="E20" s="417">
        <f t="shared" si="19"/>
        <v>1</v>
      </c>
      <c r="F20" s="429">
        <v>100</v>
      </c>
      <c r="G20" s="430">
        <f>'別表4-2'!Z19</f>
        <v>0</v>
      </c>
      <c r="H20" s="420">
        <f t="shared" si="2"/>
        <v>0</v>
      </c>
      <c r="I20" s="430">
        <f>'別表4-2'!AB19</f>
        <v>0</v>
      </c>
      <c r="J20" s="420">
        <f t="shared" si="3"/>
        <v>0</v>
      </c>
      <c r="K20" s="430">
        <f>'別表4-2'!AD19</f>
        <v>0</v>
      </c>
      <c r="L20" s="420">
        <f t="shared" si="4"/>
        <v>0</v>
      </c>
      <c r="M20" s="430">
        <f>'別表4-2'!AF19</f>
        <v>1</v>
      </c>
      <c r="N20" s="420">
        <f t="shared" si="5"/>
        <v>100</v>
      </c>
      <c r="O20" s="430">
        <f>'別表4-2'!AH19</f>
        <v>0</v>
      </c>
      <c r="P20" s="420">
        <f t="shared" si="6"/>
        <v>0</v>
      </c>
      <c r="Q20" s="417">
        <f t="shared" si="20"/>
        <v>1</v>
      </c>
      <c r="R20" s="431">
        <v>0</v>
      </c>
      <c r="S20" s="432">
        <v>0</v>
      </c>
      <c r="T20" s="424">
        <v>0</v>
      </c>
      <c r="U20" s="420">
        <f t="shared" si="14"/>
        <v>0</v>
      </c>
      <c r="V20" s="424">
        <v>0</v>
      </c>
      <c r="W20" s="420">
        <f t="shared" si="8"/>
        <v>0</v>
      </c>
      <c r="X20" s="424">
        <v>0</v>
      </c>
      <c r="Y20" s="420">
        <f t="shared" si="9"/>
        <v>0</v>
      </c>
      <c r="Z20" s="424">
        <v>0</v>
      </c>
      <c r="AA20" s="420">
        <f t="shared" si="10"/>
        <v>0</v>
      </c>
      <c r="AB20" s="424">
        <v>0</v>
      </c>
      <c r="AC20" s="420">
        <f t="shared" si="11"/>
        <v>0</v>
      </c>
      <c r="AD20" s="433">
        <v>0</v>
      </c>
      <c r="AE20" s="425">
        <f t="shared" si="12"/>
        <v>0</v>
      </c>
      <c r="AF20" s="417">
        <f t="shared" si="21"/>
        <v>24</v>
      </c>
      <c r="AG20" s="430">
        <f>'別表4-2'!AK19</f>
        <v>13</v>
      </c>
      <c r="AH20" s="420">
        <f t="shared" si="15"/>
        <v>54.166666666666664</v>
      </c>
      <c r="AI20" s="430">
        <f>'別表4-2'!AM19</f>
        <v>11</v>
      </c>
      <c r="AJ20" s="420">
        <f t="shared" si="16"/>
        <v>45.83333333333333</v>
      </c>
      <c r="AK20" s="430">
        <f>'別表4-2'!AO19</f>
        <v>0</v>
      </c>
      <c r="AL20" s="420">
        <f t="shared" si="17"/>
        <v>0</v>
      </c>
      <c r="AM20" s="427">
        <f>'別表4-2'!AQ19</f>
        <v>1</v>
      </c>
      <c r="AN20" s="428"/>
    </row>
    <row r="21" spans="2:40" s="4" customFormat="1" ht="27.75" customHeight="1">
      <c r="B21" s="47" t="s">
        <v>39</v>
      </c>
      <c r="C21" s="416">
        <f t="shared" si="18"/>
        <v>0</v>
      </c>
      <c r="D21" s="416">
        <f>'別表4-2'!P20</f>
        <v>0</v>
      </c>
      <c r="E21" s="417">
        <f t="shared" si="19"/>
        <v>0</v>
      </c>
      <c r="F21" s="429">
        <v>100</v>
      </c>
      <c r="G21" s="430">
        <f>'別表4-2'!Z20</f>
        <v>0</v>
      </c>
      <c r="H21" s="420">
        <f t="shared" si="2"/>
        <v>0</v>
      </c>
      <c r="I21" s="430">
        <f>'別表4-2'!AB20</f>
        <v>0</v>
      </c>
      <c r="J21" s="420">
        <f t="shared" si="3"/>
        <v>0</v>
      </c>
      <c r="K21" s="430">
        <f>'別表4-2'!AD20</f>
        <v>0</v>
      </c>
      <c r="L21" s="420">
        <f t="shared" si="4"/>
        <v>0</v>
      </c>
      <c r="M21" s="430">
        <f>'別表4-2'!AF20</f>
        <v>0</v>
      </c>
      <c r="N21" s="420">
        <f t="shared" si="5"/>
        <v>0</v>
      </c>
      <c r="O21" s="430">
        <f>'別表4-2'!AH20</f>
        <v>0</v>
      </c>
      <c r="P21" s="420">
        <f t="shared" si="6"/>
        <v>0</v>
      </c>
      <c r="Q21" s="417">
        <f t="shared" si="20"/>
        <v>0</v>
      </c>
      <c r="R21" s="431">
        <v>0</v>
      </c>
      <c r="S21" s="432">
        <v>0</v>
      </c>
      <c r="T21" s="424">
        <v>0</v>
      </c>
      <c r="U21" s="420">
        <f t="shared" si="14"/>
        <v>0</v>
      </c>
      <c r="V21" s="424">
        <v>0</v>
      </c>
      <c r="W21" s="420">
        <f t="shared" si="8"/>
        <v>0</v>
      </c>
      <c r="X21" s="424">
        <v>0</v>
      </c>
      <c r="Y21" s="420">
        <f t="shared" si="9"/>
        <v>0</v>
      </c>
      <c r="Z21" s="424">
        <v>0</v>
      </c>
      <c r="AA21" s="420">
        <f t="shared" si="10"/>
        <v>0</v>
      </c>
      <c r="AB21" s="424">
        <v>0</v>
      </c>
      <c r="AC21" s="420">
        <f t="shared" si="11"/>
        <v>0</v>
      </c>
      <c r="AD21" s="433">
        <v>0</v>
      </c>
      <c r="AE21" s="425">
        <f t="shared" si="12"/>
        <v>0</v>
      </c>
      <c r="AF21" s="417">
        <f t="shared" si="21"/>
        <v>0</v>
      </c>
      <c r="AG21" s="430">
        <f>'別表4-2'!AK20</f>
        <v>0</v>
      </c>
      <c r="AH21" s="420">
        <f t="shared" si="15"/>
        <v>0</v>
      </c>
      <c r="AI21" s="430">
        <f>'別表4-2'!AM20</f>
        <v>0</v>
      </c>
      <c r="AJ21" s="420">
        <f t="shared" si="16"/>
        <v>0</v>
      </c>
      <c r="AK21" s="430">
        <f>'別表4-2'!AO20</f>
        <v>0</v>
      </c>
      <c r="AL21" s="420">
        <f t="shared" si="17"/>
        <v>0</v>
      </c>
      <c r="AM21" s="427">
        <f>'別表4-2'!AQ20</f>
        <v>0</v>
      </c>
      <c r="AN21" s="428"/>
    </row>
    <row r="22" spans="2:40" s="4" customFormat="1" ht="28.5" customHeight="1">
      <c r="B22" s="47" t="s">
        <v>13</v>
      </c>
      <c r="C22" s="416">
        <f t="shared" si="18"/>
        <v>116</v>
      </c>
      <c r="D22" s="416">
        <f>'別表4-2'!P21</f>
        <v>67</v>
      </c>
      <c r="E22" s="417">
        <f t="shared" si="19"/>
        <v>21</v>
      </c>
      <c r="F22" s="429">
        <v>100</v>
      </c>
      <c r="G22" s="430">
        <f>'別表4-2'!Z21</f>
        <v>21</v>
      </c>
      <c r="H22" s="420">
        <f t="shared" si="2"/>
        <v>100</v>
      </c>
      <c r="I22" s="430">
        <f>'別表4-2'!AB21</f>
        <v>0</v>
      </c>
      <c r="J22" s="420">
        <f t="shared" si="3"/>
        <v>0</v>
      </c>
      <c r="K22" s="430">
        <f>'別表4-2'!AD21</f>
        <v>0</v>
      </c>
      <c r="L22" s="420">
        <f t="shared" si="4"/>
        <v>0</v>
      </c>
      <c r="M22" s="430">
        <f>'別表4-2'!AF21</f>
        <v>0</v>
      </c>
      <c r="N22" s="420">
        <f t="shared" si="5"/>
        <v>0</v>
      </c>
      <c r="O22" s="430">
        <f>'別表4-2'!AH21</f>
        <v>0</v>
      </c>
      <c r="P22" s="420">
        <f t="shared" si="6"/>
        <v>0</v>
      </c>
      <c r="Q22" s="417">
        <f t="shared" si="20"/>
        <v>21</v>
      </c>
      <c r="R22" s="431">
        <v>0</v>
      </c>
      <c r="S22" s="432">
        <v>0</v>
      </c>
      <c r="T22" s="424">
        <v>0</v>
      </c>
      <c r="U22" s="420">
        <f t="shared" si="14"/>
        <v>0</v>
      </c>
      <c r="V22" s="424">
        <v>0</v>
      </c>
      <c r="W22" s="420">
        <f t="shared" si="8"/>
        <v>0</v>
      </c>
      <c r="X22" s="424">
        <v>0</v>
      </c>
      <c r="Y22" s="420">
        <f t="shared" si="9"/>
        <v>0</v>
      </c>
      <c r="Z22" s="424">
        <v>0</v>
      </c>
      <c r="AA22" s="420">
        <f t="shared" si="10"/>
        <v>0</v>
      </c>
      <c r="AB22" s="424">
        <v>0</v>
      </c>
      <c r="AC22" s="420">
        <f t="shared" si="11"/>
        <v>0</v>
      </c>
      <c r="AD22" s="433">
        <v>0</v>
      </c>
      <c r="AE22" s="425">
        <f t="shared" si="12"/>
        <v>0</v>
      </c>
      <c r="AF22" s="417">
        <f t="shared" si="21"/>
        <v>48</v>
      </c>
      <c r="AG22" s="430">
        <f>'別表4-2'!AK21</f>
        <v>37</v>
      </c>
      <c r="AH22" s="420">
        <f t="shared" si="15"/>
        <v>77.08333333333334</v>
      </c>
      <c r="AI22" s="430">
        <f>'別表4-2'!AM21</f>
        <v>11</v>
      </c>
      <c r="AJ22" s="420">
        <f t="shared" si="16"/>
        <v>22.916666666666664</v>
      </c>
      <c r="AK22" s="430">
        <f>'別表4-2'!AO21</f>
        <v>0</v>
      </c>
      <c r="AL22" s="420">
        <f t="shared" si="17"/>
        <v>0</v>
      </c>
      <c r="AM22" s="427">
        <f>'別表4-2'!AQ21</f>
        <v>1</v>
      </c>
      <c r="AN22" s="428"/>
    </row>
    <row r="23" spans="2:40" s="4" customFormat="1" ht="27.75" customHeight="1">
      <c r="B23" s="47" t="s">
        <v>14</v>
      </c>
      <c r="C23" s="416">
        <f t="shared" si="18"/>
        <v>0</v>
      </c>
      <c r="D23" s="416">
        <f>'別表4-2'!P22</f>
        <v>0</v>
      </c>
      <c r="E23" s="417">
        <f t="shared" si="19"/>
        <v>0</v>
      </c>
      <c r="F23" s="429">
        <v>100</v>
      </c>
      <c r="G23" s="430">
        <f>'別表4-2'!Z22</f>
        <v>0</v>
      </c>
      <c r="H23" s="420">
        <f t="shared" si="2"/>
        <v>0</v>
      </c>
      <c r="I23" s="430">
        <f>'別表4-2'!AB22</f>
        <v>0</v>
      </c>
      <c r="J23" s="420">
        <f t="shared" si="3"/>
        <v>0</v>
      </c>
      <c r="K23" s="430">
        <f>'別表4-2'!AD22</f>
        <v>0</v>
      </c>
      <c r="L23" s="420">
        <f t="shared" si="4"/>
        <v>0</v>
      </c>
      <c r="M23" s="430">
        <f>'別表4-2'!AF22</f>
        <v>0</v>
      </c>
      <c r="N23" s="420">
        <f t="shared" si="5"/>
        <v>0</v>
      </c>
      <c r="O23" s="430">
        <f>'別表4-2'!AH22</f>
        <v>0</v>
      </c>
      <c r="P23" s="420">
        <f t="shared" si="6"/>
        <v>0</v>
      </c>
      <c r="Q23" s="417">
        <f t="shared" si="20"/>
        <v>0</v>
      </c>
      <c r="R23" s="431">
        <v>0</v>
      </c>
      <c r="S23" s="432">
        <v>0</v>
      </c>
      <c r="T23" s="424">
        <v>0</v>
      </c>
      <c r="U23" s="420">
        <f t="shared" si="14"/>
        <v>0</v>
      </c>
      <c r="V23" s="424">
        <v>0</v>
      </c>
      <c r="W23" s="420">
        <f t="shared" si="8"/>
        <v>0</v>
      </c>
      <c r="X23" s="424">
        <v>0</v>
      </c>
      <c r="Y23" s="420">
        <f t="shared" si="9"/>
        <v>0</v>
      </c>
      <c r="Z23" s="424">
        <v>0</v>
      </c>
      <c r="AA23" s="420">
        <f t="shared" si="10"/>
        <v>0</v>
      </c>
      <c r="AB23" s="424">
        <v>0</v>
      </c>
      <c r="AC23" s="420">
        <f t="shared" si="11"/>
        <v>0</v>
      </c>
      <c r="AD23" s="433">
        <v>0</v>
      </c>
      <c r="AE23" s="425">
        <f t="shared" si="12"/>
        <v>0</v>
      </c>
      <c r="AF23" s="417">
        <f t="shared" si="21"/>
        <v>0</v>
      </c>
      <c r="AG23" s="430">
        <f>'別表4-2'!AK22</f>
        <v>0</v>
      </c>
      <c r="AH23" s="420">
        <f t="shared" si="15"/>
        <v>0</v>
      </c>
      <c r="AI23" s="430">
        <f>'別表4-2'!AM22</f>
        <v>0</v>
      </c>
      <c r="AJ23" s="420">
        <f t="shared" si="16"/>
        <v>0</v>
      </c>
      <c r="AK23" s="430">
        <f>'別表4-2'!AO22</f>
        <v>0</v>
      </c>
      <c r="AL23" s="420">
        <f t="shared" si="17"/>
        <v>0</v>
      </c>
      <c r="AM23" s="427">
        <f>'別表4-2'!AQ22</f>
        <v>0</v>
      </c>
      <c r="AN23" s="428"/>
    </row>
    <row r="24" spans="2:40" s="4" customFormat="1" ht="27.75" customHeight="1">
      <c r="B24" s="47" t="s">
        <v>4</v>
      </c>
      <c r="C24" s="416">
        <f aca="true" t="shared" si="22" ref="C24:C31">D24+AF24+AM24</f>
        <v>16824</v>
      </c>
      <c r="D24" s="416">
        <f>'別表4-2'!P23</f>
        <v>4857</v>
      </c>
      <c r="E24" s="417">
        <f aca="true" t="shared" si="23" ref="E24:E31">SUM(G24+I24+K24+M24+O24)</f>
        <v>2382</v>
      </c>
      <c r="F24" s="429">
        <v>100</v>
      </c>
      <c r="G24" s="430">
        <f>'別表4-2'!Z23</f>
        <v>573</v>
      </c>
      <c r="H24" s="420">
        <f t="shared" si="2"/>
        <v>24.055415617128464</v>
      </c>
      <c r="I24" s="430">
        <f>'別表4-2'!AB23</f>
        <v>361</v>
      </c>
      <c r="J24" s="420">
        <f t="shared" si="3"/>
        <v>15.155331654072207</v>
      </c>
      <c r="K24" s="430">
        <f>'別表4-2'!AD23</f>
        <v>168</v>
      </c>
      <c r="L24" s="420">
        <f t="shared" si="4"/>
        <v>7.052896725440807</v>
      </c>
      <c r="M24" s="430">
        <f>'別表4-2'!AF23</f>
        <v>239</v>
      </c>
      <c r="N24" s="420">
        <f t="shared" si="5"/>
        <v>10.033585222502099</v>
      </c>
      <c r="O24" s="430">
        <f>'別表4-2'!AH23</f>
        <v>1041</v>
      </c>
      <c r="P24" s="420">
        <f t="shared" si="6"/>
        <v>43.702770780856426</v>
      </c>
      <c r="Q24" s="417">
        <f aca="true" t="shared" si="24" ref="Q24:Q31">SUM(G24+I24+K24+M24+O24)</f>
        <v>2382</v>
      </c>
      <c r="R24" s="431">
        <v>0</v>
      </c>
      <c r="S24" s="432">
        <v>0</v>
      </c>
      <c r="T24" s="424">
        <v>0</v>
      </c>
      <c r="U24" s="420">
        <f t="shared" si="14"/>
        <v>0</v>
      </c>
      <c r="V24" s="424">
        <v>0</v>
      </c>
      <c r="W24" s="420">
        <f t="shared" si="8"/>
        <v>0</v>
      </c>
      <c r="X24" s="424">
        <v>0</v>
      </c>
      <c r="Y24" s="420">
        <f t="shared" si="9"/>
        <v>0</v>
      </c>
      <c r="Z24" s="424">
        <v>0</v>
      </c>
      <c r="AA24" s="420">
        <f t="shared" si="10"/>
        <v>0</v>
      </c>
      <c r="AB24" s="424">
        <v>0</v>
      </c>
      <c r="AC24" s="420">
        <f t="shared" si="11"/>
        <v>0</v>
      </c>
      <c r="AD24" s="433">
        <v>0</v>
      </c>
      <c r="AE24" s="425">
        <f t="shared" si="12"/>
        <v>0</v>
      </c>
      <c r="AF24" s="417">
        <f aca="true" t="shared" si="25" ref="AF24:AF31">AG24+AI24+AK24</f>
        <v>9985</v>
      </c>
      <c r="AG24" s="430">
        <f>'別表4-2'!AK23</f>
        <v>3242</v>
      </c>
      <c r="AH24" s="420">
        <f t="shared" si="15"/>
        <v>32.46870305458187</v>
      </c>
      <c r="AI24" s="430">
        <f>'別表4-2'!AM23</f>
        <v>3590</v>
      </c>
      <c r="AJ24" s="420">
        <f t="shared" si="16"/>
        <v>35.95393089634452</v>
      </c>
      <c r="AK24" s="430">
        <f>'別表4-2'!AO23</f>
        <v>3153</v>
      </c>
      <c r="AL24" s="420">
        <f t="shared" si="17"/>
        <v>31.577366049073614</v>
      </c>
      <c r="AM24" s="427">
        <f>'別表4-2'!AQ23</f>
        <v>1982</v>
      </c>
      <c r="AN24" s="428"/>
    </row>
    <row r="25" spans="2:40" s="4" customFormat="1" ht="27.75" customHeight="1">
      <c r="B25" s="47" t="s">
        <v>5</v>
      </c>
      <c r="C25" s="416">
        <f t="shared" si="22"/>
        <v>169</v>
      </c>
      <c r="D25" s="416">
        <f>'別表4-2'!P24</f>
        <v>29</v>
      </c>
      <c r="E25" s="417">
        <f t="shared" si="23"/>
        <v>17</v>
      </c>
      <c r="F25" s="429">
        <v>100</v>
      </c>
      <c r="G25" s="430">
        <f>'別表4-2'!Z24</f>
        <v>2</v>
      </c>
      <c r="H25" s="420">
        <f t="shared" si="2"/>
        <v>11.76470588235294</v>
      </c>
      <c r="I25" s="430">
        <f>'別表4-2'!AB24</f>
        <v>2</v>
      </c>
      <c r="J25" s="420">
        <f t="shared" si="3"/>
        <v>11.76470588235294</v>
      </c>
      <c r="K25" s="430">
        <f>'別表4-2'!AD24</f>
        <v>0</v>
      </c>
      <c r="L25" s="420">
        <f t="shared" si="4"/>
        <v>0</v>
      </c>
      <c r="M25" s="430">
        <f>'別表4-2'!AF24</f>
        <v>3</v>
      </c>
      <c r="N25" s="420">
        <f t="shared" si="5"/>
        <v>17.647058823529413</v>
      </c>
      <c r="O25" s="430">
        <f>'別表4-2'!AH24</f>
        <v>10</v>
      </c>
      <c r="P25" s="420">
        <f t="shared" si="6"/>
        <v>58.82352941176471</v>
      </c>
      <c r="Q25" s="417">
        <f t="shared" si="24"/>
        <v>17</v>
      </c>
      <c r="R25" s="431">
        <v>1</v>
      </c>
      <c r="S25" s="432">
        <v>1</v>
      </c>
      <c r="T25" s="424">
        <v>0</v>
      </c>
      <c r="U25" s="420">
        <f t="shared" si="14"/>
        <v>0</v>
      </c>
      <c r="V25" s="424">
        <v>1</v>
      </c>
      <c r="W25" s="420">
        <f t="shared" si="8"/>
        <v>100</v>
      </c>
      <c r="X25" s="424">
        <v>1</v>
      </c>
      <c r="Y25" s="420">
        <f t="shared" si="9"/>
        <v>100</v>
      </c>
      <c r="Z25" s="424">
        <v>1</v>
      </c>
      <c r="AA25" s="420">
        <f t="shared" si="10"/>
        <v>100</v>
      </c>
      <c r="AB25" s="424">
        <v>1</v>
      </c>
      <c r="AC25" s="420">
        <f t="shared" si="11"/>
        <v>100</v>
      </c>
      <c r="AD25" s="433">
        <v>0</v>
      </c>
      <c r="AE25" s="425">
        <f t="shared" si="12"/>
        <v>0</v>
      </c>
      <c r="AF25" s="417">
        <f t="shared" si="25"/>
        <v>139</v>
      </c>
      <c r="AG25" s="430">
        <f>'別表4-2'!AK24</f>
        <v>102</v>
      </c>
      <c r="AH25" s="420">
        <f t="shared" si="15"/>
        <v>73.38129496402878</v>
      </c>
      <c r="AI25" s="430">
        <f>'別表4-2'!AM24</f>
        <v>34</v>
      </c>
      <c r="AJ25" s="420">
        <f t="shared" si="16"/>
        <v>24.46043165467626</v>
      </c>
      <c r="AK25" s="430">
        <f>'別表4-2'!AO24</f>
        <v>3</v>
      </c>
      <c r="AL25" s="420">
        <f t="shared" si="17"/>
        <v>2.158273381294964</v>
      </c>
      <c r="AM25" s="427">
        <f>'別表4-2'!AQ24</f>
        <v>1</v>
      </c>
      <c r="AN25" s="428"/>
    </row>
    <row r="26" spans="2:40" s="4" customFormat="1" ht="27" customHeight="1">
      <c r="B26" s="47" t="s">
        <v>6</v>
      </c>
      <c r="C26" s="416">
        <f t="shared" si="22"/>
        <v>6627</v>
      </c>
      <c r="D26" s="416">
        <f>'別表4-2'!P25</f>
        <v>3183</v>
      </c>
      <c r="E26" s="417">
        <f t="shared" si="23"/>
        <v>143</v>
      </c>
      <c r="F26" s="429">
        <v>100</v>
      </c>
      <c r="G26" s="430">
        <f>'別表4-2'!Z25</f>
        <v>53</v>
      </c>
      <c r="H26" s="420">
        <f t="shared" si="2"/>
        <v>37.06293706293706</v>
      </c>
      <c r="I26" s="430">
        <f>'別表4-2'!AB25</f>
        <v>58</v>
      </c>
      <c r="J26" s="420">
        <f t="shared" si="3"/>
        <v>40.55944055944056</v>
      </c>
      <c r="K26" s="430">
        <f>'別表4-2'!AD25</f>
        <v>14</v>
      </c>
      <c r="L26" s="420">
        <f t="shared" si="4"/>
        <v>9.79020979020979</v>
      </c>
      <c r="M26" s="430">
        <f>'別表4-2'!AF25</f>
        <v>11</v>
      </c>
      <c r="N26" s="420">
        <f t="shared" si="5"/>
        <v>7.6923076923076925</v>
      </c>
      <c r="O26" s="430">
        <f>'別表4-2'!AH25</f>
        <v>7</v>
      </c>
      <c r="P26" s="420">
        <f t="shared" si="6"/>
        <v>4.895104895104895</v>
      </c>
      <c r="Q26" s="417">
        <f t="shared" si="24"/>
        <v>143</v>
      </c>
      <c r="R26" s="431">
        <v>13</v>
      </c>
      <c r="S26" s="432">
        <v>13</v>
      </c>
      <c r="T26" s="424">
        <v>13</v>
      </c>
      <c r="U26" s="420">
        <f t="shared" si="14"/>
        <v>100</v>
      </c>
      <c r="V26" s="424">
        <v>13</v>
      </c>
      <c r="W26" s="420">
        <f t="shared" si="8"/>
        <v>100</v>
      </c>
      <c r="X26" s="424">
        <v>13</v>
      </c>
      <c r="Y26" s="420">
        <f t="shared" si="9"/>
        <v>100</v>
      </c>
      <c r="Z26" s="424">
        <v>0</v>
      </c>
      <c r="AA26" s="420">
        <f t="shared" si="10"/>
        <v>0</v>
      </c>
      <c r="AB26" s="424">
        <v>0</v>
      </c>
      <c r="AC26" s="420">
        <f t="shared" si="11"/>
        <v>0</v>
      </c>
      <c r="AD26" s="433">
        <v>0</v>
      </c>
      <c r="AE26" s="425">
        <f t="shared" si="12"/>
        <v>0</v>
      </c>
      <c r="AF26" s="417">
        <f t="shared" si="25"/>
        <v>3042</v>
      </c>
      <c r="AG26" s="430">
        <f>'別表4-2'!AK25</f>
        <v>2829</v>
      </c>
      <c r="AH26" s="420">
        <f t="shared" si="15"/>
        <v>92.99802761341223</v>
      </c>
      <c r="AI26" s="430">
        <f>'別表4-2'!AM25</f>
        <v>151</v>
      </c>
      <c r="AJ26" s="420">
        <f t="shared" si="16"/>
        <v>4.963839579224195</v>
      </c>
      <c r="AK26" s="430">
        <f>'別表4-2'!AO25</f>
        <v>62</v>
      </c>
      <c r="AL26" s="420">
        <f t="shared" si="17"/>
        <v>2.0381328073635765</v>
      </c>
      <c r="AM26" s="427">
        <f>'別表4-2'!AQ25</f>
        <v>402</v>
      </c>
      <c r="AN26" s="428"/>
    </row>
    <row r="27" spans="2:40" s="4" customFormat="1" ht="27.75" customHeight="1">
      <c r="B27" s="47" t="s">
        <v>15</v>
      </c>
      <c r="C27" s="416">
        <f t="shared" si="22"/>
        <v>73</v>
      </c>
      <c r="D27" s="416">
        <f>'別表4-2'!P26</f>
        <v>32</v>
      </c>
      <c r="E27" s="417">
        <f t="shared" si="23"/>
        <v>3</v>
      </c>
      <c r="F27" s="429">
        <v>100</v>
      </c>
      <c r="G27" s="430">
        <f>'別表4-2'!Z26</f>
        <v>1</v>
      </c>
      <c r="H27" s="420">
        <f t="shared" si="2"/>
        <v>33.33333333333333</v>
      </c>
      <c r="I27" s="430">
        <f>'別表4-2'!AB26</f>
        <v>0</v>
      </c>
      <c r="J27" s="420">
        <f t="shared" si="3"/>
        <v>0</v>
      </c>
      <c r="K27" s="430">
        <f>'別表4-2'!AD26</f>
        <v>1</v>
      </c>
      <c r="L27" s="420">
        <f t="shared" si="4"/>
        <v>33.33333333333333</v>
      </c>
      <c r="M27" s="430">
        <f>'別表4-2'!AF26</f>
        <v>0</v>
      </c>
      <c r="N27" s="420">
        <f t="shared" si="5"/>
        <v>0</v>
      </c>
      <c r="O27" s="430">
        <f>'別表4-2'!AH26</f>
        <v>1</v>
      </c>
      <c r="P27" s="420">
        <f t="shared" si="6"/>
        <v>33.33333333333333</v>
      </c>
      <c r="Q27" s="417">
        <f t="shared" si="24"/>
        <v>3</v>
      </c>
      <c r="R27" s="431">
        <v>1</v>
      </c>
      <c r="S27" s="432">
        <v>0</v>
      </c>
      <c r="T27" s="424">
        <v>1</v>
      </c>
      <c r="U27" s="420">
        <f t="shared" si="14"/>
        <v>100</v>
      </c>
      <c r="V27" s="424">
        <v>1</v>
      </c>
      <c r="W27" s="420">
        <f t="shared" si="8"/>
        <v>100</v>
      </c>
      <c r="X27" s="424">
        <v>0</v>
      </c>
      <c r="Y27" s="420">
        <f t="shared" si="9"/>
        <v>0</v>
      </c>
      <c r="Z27" s="424">
        <v>0</v>
      </c>
      <c r="AA27" s="420">
        <f t="shared" si="10"/>
        <v>0</v>
      </c>
      <c r="AB27" s="424">
        <v>0</v>
      </c>
      <c r="AC27" s="420">
        <f t="shared" si="11"/>
        <v>0</v>
      </c>
      <c r="AD27" s="433">
        <v>0</v>
      </c>
      <c r="AE27" s="425">
        <f t="shared" si="12"/>
        <v>0</v>
      </c>
      <c r="AF27" s="417">
        <f t="shared" si="25"/>
        <v>39</v>
      </c>
      <c r="AG27" s="430">
        <f>'別表4-2'!AK26</f>
        <v>13</v>
      </c>
      <c r="AH27" s="420">
        <f t="shared" si="15"/>
        <v>33.33333333333333</v>
      </c>
      <c r="AI27" s="430">
        <f>'別表4-2'!AM26</f>
        <v>1</v>
      </c>
      <c r="AJ27" s="420">
        <f t="shared" si="16"/>
        <v>2.564102564102564</v>
      </c>
      <c r="AK27" s="430">
        <f>'別表4-2'!AO26</f>
        <v>25</v>
      </c>
      <c r="AL27" s="420">
        <f t="shared" si="17"/>
        <v>64.1025641025641</v>
      </c>
      <c r="AM27" s="427">
        <f>'別表4-2'!AQ26</f>
        <v>2</v>
      </c>
      <c r="AN27" s="428"/>
    </row>
    <row r="28" spans="2:40" s="4" customFormat="1" ht="28.5" customHeight="1">
      <c r="B28" s="47" t="s">
        <v>16</v>
      </c>
      <c r="C28" s="416">
        <f t="shared" si="22"/>
        <v>13769</v>
      </c>
      <c r="D28" s="416">
        <f>'別表4-2'!P27</f>
        <v>8576</v>
      </c>
      <c r="E28" s="417">
        <f t="shared" si="23"/>
        <v>595</v>
      </c>
      <c r="F28" s="429">
        <v>100</v>
      </c>
      <c r="G28" s="430">
        <f>'別表4-2'!Z27</f>
        <v>265</v>
      </c>
      <c r="H28" s="420">
        <f t="shared" si="2"/>
        <v>44.537815126050425</v>
      </c>
      <c r="I28" s="430">
        <f>'別表4-2'!AB27</f>
        <v>154</v>
      </c>
      <c r="J28" s="420">
        <f t="shared" si="3"/>
        <v>25.882352941176475</v>
      </c>
      <c r="K28" s="430">
        <f>'別表4-2'!AD27</f>
        <v>71</v>
      </c>
      <c r="L28" s="420">
        <f t="shared" si="4"/>
        <v>11.932773109243698</v>
      </c>
      <c r="M28" s="430">
        <f>'別表4-2'!AF27</f>
        <v>39</v>
      </c>
      <c r="N28" s="420">
        <f t="shared" si="5"/>
        <v>6.5546218487394965</v>
      </c>
      <c r="O28" s="430">
        <f>'別表4-2'!AH27</f>
        <v>66</v>
      </c>
      <c r="P28" s="420">
        <f t="shared" si="6"/>
        <v>11.092436974789916</v>
      </c>
      <c r="Q28" s="417">
        <f t="shared" si="24"/>
        <v>595</v>
      </c>
      <c r="R28" s="431">
        <v>178</v>
      </c>
      <c r="S28" s="432">
        <v>33</v>
      </c>
      <c r="T28" s="424">
        <v>121</v>
      </c>
      <c r="U28" s="420">
        <f t="shared" si="14"/>
        <v>67.97752808988764</v>
      </c>
      <c r="V28" s="424">
        <v>126</v>
      </c>
      <c r="W28" s="420">
        <f t="shared" si="8"/>
        <v>70.78651685393258</v>
      </c>
      <c r="X28" s="424">
        <v>20</v>
      </c>
      <c r="Y28" s="420">
        <f t="shared" si="9"/>
        <v>11.235955056179774</v>
      </c>
      <c r="Z28" s="424">
        <v>1</v>
      </c>
      <c r="AA28" s="420">
        <f t="shared" si="10"/>
        <v>0.5617977528089888</v>
      </c>
      <c r="AB28" s="424">
        <v>90</v>
      </c>
      <c r="AC28" s="420">
        <f t="shared" si="11"/>
        <v>50.56179775280899</v>
      </c>
      <c r="AD28" s="442">
        <v>30</v>
      </c>
      <c r="AE28" s="425">
        <f t="shared" si="12"/>
        <v>16.853932584269664</v>
      </c>
      <c r="AF28" s="417">
        <f t="shared" si="25"/>
        <v>4468</v>
      </c>
      <c r="AG28" s="430">
        <f>'別表4-2'!AK27</f>
        <v>4023</v>
      </c>
      <c r="AH28" s="420">
        <f t="shared" si="15"/>
        <v>90.04028648164727</v>
      </c>
      <c r="AI28" s="430">
        <f>'別表4-2'!AM27</f>
        <v>367</v>
      </c>
      <c r="AJ28" s="420">
        <f t="shared" si="16"/>
        <v>8.213965980304387</v>
      </c>
      <c r="AK28" s="430">
        <f>'別表4-2'!AO27</f>
        <v>78</v>
      </c>
      <c r="AL28" s="420">
        <f t="shared" si="17"/>
        <v>1.7457475380483436</v>
      </c>
      <c r="AM28" s="427">
        <f>'別表4-2'!AQ27</f>
        <v>725</v>
      </c>
      <c r="AN28" s="428"/>
    </row>
    <row r="29" spans="2:40" s="4" customFormat="1" ht="27" customHeight="1">
      <c r="B29" s="47" t="s">
        <v>17</v>
      </c>
      <c r="C29" s="416">
        <f t="shared" si="22"/>
        <v>15</v>
      </c>
      <c r="D29" s="416">
        <f>'別表4-2'!P28</f>
        <v>9</v>
      </c>
      <c r="E29" s="417">
        <f t="shared" si="23"/>
        <v>7</v>
      </c>
      <c r="F29" s="429">
        <v>100</v>
      </c>
      <c r="G29" s="430">
        <f>'別表4-2'!Z28</f>
        <v>2</v>
      </c>
      <c r="H29" s="420">
        <f t="shared" si="2"/>
        <v>28.57142857142857</v>
      </c>
      <c r="I29" s="430">
        <f>'別表4-2'!AB28</f>
        <v>1</v>
      </c>
      <c r="J29" s="420">
        <f t="shared" si="3"/>
        <v>14.285714285714285</v>
      </c>
      <c r="K29" s="430">
        <f>'別表4-2'!AD28</f>
        <v>4</v>
      </c>
      <c r="L29" s="420">
        <f t="shared" si="4"/>
        <v>57.14285714285714</v>
      </c>
      <c r="M29" s="430">
        <f>'別表4-2'!AF28</f>
        <v>0</v>
      </c>
      <c r="N29" s="420">
        <f t="shared" si="5"/>
        <v>0</v>
      </c>
      <c r="O29" s="430">
        <f>'別表4-2'!AH28</f>
        <v>0</v>
      </c>
      <c r="P29" s="420">
        <f t="shared" si="6"/>
        <v>0</v>
      </c>
      <c r="Q29" s="417">
        <f t="shared" si="24"/>
        <v>7</v>
      </c>
      <c r="R29" s="431">
        <v>2</v>
      </c>
      <c r="S29" s="432">
        <v>2</v>
      </c>
      <c r="T29" s="424">
        <v>0</v>
      </c>
      <c r="U29" s="420">
        <f t="shared" si="14"/>
        <v>0</v>
      </c>
      <c r="V29" s="424">
        <v>1</v>
      </c>
      <c r="W29" s="420">
        <f t="shared" si="8"/>
        <v>50</v>
      </c>
      <c r="X29" s="424">
        <v>0</v>
      </c>
      <c r="Y29" s="420">
        <f t="shared" si="9"/>
        <v>0</v>
      </c>
      <c r="Z29" s="424">
        <v>0</v>
      </c>
      <c r="AA29" s="420">
        <f t="shared" si="10"/>
        <v>0</v>
      </c>
      <c r="AB29" s="424">
        <v>1</v>
      </c>
      <c r="AC29" s="420">
        <f t="shared" si="11"/>
        <v>50</v>
      </c>
      <c r="AD29" s="442">
        <v>0</v>
      </c>
      <c r="AE29" s="425">
        <f t="shared" si="12"/>
        <v>0</v>
      </c>
      <c r="AF29" s="417">
        <f t="shared" si="25"/>
        <v>6</v>
      </c>
      <c r="AG29" s="430">
        <f>'別表4-2'!AK28</f>
        <v>2</v>
      </c>
      <c r="AH29" s="420">
        <f t="shared" si="15"/>
        <v>33.33333333333333</v>
      </c>
      <c r="AI29" s="430">
        <f>'別表4-2'!AM28</f>
        <v>3</v>
      </c>
      <c r="AJ29" s="420">
        <f t="shared" si="16"/>
        <v>50</v>
      </c>
      <c r="AK29" s="430">
        <f>'別表4-2'!AO28</f>
        <v>1</v>
      </c>
      <c r="AL29" s="420">
        <f t="shared" si="17"/>
        <v>16.666666666666664</v>
      </c>
      <c r="AM29" s="427">
        <f>'別表4-2'!AQ28</f>
        <v>0</v>
      </c>
      <c r="AN29" s="428"/>
    </row>
    <row r="30" spans="2:40" s="4" customFormat="1" ht="27.75" customHeight="1">
      <c r="B30" s="47" t="s">
        <v>18</v>
      </c>
      <c r="C30" s="416">
        <f t="shared" si="22"/>
        <v>339</v>
      </c>
      <c r="D30" s="416">
        <f>'別表4-2'!P29</f>
        <v>234</v>
      </c>
      <c r="E30" s="417">
        <f t="shared" si="23"/>
        <v>18</v>
      </c>
      <c r="F30" s="429">
        <v>100</v>
      </c>
      <c r="G30" s="430">
        <f>'別表4-2'!Z29</f>
        <v>1</v>
      </c>
      <c r="H30" s="420">
        <f t="shared" si="2"/>
        <v>5.555555555555555</v>
      </c>
      <c r="I30" s="430">
        <f>'別表4-2'!AB29</f>
        <v>0</v>
      </c>
      <c r="J30" s="420">
        <f t="shared" si="3"/>
        <v>0</v>
      </c>
      <c r="K30" s="430">
        <f>'別表4-2'!AD29</f>
        <v>5</v>
      </c>
      <c r="L30" s="420">
        <f t="shared" si="4"/>
        <v>27.77777777777778</v>
      </c>
      <c r="M30" s="430">
        <f>'別表4-2'!AF29</f>
        <v>5</v>
      </c>
      <c r="N30" s="420">
        <f t="shared" si="5"/>
        <v>27.77777777777778</v>
      </c>
      <c r="O30" s="430">
        <f>'別表4-2'!AH29</f>
        <v>7</v>
      </c>
      <c r="P30" s="420">
        <f t="shared" si="6"/>
        <v>38.88888888888889</v>
      </c>
      <c r="Q30" s="417">
        <f t="shared" si="24"/>
        <v>18</v>
      </c>
      <c r="R30" s="431">
        <v>0</v>
      </c>
      <c r="S30" s="432">
        <v>0</v>
      </c>
      <c r="T30" s="424">
        <v>0</v>
      </c>
      <c r="U30" s="420">
        <f t="shared" si="14"/>
        <v>0</v>
      </c>
      <c r="V30" s="424">
        <v>0</v>
      </c>
      <c r="W30" s="420">
        <f t="shared" si="8"/>
        <v>0</v>
      </c>
      <c r="X30" s="424">
        <v>0</v>
      </c>
      <c r="Y30" s="420">
        <f t="shared" si="9"/>
        <v>0</v>
      </c>
      <c r="Z30" s="576">
        <v>0</v>
      </c>
      <c r="AA30" s="420">
        <f t="shared" si="10"/>
        <v>0</v>
      </c>
      <c r="AB30" s="424">
        <v>0</v>
      </c>
      <c r="AC30" s="420">
        <f t="shared" si="11"/>
        <v>0</v>
      </c>
      <c r="AD30" s="442">
        <v>0</v>
      </c>
      <c r="AE30" s="425">
        <f t="shared" si="12"/>
        <v>0</v>
      </c>
      <c r="AF30" s="417">
        <f t="shared" si="25"/>
        <v>105</v>
      </c>
      <c r="AG30" s="430">
        <f>'別表4-2'!AK29</f>
        <v>82</v>
      </c>
      <c r="AH30" s="420">
        <f t="shared" si="15"/>
        <v>78.0952380952381</v>
      </c>
      <c r="AI30" s="430">
        <f>'別表4-2'!AM29</f>
        <v>21</v>
      </c>
      <c r="AJ30" s="420">
        <f t="shared" si="16"/>
        <v>20</v>
      </c>
      <c r="AK30" s="430">
        <f>'別表4-2'!AO29</f>
        <v>2</v>
      </c>
      <c r="AL30" s="420">
        <f t="shared" si="17"/>
        <v>1.9047619047619049</v>
      </c>
      <c r="AM30" s="427">
        <f>'別表4-2'!AQ29</f>
        <v>0</v>
      </c>
      <c r="AN30" s="428"/>
    </row>
    <row r="31" spans="2:40" s="4" customFormat="1" ht="27" customHeight="1">
      <c r="B31" s="47" t="s">
        <v>19</v>
      </c>
      <c r="C31" s="416">
        <f t="shared" si="22"/>
        <v>1618</v>
      </c>
      <c r="D31" s="416">
        <f>'別表4-2'!P30</f>
        <v>91</v>
      </c>
      <c r="E31" s="417">
        <f t="shared" si="23"/>
        <v>17</v>
      </c>
      <c r="F31" s="429">
        <v>100</v>
      </c>
      <c r="G31" s="419">
        <f>'別表4-2'!Z30</f>
        <v>7</v>
      </c>
      <c r="H31" s="420">
        <f t="shared" si="2"/>
        <v>41.17647058823529</v>
      </c>
      <c r="I31" s="419">
        <f>'別表4-2'!AB30</f>
        <v>4</v>
      </c>
      <c r="J31" s="420">
        <f t="shared" si="3"/>
        <v>23.52941176470588</v>
      </c>
      <c r="K31" s="443">
        <f>'別表4-2'!AD30</f>
        <v>0</v>
      </c>
      <c r="L31" s="420">
        <f t="shared" si="4"/>
        <v>0</v>
      </c>
      <c r="M31" s="430">
        <f>'別表4-2'!AF30</f>
        <v>0</v>
      </c>
      <c r="N31" s="420">
        <f t="shared" si="5"/>
        <v>0</v>
      </c>
      <c r="O31" s="430">
        <f>'別表4-2'!AH30</f>
        <v>6</v>
      </c>
      <c r="P31" s="420">
        <f t="shared" si="6"/>
        <v>35.294117647058826</v>
      </c>
      <c r="Q31" s="417">
        <f t="shared" si="24"/>
        <v>17</v>
      </c>
      <c r="R31" s="431">
        <v>6</v>
      </c>
      <c r="S31" s="432">
        <v>4</v>
      </c>
      <c r="T31" s="444">
        <v>0</v>
      </c>
      <c r="U31" s="420">
        <f t="shared" si="14"/>
        <v>0</v>
      </c>
      <c r="V31" s="444">
        <v>2</v>
      </c>
      <c r="W31" s="420">
        <f t="shared" si="8"/>
        <v>33.33333333333333</v>
      </c>
      <c r="X31" s="444">
        <v>0</v>
      </c>
      <c r="Y31" s="420">
        <f t="shared" si="9"/>
        <v>0</v>
      </c>
      <c r="Z31" s="444">
        <v>3</v>
      </c>
      <c r="AA31" s="420">
        <f t="shared" si="10"/>
        <v>50</v>
      </c>
      <c r="AB31" s="444">
        <v>0</v>
      </c>
      <c r="AC31" s="420">
        <f t="shared" si="11"/>
        <v>0</v>
      </c>
      <c r="AD31" s="442">
        <v>1</v>
      </c>
      <c r="AE31" s="425">
        <f t="shared" si="12"/>
        <v>16.666666666666664</v>
      </c>
      <c r="AF31" s="417">
        <f t="shared" si="25"/>
        <v>1514</v>
      </c>
      <c r="AG31" s="419">
        <f>'別表4-2'!AK30</f>
        <v>335</v>
      </c>
      <c r="AH31" s="420">
        <f t="shared" si="15"/>
        <v>22.126816380449142</v>
      </c>
      <c r="AI31" s="419">
        <f>'別表4-2'!AM30</f>
        <v>665</v>
      </c>
      <c r="AJ31" s="420">
        <f t="shared" si="16"/>
        <v>43.92338177014531</v>
      </c>
      <c r="AK31" s="419">
        <f>'別表4-2'!AO30</f>
        <v>514</v>
      </c>
      <c r="AL31" s="420">
        <f t="shared" si="17"/>
        <v>33.949801849405546</v>
      </c>
      <c r="AM31" s="445">
        <f>'別表4-2'!AQ30</f>
        <v>13</v>
      </c>
      <c r="AN31" s="446"/>
    </row>
    <row r="32" spans="2:40" s="4" customFormat="1" ht="27.75" customHeight="1">
      <c r="B32" s="47" t="s">
        <v>20</v>
      </c>
      <c r="C32" s="416">
        <f>D32+AF32+AM32</f>
        <v>144</v>
      </c>
      <c r="D32" s="416">
        <f>'別表4-2'!P31</f>
        <v>32</v>
      </c>
      <c r="E32" s="417">
        <f>SUM(G32+I32+K32+M32+O32)</f>
        <v>21</v>
      </c>
      <c r="F32" s="429">
        <v>100</v>
      </c>
      <c r="G32" s="419">
        <f>'別表4-2'!Z31</f>
        <v>9</v>
      </c>
      <c r="H32" s="420">
        <f t="shared" si="2"/>
        <v>42.857142857142854</v>
      </c>
      <c r="I32" s="419">
        <f>'別表4-2'!AB31</f>
        <v>2</v>
      </c>
      <c r="J32" s="420">
        <f t="shared" si="3"/>
        <v>9.523809523809524</v>
      </c>
      <c r="K32" s="443">
        <f>'別表4-2'!AD31</f>
        <v>1</v>
      </c>
      <c r="L32" s="420">
        <f t="shared" si="4"/>
        <v>4.761904761904762</v>
      </c>
      <c r="M32" s="430">
        <f>'別表4-2'!AF31</f>
        <v>0</v>
      </c>
      <c r="N32" s="420">
        <f t="shared" si="5"/>
        <v>0</v>
      </c>
      <c r="O32" s="430">
        <f>'別表4-2'!AH31</f>
        <v>9</v>
      </c>
      <c r="P32" s="420">
        <f t="shared" si="6"/>
        <v>42.857142857142854</v>
      </c>
      <c r="Q32" s="417">
        <f>SUM(G32+I32+K32+M32+O32)</f>
        <v>21</v>
      </c>
      <c r="R32" s="431">
        <v>2</v>
      </c>
      <c r="S32" s="432">
        <v>2</v>
      </c>
      <c r="T32" s="444">
        <v>0</v>
      </c>
      <c r="U32" s="420">
        <f t="shared" si="14"/>
        <v>0</v>
      </c>
      <c r="V32" s="444">
        <v>2</v>
      </c>
      <c r="W32" s="420">
        <f t="shared" si="8"/>
        <v>100</v>
      </c>
      <c r="X32" s="444">
        <v>2</v>
      </c>
      <c r="Y32" s="420">
        <f t="shared" si="9"/>
        <v>100</v>
      </c>
      <c r="Z32" s="444">
        <v>0</v>
      </c>
      <c r="AA32" s="420">
        <f t="shared" si="10"/>
        <v>0</v>
      </c>
      <c r="AB32" s="444">
        <v>2</v>
      </c>
      <c r="AC32" s="420">
        <f t="shared" si="11"/>
        <v>100</v>
      </c>
      <c r="AD32" s="442">
        <v>0</v>
      </c>
      <c r="AE32" s="425">
        <f t="shared" si="12"/>
        <v>0</v>
      </c>
      <c r="AF32" s="417">
        <f>AG32+AI32+AK32</f>
        <v>104</v>
      </c>
      <c r="AG32" s="419">
        <f>'別表4-2'!AK31</f>
        <v>46</v>
      </c>
      <c r="AH32" s="420">
        <f t="shared" si="15"/>
        <v>44.230769230769226</v>
      </c>
      <c r="AI32" s="419">
        <f>'別表4-2'!AM31</f>
        <v>23</v>
      </c>
      <c r="AJ32" s="420">
        <f t="shared" si="16"/>
        <v>22.115384615384613</v>
      </c>
      <c r="AK32" s="419">
        <f>'別表4-2'!AO31</f>
        <v>35</v>
      </c>
      <c r="AL32" s="420">
        <f t="shared" si="17"/>
        <v>33.65384615384615</v>
      </c>
      <c r="AM32" s="445">
        <f>'別表4-2'!AQ31</f>
        <v>8</v>
      </c>
      <c r="AN32" s="446"/>
    </row>
    <row r="33" spans="2:40" s="4" customFormat="1" ht="27.75" customHeight="1">
      <c r="B33" s="47" t="s">
        <v>78</v>
      </c>
      <c r="C33" s="416">
        <f>D33+AF33+AM33</f>
        <v>20</v>
      </c>
      <c r="D33" s="416">
        <f>'別表4-2'!P32</f>
        <v>5</v>
      </c>
      <c r="E33" s="417">
        <f>SUM(G33+I33+K33+M33+O33)</f>
        <v>4</v>
      </c>
      <c r="F33" s="429">
        <v>100</v>
      </c>
      <c r="G33" s="419">
        <f>'別表4-2'!Z32</f>
        <v>2</v>
      </c>
      <c r="H33" s="420">
        <f t="shared" si="2"/>
        <v>50</v>
      </c>
      <c r="I33" s="419">
        <f>'別表4-2'!AB32</f>
        <v>1</v>
      </c>
      <c r="J33" s="420">
        <f t="shared" si="3"/>
        <v>25</v>
      </c>
      <c r="K33" s="443">
        <f>'別表4-2'!AD32</f>
        <v>0</v>
      </c>
      <c r="L33" s="420">
        <f t="shared" si="4"/>
        <v>0</v>
      </c>
      <c r="M33" s="430">
        <f>'別表4-2'!AF32</f>
        <v>1</v>
      </c>
      <c r="N33" s="420">
        <f t="shared" si="5"/>
        <v>25</v>
      </c>
      <c r="O33" s="430">
        <f>'別表4-2'!AH32</f>
        <v>0</v>
      </c>
      <c r="P33" s="420">
        <f t="shared" si="6"/>
        <v>0</v>
      </c>
      <c r="Q33" s="417">
        <f>SUM(G33+I33+K33+M33+O33)</f>
        <v>4</v>
      </c>
      <c r="R33" s="431">
        <v>0</v>
      </c>
      <c r="S33" s="432">
        <v>0</v>
      </c>
      <c r="T33" s="444">
        <v>0</v>
      </c>
      <c r="U33" s="420">
        <f t="shared" si="14"/>
        <v>0</v>
      </c>
      <c r="V33" s="447">
        <v>0</v>
      </c>
      <c r="W33" s="420">
        <f t="shared" si="8"/>
        <v>0</v>
      </c>
      <c r="X33" s="444">
        <v>0</v>
      </c>
      <c r="Y33" s="420">
        <f t="shared" si="9"/>
        <v>0</v>
      </c>
      <c r="Z33" s="444">
        <v>0</v>
      </c>
      <c r="AA33" s="420">
        <f t="shared" si="10"/>
        <v>0</v>
      </c>
      <c r="AB33" s="444">
        <v>0</v>
      </c>
      <c r="AC33" s="420">
        <f t="shared" si="11"/>
        <v>0</v>
      </c>
      <c r="AD33" s="442">
        <v>0</v>
      </c>
      <c r="AE33" s="425">
        <f t="shared" si="12"/>
        <v>0</v>
      </c>
      <c r="AF33" s="417">
        <f>AG33+AI33+AK33</f>
        <v>15</v>
      </c>
      <c r="AG33" s="419">
        <f>'別表4-2'!AK32</f>
        <v>6</v>
      </c>
      <c r="AH33" s="420">
        <f t="shared" si="15"/>
        <v>40</v>
      </c>
      <c r="AI33" s="419">
        <f>'別表4-2'!AM32</f>
        <v>8</v>
      </c>
      <c r="AJ33" s="420">
        <f t="shared" si="16"/>
        <v>53.333333333333336</v>
      </c>
      <c r="AK33" s="419">
        <f>'別表4-2'!AO32</f>
        <v>1</v>
      </c>
      <c r="AL33" s="420">
        <f t="shared" si="17"/>
        <v>6.666666666666667</v>
      </c>
      <c r="AM33" s="445">
        <f>'別表4-2'!AQ32</f>
        <v>0</v>
      </c>
      <c r="AN33" s="446"/>
    </row>
    <row r="34" spans="2:40" s="4" customFormat="1" ht="28.5" customHeight="1">
      <c r="B34" s="47" t="s">
        <v>7</v>
      </c>
      <c r="C34" s="416">
        <f>D34+AF34+AM34</f>
        <v>21688</v>
      </c>
      <c r="D34" s="416">
        <f>'別表4-2'!P33</f>
        <v>10040</v>
      </c>
      <c r="E34" s="417">
        <f>SUM(G34+I34+K34+M34+O34)</f>
        <v>1886</v>
      </c>
      <c r="F34" s="429">
        <v>100</v>
      </c>
      <c r="G34" s="419">
        <f>'別表4-2'!Z33</f>
        <v>1495</v>
      </c>
      <c r="H34" s="420">
        <f t="shared" si="2"/>
        <v>79.26829268292683</v>
      </c>
      <c r="I34" s="419">
        <f>'別表4-2'!AB33</f>
        <v>222</v>
      </c>
      <c r="J34" s="420">
        <f t="shared" si="3"/>
        <v>11.770943796394485</v>
      </c>
      <c r="K34" s="443">
        <f>'別表4-2'!AD33</f>
        <v>69</v>
      </c>
      <c r="L34" s="420">
        <f t="shared" si="4"/>
        <v>3.6585365853658534</v>
      </c>
      <c r="M34" s="430">
        <f>'別表4-2'!AF33</f>
        <v>13</v>
      </c>
      <c r="N34" s="420">
        <f t="shared" si="5"/>
        <v>0.689289501590668</v>
      </c>
      <c r="O34" s="430">
        <f>'別表4-2'!AH33</f>
        <v>87</v>
      </c>
      <c r="P34" s="420">
        <f t="shared" si="6"/>
        <v>4.612937433722164</v>
      </c>
      <c r="Q34" s="417">
        <f>SUM(G34+I34+K34+M34+O34)</f>
        <v>1886</v>
      </c>
      <c r="R34" s="431">
        <v>1</v>
      </c>
      <c r="S34" s="432">
        <v>1</v>
      </c>
      <c r="T34" s="444">
        <v>0</v>
      </c>
      <c r="U34" s="420">
        <f t="shared" si="14"/>
        <v>0</v>
      </c>
      <c r="V34" s="447">
        <v>1</v>
      </c>
      <c r="W34" s="420">
        <f t="shared" si="8"/>
        <v>100</v>
      </c>
      <c r="X34" s="444">
        <v>0</v>
      </c>
      <c r="Y34" s="420">
        <f t="shared" si="9"/>
        <v>0</v>
      </c>
      <c r="Z34" s="444">
        <v>0</v>
      </c>
      <c r="AA34" s="420">
        <f t="shared" si="10"/>
        <v>0</v>
      </c>
      <c r="AB34" s="444">
        <v>0</v>
      </c>
      <c r="AC34" s="420">
        <f t="shared" si="11"/>
        <v>0</v>
      </c>
      <c r="AD34" s="442">
        <v>1</v>
      </c>
      <c r="AE34" s="425">
        <f t="shared" si="12"/>
        <v>100</v>
      </c>
      <c r="AF34" s="417">
        <f>AG34+AI34+AK34</f>
        <v>11647</v>
      </c>
      <c r="AG34" s="419">
        <f>'別表4-2'!AK33</f>
        <v>6319</v>
      </c>
      <c r="AH34" s="420">
        <f t="shared" si="15"/>
        <v>54.254314415729375</v>
      </c>
      <c r="AI34" s="419">
        <f>'別表4-2'!AM33</f>
        <v>4421</v>
      </c>
      <c r="AJ34" s="420">
        <f t="shared" si="16"/>
        <v>37.95827251652786</v>
      </c>
      <c r="AK34" s="419">
        <f>'別表4-2'!AO33</f>
        <v>907</v>
      </c>
      <c r="AL34" s="420">
        <f t="shared" si="17"/>
        <v>7.787413067742767</v>
      </c>
      <c r="AM34" s="445">
        <f>'別表4-2'!AQ33</f>
        <v>1</v>
      </c>
      <c r="AN34" s="446"/>
    </row>
    <row r="35" spans="2:40" s="4" customFormat="1" ht="24" customHeight="1" thickBot="1">
      <c r="B35" s="49" t="s">
        <v>23</v>
      </c>
      <c r="C35" s="448">
        <f>D35+AF35+AM35</f>
        <v>4</v>
      </c>
      <c r="D35" s="448">
        <f>'別表4-2'!P34</f>
        <v>1</v>
      </c>
      <c r="E35" s="449">
        <f>SUM(G35+I35+K35+M35+O35)</f>
        <v>1</v>
      </c>
      <c r="F35" s="450">
        <v>100</v>
      </c>
      <c r="G35" s="451">
        <f>'別表4-2'!Z34</f>
        <v>0</v>
      </c>
      <c r="H35" s="420">
        <f t="shared" si="2"/>
        <v>0</v>
      </c>
      <c r="I35" s="451">
        <f>'別表4-2'!AB34</f>
        <v>0</v>
      </c>
      <c r="J35" s="420">
        <f t="shared" si="3"/>
        <v>0</v>
      </c>
      <c r="K35" s="452">
        <f>'別表4-2'!AD34</f>
        <v>1</v>
      </c>
      <c r="L35" s="453">
        <f t="shared" si="4"/>
        <v>100</v>
      </c>
      <c r="M35" s="454">
        <f>'別表4-2'!AF34</f>
        <v>0</v>
      </c>
      <c r="N35" s="420">
        <f t="shared" si="5"/>
        <v>0</v>
      </c>
      <c r="O35" s="454">
        <f>'別表4-2'!AH34</f>
        <v>0</v>
      </c>
      <c r="P35" s="420">
        <f t="shared" si="6"/>
        <v>0</v>
      </c>
      <c r="Q35" s="449">
        <f>SUM(G35+I35+K35+M35+O35)</f>
        <v>1</v>
      </c>
      <c r="R35" s="455">
        <v>0</v>
      </c>
      <c r="S35" s="455">
        <v>0</v>
      </c>
      <c r="T35" s="456">
        <v>0</v>
      </c>
      <c r="U35" s="453">
        <f t="shared" si="14"/>
        <v>0</v>
      </c>
      <c r="V35" s="456">
        <v>0</v>
      </c>
      <c r="W35" s="420">
        <f t="shared" si="8"/>
        <v>0</v>
      </c>
      <c r="X35" s="457">
        <v>0</v>
      </c>
      <c r="Y35" s="453">
        <f t="shared" si="9"/>
        <v>0</v>
      </c>
      <c r="Z35" s="457">
        <v>0</v>
      </c>
      <c r="AA35" s="453">
        <f t="shared" si="10"/>
        <v>0</v>
      </c>
      <c r="AB35" s="456">
        <v>0</v>
      </c>
      <c r="AC35" s="420">
        <f t="shared" si="11"/>
        <v>0</v>
      </c>
      <c r="AD35" s="458">
        <v>0</v>
      </c>
      <c r="AE35" s="425">
        <f t="shared" si="12"/>
        <v>0</v>
      </c>
      <c r="AF35" s="417">
        <f>AG35+AI35+AK35</f>
        <v>3</v>
      </c>
      <c r="AG35" s="452">
        <f>'別表4-2'!AK34</f>
        <v>2</v>
      </c>
      <c r="AH35" s="453">
        <f t="shared" si="15"/>
        <v>66.66666666666666</v>
      </c>
      <c r="AI35" s="451">
        <f>'別表4-2'!AM34</f>
        <v>1</v>
      </c>
      <c r="AJ35" s="459">
        <f t="shared" si="16"/>
        <v>33.33333333333333</v>
      </c>
      <c r="AK35" s="452">
        <f>'別表4-2'!AO34</f>
        <v>0</v>
      </c>
      <c r="AL35" s="453">
        <f t="shared" si="17"/>
        <v>0</v>
      </c>
      <c r="AM35" s="460">
        <f>'別表4-2'!AQ34</f>
        <v>0</v>
      </c>
      <c r="AN35" s="446"/>
    </row>
    <row r="36" spans="2:40" s="4" customFormat="1" ht="29.25" customHeight="1" thickBot="1" thickTop="1">
      <c r="B36" s="50" t="s">
        <v>21</v>
      </c>
      <c r="C36" s="461">
        <f>SUM(C8:C35)</f>
        <v>61754</v>
      </c>
      <c r="D36" s="462">
        <f>SUM(D8:D35)</f>
        <v>27362</v>
      </c>
      <c r="E36" s="463">
        <f>SUM(E8:E35)</f>
        <v>5233</v>
      </c>
      <c r="F36" s="464">
        <v>100</v>
      </c>
      <c r="G36" s="463">
        <f>SUM(G8:G35)</f>
        <v>2452</v>
      </c>
      <c r="H36" s="465">
        <f t="shared" si="2"/>
        <v>46.856487674374165</v>
      </c>
      <c r="I36" s="463">
        <f>SUM(I8:I35)</f>
        <v>845</v>
      </c>
      <c r="J36" s="465">
        <f t="shared" si="3"/>
        <v>16.147525320084082</v>
      </c>
      <c r="K36" s="466">
        <f>SUM(K8:K35)</f>
        <v>349</v>
      </c>
      <c r="L36" s="465">
        <f t="shared" si="4"/>
        <v>6.669214599656029</v>
      </c>
      <c r="M36" s="463">
        <f>SUM(M8:M35)</f>
        <v>324</v>
      </c>
      <c r="N36" s="465">
        <f t="shared" si="5"/>
        <v>6.191477164150583</v>
      </c>
      <c r="O36" s="463">
        <f>SUM(O8:O35)</f>
        <v>1263</v>
      </c>
      <c r="P36" s="465">
        <f t="shared" si="6"/>
        <v>24.13529524173514</v>
      </c>
      <c r="Q36" s="462">
        <f>SUM(Q8:Q35)</f>
        <v>5233</v>
      </c>
      <c r="R36" s="467">
        <f>SUM(R8:R35)</f>
        <v>205</v>
      </c>
      <c r="S36" s="463">
        <f>SUM(S8:S35)</f>
        <v>57</v>
      </c>
      <c r="T36" s="463">
        <f>SUM(T8:T35)</f>
        <v>136</v>
      </c>
      <c r="U36" s="468">
        <f t="shared" si="14"/>
        <v>66.34146341463415</v>
      </c>
      <c r="V36" s="466">
        <f>SUM(V8:V35)</f>
        <v>148</v>
      </c>
      <c r="W36" s="469">
        <f t="shared" si="8"/>
        <v>72.1951219512195</v>
      </c>
      <c r="X36" s="463">
        <f>SUM(X8:X35)</f>
        <v>37</v>
      </c>
      <c r="Y36" s="465">
        <f t="shared" si="9"/>
        <v>18.048780487804876</v>
      </c>
      <c r="Z36" s="463">
        <f>SUM(Z8:Z35)</f>
        <v>5</v>
      </c>
      <c r="AA36" s="469">
        <f t="shared" si="10"/>
        <v>2.4390243902439024</v>
      </c>
      <c r="AB36" s="463">
        <f>SUM(AB8:AB35)</f>
        <v>95</v>
      </c>
      <c r="AC36" s="465">
        <f t="shared" si="11"/>
        <v>46.34146341463415</v>
      </c>
      <c r="AD36" s="463">
        <f>SUM(AD8:AD35)</f>
        <v>32</v>
      </c>
      <c r="AE36" s="469">
        <f t="shared" si="12"/>
        <v>15.609756097560975</v>
      </c>
      <c r="AF36" s="467">
        <f>SUM(AF8:AF35)</f>
        <v>31251</v>
      </c>
      <c r="AG36" s="463">
        <f>'別表4-2'!AK35</f>
        <v>17145</v>
      </c>
      <c r="AH36" s="465">
        <f t="shared" si="15"/>
        <v>54.86224440817894</v>
      </c>
      <c r="AI36" s="463">
        <f>'別表4-2'!AM35</f>
        <v>9313</v>
      </c>
      <c r="AJ36" s="465">
        <f t="shared" si="16"/>
        <v>29.80064637931586</v>
      </c>
      <c r="AK36" s="463">
        <f>'別表4-2'!AO35</f>
        <v>4793</v>
      </c>
      <c r="AL36" s="470">
        <f t="shared" si="17"/>
        <v>15.3371092125052</v>
      </c>
      <c r="AM36" s="471">
        <f>SUM(AM8:AM35)</f>
        <v>3141</v>
      </c>
      <c r="AN36" s="446"/>
    </row>
    <row r="37" spans="2:45" ht="28.5" customHeight="1">
      <c r="B37" s="472"/>
      <c r="C37" s="382"/>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2"/>
      <c r="AB37" s="382"/>
      <c r="AC37" s="382"/>
      <c r="AD37" s="382"/>
      <c r="AE37" s="382"/>
      <c r="AF37" s="382"/>
      <c r="AG37" s="382"/>
      <c r="AH37" s="382"/>
      <c r="AI37" s="382"/>
      <c r="AJ37" s="382"/>
      <c r="AK37" s="382"/>
      <c r="AL37" s="382"/>
      <c r="AM37" s="382"/>
      <c r="AN37" s="382"/>
      <c r="AO37" s="473"/>
      <c r="AP37" s="473"/>
      <c r="AQ37" s="474"/>
      <c r="AR37" s="474"/>
      <c r="AS37" s="474"/>
    </row>
    <row r="38" spans="2:45" ht="25.5" customHeight="1">
      <c r="B38" s="472"/>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473"/>
      <c r="AP38" s="473"/>
      <c r="AQ38" s="474"/>
      <c r="AR38" s="474"/>
      <c r="AS38" s="474"/>
    </row>
    <row r="39" spans="2:45" ht="21" customHeight="1">
      <c r="B39" s="472"/>
      <c r="C39" s="472"/>
      <c r="D39" s="475"/>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4"/>
      <c r="AP39" s="474"/>
      <c r="AQ39" s="474"/>
      <c r="AR39" s="474"/>
      <c r="AS39" s="474"/>
    </row>
    <row r="40" spans="2:40" ht="21" customHeight="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row>
    <row r="41" spans="2:40" ht="28.5" customHeight="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row>
    <row r="42" spans="2:40" ht="24" customHeight="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row>
    <row r="43" spans="2:40" ht="21"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row>
    <row r="44" spans="2:40" ht="22.5" customHeight="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row>
    <row r="45" spans="2:40" ht="25.5" customHeight="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row>
    <row r="46" spans="2:40" ht="19.5"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row>
    <row r="47" spans="2:40" ht="24" customHeight="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row>
    <row r="48" spans="2:40" ht="28.5" customHeight="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row>
    <row r="49" spans="2:40" ht="29.25" customHeight="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row>
    <row r="50" spans="2:40" ht="20.25" customHeight="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row>
    <row r="51" spans="2:40" ht="27" customHeight="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row>
    <row r="52" spans="2:40" ht="27" customHeigh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row>
    <row r="53" spans="2:40" ht="22.5" customHeight="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row>
    <row r="54" spans="2:40" ht="24" customHeight="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row>
    <row r="55" spans="2:40" ht="27" customHeight="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2:40" ht="21" customHeight="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row>
    <row r="57" spans="2:40" ht="19.5" customHeight="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row>
    <row r="58" spans="2:40" ht="24" customHeight="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row>
    <row r="59" spans="2:40" ht="27" customHeight="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row>
    <row r="60" spans="2:40" ht="25.5" customHeight="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row>
    <row r="61" spans="2:40" ht="18.75" customHeight="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row>
    <row r="62" spans="2:40" ht="18.75" customHeight="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row>
    <row r="63" spans="2:40" ht="19.5" customHeight="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row>
    <row r="64" spans="2:40" ht="21" customHeight="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row>
    <row r="65" spans="2:40" ht="20.25" customHeight="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row>
    <row r="66" spans="2:40" ht="18.75" customHeight="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row>
    <row r="67" spans="2:40" ht="27" customHeight="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row>
    <row r="68" spans="2:40" ht="25.5" customHeight="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row>
    <row r="69" spans="2:40" ht="12.75">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row>
    <row r="70" spans="2:40" ht="12.75">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row>
    <row r="71" spans="2:40" ht="12.75">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row>
    <row r="72" spans="2:40" s="6" customFormat="1" ht="16.5">
      <c r="B72" s="51"/>
      <c r="C72" s="51"/>
      <c r="D72" s="51"/>
      <c r="E72" s="51"/>
      <c r="F72" s="51"/>
      <c r="G72" s="51"/>
      <c r="H72" s="51"/>
      <c r="I72" s="51"/>
      <c r="J72" s="51"/>
      <c r="K72" s="51"/>
      <c r="L72" s="51"/>
      <c r="M72" s="51"/>
      <c r="N72" s="51"/>
      <c r="O72" s="51"/>
      <c r="P72" s="51"/>
      <c r="Q72" s="52"/>
      <c r="R72" s="52"/>
      <c r="S72" s="52"/>
      <c r="T72" s="52"/>
      <c r="U72" s="52"/>
      <c r="V72" s="52"/>
      <c r="W72" s="52"/>
      <c r="X72" s="52"/>
      <c r="Y72" s="52"/>
      <c r="Z72" s="52"/>
      <c r="AA72" s="52"/>
      <c r="AB72" s="51"/>
      <c r="AC72" s="51"/>
      <c r="AD72" s="51"/>
      <c r="AE72" s="51"/>
      <c r="AF72" s="51"/>
      <c r="AG72" s="51"/>
      <c r="AH72" s="51"/>
      <c r="AI72" s="51"/>
      <c r="AJ72" s="51"/>
      <c r="AK72" s="51"/>
      <c r="AL72" s="51"/>
      <c r="AM72" s="51"/>
      <c r="AN72" s="51"/>
    </row>
  </sheetData>
  <sheetProtection scenarios="1" formatCells="0" autoFilter="0"/>
  <mergeCells count="31">
    <mergeCell ref="AK6:AL6"/>
    <mergeCell ref="O6:P6"/>
    <mergeCell ref="AN4:AN6"/>
    <mergeCell ref="G6:H6"/>
    <mergeCell ref="R5:R6"/>
    <mergeCell ref="K6:L6"/>
    <mergeCell ref="AF5:AF6"/>
    <mergeCell ref="AG6:AH6"/>
    <mergeCell ref="AG5:AL5"/>
    <mergeCell ref="T6:U6"/>
    <mergeCell ref="AM4:AM6"/>
    <mergeCell ref="M6:N6"/>
    <mergeCell ref="E4:F6"/>
    <mergeCell ref="B2:AN2"/>
    <mergeCell ref="B4:B7"/>
    <mergeCell ref="Q4:Q6"/>
    <mergeCell ref="V6:W6"/>
    <mergeCell ref="G5:P5"/>
    <mergeCell ref="X6:Y6"/>
    <mergeCell ref="I6:J6"/>
    <mergeCell ref="S5:S6"/>
    <mergeCell ref="AF4:AL4"/>
    <mergeCell ref="AI6:AJ6"/>
    <mergeCell ref="C4:C6"/>
    <mergeCell ref="T5:AE5"/>
    <mergeCell ref="G4:P4"/>
    <mergeCell ref="D4:D6"/>
    <mergeCell ref="AD6:AE6"/>
    <mergeCell ref="R4:AE4"/>
    <mergeCell ref="AB6:AC6"/>
    <mergeCell ref="Z6:AA6"/>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39" r:id="rId1"/>
</worksheet>
</file>

<file path=xl/worksheets/sheet12.xml><?xml version="1.0" encoding="utf-8"?>
<worksheet xmlns="http://schemas.openxmlformats.org/spreadsheetml/2006/main" xmlns:r="http://schemas.openxmlformats.org/officeDocument/2006/relationships">
  <sheetPr>
    <pageSetUpPr fitToPage="1"/>
  </sheetPr>
  <dimension ref="B1:AI85"/>
  <sheetViews>
    <sheetView tabSelected="1" view="pageBreakPreview" zoomScale="55" zoomScaleNormal="62" zoomScaleSheetLayoutView="55" zoomScalePageLayoutView="0" workbookViewId="0" topLeftCell="A1">
      <pane xSplit="10" ySplit="6" topLeftCell="K22" activePane="bottomRight" state="frozen"/>
      <selection pane="topLeft" activeCell="A1" sqref="A1"/>
      <selection pane="topRight" activeCell="K1" sqref="K1"/>
      <selection pane="bottomLeft" activeCell="A7" sqref="A7"/>
      <selection pane="bottomRight" activeCell="G33" sqref="G33"/>
    </sheetView>
  </sheetViews>
  <sheetFormatPr defaultColWidth="9.00390625" defaultRowHeight="13.5"/>
  <cols>
    <col min="1" max="1" width="1.875" style="0" customWidth="1"/>
    <col min="2" max="2" width="19.375" style="0" customWidth="1"/>
    <col min="3" max="3" width="10.50390625" style="0" customWidth="1"/>
    <col min="4" max="4" width="10.875" style="0" customWidth="1"/>
    <col min="27" max="27" width="11.375" style="0" customWidth="1"/>
  </cols>
  <sheetData>
    <row r="1" spans="2:35" s="9" customFormat="1" ht="18" customHeight="1">
      <c r="B1" s="27" t="s">
        <v>195</v>
      </c>
      <c r="C1" s="27"/>
      <c r="D1" s="27"/>
      <c r="E1" s="27"/>
      <c r="F1" s="27"/>
      <c r="G1" s="27"/>
      <c r="H1" s="27"/>
      <c r="I1" s="27"/>
      <c r="J1" s="27"/>
      <c r="K1" s="53"/>
      <c r="L1" s="27"/>
      <c r="M1" s="27"/>
      <c r="N1" s="27"/>
      <c r="O1" s="27"/>
      <c r="P1" s="27"/>
      <c r="Q1" s="27"/>
      <c r="R1" s="27"/>
      <c r="S1" s="27"/>
      <c r="T1" s="27"/>
      <c r="U1" s="27"/>
      <c r="V1" s="27"/>
      <c r="W1" s="27"/>
      <c r="X1" s="27"/>
      <c r="Y1" s="27"/>
      <c r="Z1" s="27"/>
      <c r="AA1" s="27"/>
      <c r="AB1" s="27"/>
      <c r="AC1" s="27"/>
      <c r="AD1" s="27"/>
      <c r="AE1" s="27"/>
      <c r="AF1" s="27"/>
      <c r="AG1" s="27"/>
      <c r="AH1" s="28"/>
      <c r="AI1" s="54"/>
    </row>
    <row r="2" spans="2:35" s="8" customFormat="1" ht="18" customHeight="1">
      <c r="B2" s="637" t="s">
        <v>166</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row>
    <row r="3" spans="2:35" s="9" customFormat="1" ht="18" customHeight="1" thickBot="1">
      <c r="B3" s="27" t="s">
        <v>122</v>
      </c>
      <c r="C3" s="27"/>
      <c r="D3" s="27"/>
      <c r="E3" s="53"/>
      <c r="F3" s="53"/>
      <c r="G3" s="53"/>
      <c r="H3" s="53"/>
      <c r="I3" s="53"/>
      <c r="J3" s="53"/>
      <c r="K3" s="53"/>
      <c r="L3" s="53"/>
      <c r="M3" s="53"/>
      <c r="N3" s="53"/>
      <c r="O3" s="53"/>
      <c r="P3" s="53"/>
      <c r="Q3" s="27"/>
      <c r="R3" s="27"/>
      <c r="S3" s="27"/>
      <c r="T3" s="27"/>
      <c r="U3" s="27"/>
      <c r="V3" s="27"/>
      <c r="W3" s="27"/>
      <c r="X3" s="27"/>
      <c r="Y3" s="27"/>
      <c r="Z3" s="27"/>
      <c r="AA3" s="27"/>
      <c r="AB3" s="27"/>
      <c r="AC3" s="27"/>
      <c r="AD3" s="27"/>
      <c r="AE3" s="27"/>
      <c r="AF3" s="27"/>
      <c r="AG3" s="27"/>
      <c r="AH3" s="28"/>
      <c r="AI3" s="54"/>
    </row>
    <row r="4" spans="2:35" s="1" customFormat="1" ht="18" customHeight="1">
      <c r="B4" s="754" t="s">
        <v>8</v>
      </c>
      <c r="C4" s="757" t="s">
        <v>190</v>
      </c>
      <c r="D4" s="760" t="s">
        <v>96</v>
      </c>
      <c r="E4" s="763" t="s">
        <v>90</v>
      </c>
      <c r="F4" s="764"/>
      <c r="G4" s="769"/>
      <c r="H4" s="769"/>
      <c r="I4" s="769"/>
      <c r="J4" s="769"/>
      <c r="K4" s="769"/>
      <c r="L4" s="769"/>
      <c r="M4" s="769"/>
      <c r="N4" s="769"/>
      <c r="O4" s="769"/>
      <c r="P4" s="769"/>
      <c r="Q4" s="770" t="s">
        <v>118</v>
      </c>
      <c r="R4" s="773"/>
      <c r="S4" s="774"/>
      <c r="T4" s="774"/>
      <c r="U4" s="774"/>
      <c r="V4" s="774"/>
      <c r="W4" s="774"/>
      <c r="X4" s="774"/>
      <c r="Y4" s="774"/>
      <c r="Z4" s="774"/>
      <c r="AA4" s="775" t="s">
        <v>119</v>
      </c>
      <c r="AB4" s="773"/>
      <c r="AC4" s="773"/>
      <c r="AD4" s="773"/>
      <c r="AE4" s="773"/>
      <c r="AF4" s="773"/>
      <c r="AG4" s="776"/>
      <c r="AH4" s="777" t="s">
        <v>10</v>
      </c>
      <c r="AI4" s="739"/>
    </row>
    <row r="5" spans="2:35" s="1" customFormat="1" ht="18" customHeight="1">
      <c r="B5" s="755"/>
      <c r="C5" s="758"/>
      <c r="D5" s="761"/>
      <c r="E5" s="765"/>
      <c r="F5" s="766"/>
      <c r="G5" s="780" t="s">
        <v>97</v>
      </c>
      <c r="H5" s="781"/>
      <c r="I5" s="781"/>
      <c r="J5" s="781"/>
      <c r="K5" s="781"/>
      <c r="L5" s="781"/>
      <c r="M5" s="781"/>
      <c r="N5" s="781"/>
      <c r="O5" s="781"/>
      <c r="P5" s="782"/>
      <c r="Q5" s="771"/>
      <c r="R5" s="783" t="s">
        <v>91</v>
      </c>
      <c r="S5" s="780" t="s">
        <v>121</v>
      </c>
      <c r="T5" s="781"/>
      <c r="U5" s="781"/>
      <c r="V5" s="781"/>
      <c r="W5" s="781"/>
      <c r="X5" s="781"/>
      <c r="Y5" s="781"/>
      <c r="Z5" s="782"/>
      <c r="AA5" s="784" t="s">
        <v>95</v>
      </c>
      <c r="AB5" s="786" t="s">
        <v>120</v>
      </c>
      <c r="AC5" s="787"/>
      <c r="AD5" s="787"/>
      <c r="AE5" s="787"/>
      <c r="AF5" s="787"/>
      <c r="AG5" s="788"/>
      <c r="AH5" s="778"/>
      <c r="AI5" s="739"/>
    </row>
    <row r="6" spans="2:35" s="1" customFormat="1" ht="55.5" customHeight="1">
      <c r="B6" s="755"/>
      <c r="C6" s="759"/>
      <c r="D6" s="762"/>
      <c r="E6" s="767"/>
      <c r="F6" s="768"/>
      <c r="G6" s="740" t="s">
        <v>59</v>
      </c>
      <c r="H6" s="741"/>
      <c r="I6" s="740" t="s">
        <v>84</v>
      </c>
      <c r="J6" s="789"/>
      <c r="K6" s="740" t="s">
        <v>60</v>
      </c>
      <c r="L6" s="789"/>
      <c r="M6" s="792" t="s">
        <v>61</v>
      </c>
      <c r="N6" s="655"/>
      <c r="O6" s="793" t="s">
        <v>62</v>
      </c>
      <c r="P6" s="794"/>
      <c r="Q6" s="772"/>
      <c r="R6" s="762"/>
      <c r="S6" s="795" t="s">
        <v>85</v>
      </c>
      <c r="T6" s="796"/>
      <c r="U6" s="715" t="s">
        <v>86</v>
      </c>
      <c r="V6" s="796"/>
      <c r="W6" s="715" t="s">
        <v>88</v>
      </c>
      <c r="X6" s="718"/>
      <c r="Y6" s="715" t="s">
        <v>89</v>
      </c>
      <c r="Z6" s="716"/>
      <c r="AA6" s="785"/>
      <c r="AB6" s="790" t="s">
        <v>92</v>
      </c>
      <c r="AC6" s="791"/>
      <c r="AD6" s="792" t="s">
        <v>93</v>
      </c>
      <c r="AE6" s="655"/>
      <c r="AF6" s="790" t="s">
        <v>94</v>
      </c>
      <c r="AG6" s="791"/>
      <c r="AH6" s="779"/>
      <c r="AI6" s="739"/>
    </row>
    <row r="7" spans="2:35" s="1" customFormat="1" ht="23.25" customHeight="1" thickBot="1">
      <c r="B7" s="756"/>
      <c r="C7" s="200" t="s">
        <v>40</v>
      </c>
      <c r="D7" s="377" t="s">
        <v>40</v>
      </c>
      <c r="E7" s="476" t="s">
        <v>27</v>
      </c>
      <c r="F7" s="477" t="s">
        <v>28</v>
      </c>
      <c r="G7" s="478" t="s">
        <v>27</v>
      </c>
      <c r="H7" s="479" t="s">
        <v>28</v>
      </c>
      <c r="I7" s="476" t="s">
        <v>27</v>
      </c>
      <c r="J7" s="477" t="s">
        <v>28</v>
      </c>
      <c r="K7" s="478" t="s">
        <v>27</v>
      </c>
      <c r="L7" s="479" t="s">
        <v>28</v>
      </c>
      <c r="M7" s="478" t="s">
        <v>27</v>
      </c>
      <c r="N7" s="480" t="s">
        <v>83</v>
      </c>
      <c r="O7" s="478" t="s">
        <v>27</v>
      </c>
      <c r="P7" s="479" t="s">
        <v>83</v>
      </c>
      <c r="Q7" s="481" t="s">
        <v>27</v>
      </c>
      <c r="R7" s="482" t="s">
        <v>40</v>
      </c>
      <c r="S7" s="481" t="s">
        <v>27</v>
      </c>
      <c r="T7" s="483" t="s">
        <v>28</v>
      </c>
      <c r="U7" s="484" t="s">
        <v>27</v>
      </c>
      <c r="V7" s="485" t="s">
        <v>28</v>
      </c>
      <c r="W7" s="481" t="s">
        <v>27</v>
      </c>
      <c r="X7" s="483" t="s">
        <v>28</v>
      </c>
      <c r="Y7" s="484" t="s">
        <v>27</v>
      </c>
      <c r="Z7" s="485" t="s">
        <v>28</v>
      </c>
      <c r="AA7" s="484" t="s">
        <v>27</v>
      </c>
      <c r="AB7" s="481" t="s">
        <v>27</v>
      </c>
      <c r="AC7" s="483" t="s">
        <v>28</v>
      </c>
      <c r="AD7" s="481" t="s">
        <v>27</v>
      </c>
      <c r="AE7" s="483" t="s">
        <v>28</v>
      </c>
      <c r="AF7" s="481" t="s">
        <v>27</v>
      </c>
      <c r="AG7" s="483" t="s">
        <v>28</v>
      </c>
      <c r="AH7" s="486" t="s">
        <v>40</v>
      </c>
      <c r="AI7" s="415"/>
    </row>
    <row r="8" spans="2:35" s="1" customFormat="1" ht="27" customHeight="1">
      <c r="B8" s="247" t="s">
        <v>0</v>
      </c>
      <c r="C8" s="487">
        <f aca="true" t="shared" si="0" ref="C8:C36">D8+AA8+AH8</f>
        <v>0</v>
      </c>
      <c r="D8" s="487">
        <f>'別表4-4'!P7</f>
        <v>0</v>
      </c>
      <c r="E8" s="488">
        <f aca="true" t="shared" si="1" ref="E8:E35">SUM(G8+I8+K8+M8+O8)</f>
        <v>0</v>
      </c>
      <c r="F8" s="489">
        <v>100</v>
      </c>
      <c r="G8" s="426">
        <f>'別表4-4'!Z7</f>
        <v>0</v>
      </c>
      <c r="H8" s="420">
        <f aca="true" t="shared" si="2" ref="H8:H36">IF($E8&lt;&gt;0,G8/$E8*100,0)</f>
        <v>0</v>
      </c>
      <c r="I8" s="490">
        <f>'別表4-4'!AB7</f>
        <v>0</v>
      </c>
      <c r="J8" s="420">
        <f aca="true" t="shared" si="3" ref="J8:J36">IF($E8&lt;&gt;0,I8/$E8*100,0)</f>
        <v>0</v>
      </c>
      <c r="K8" s="490">
        <f>'別表4-4'!AD7</f>
        <v>0</v>
      </c>
      <c r="L8" s="420">
        <f aca="true" t="shared" si="4" ref="L8:L36">IF($E8&lt;&gt;0,K8/$E8*100,0)</f>
        <v>0</v>
      </c>
      <c r="M8" s="490">
        <f>'別表4-4'!AF7</f>
        <v>0</v>
      </c>
      <c r="N8" s="420">
        <f aca="true" t="shared" si="5" ref="N8:N36">IF($E8&lt;&gt;0,M8/$E8*100,0)</f>
        <v>0</v>
      </c>
      <c r="O8" s="490">
        <f>'別表4-4'!AH7</f>
        <v>0</v>
      </c>
      <c r="P8" s="491">
        <f aca="true" t="shared" si="6" ref="P8:P36">IF($E8&lt;&gt;0,O8/$E8*100,0)</f>
        <v>0</v>
      </c>
      <c r="Q8" s="492">
        <f aca="true" t="shared" si="7" ref="Q8:Q35">SUM(G8+I8+K8+M8+O8)</f>
        <v>0</v>
      </c>
      <c r="R8" s="493">
        <v>0</v>
      </c>
      <c r="S8" s="494">
        <v>0</v>
      </c>
      <c r="T8" s="495">
        <f aca="true" t="shared" si="8" ref="T8:T36">IF($R8&lt;&gt;0,S8/$R8*100,0)</f>
        <v>0</v>
      </c>
      <c r="U8" s="496">
        <v>0</v>
      </c>
      <c r="V8" s="495">
        <f aca="true" t="shared" si="9" ref="V8:V36">IF($R8&lt;&gt;0,U8/$R8*100,0)</f>
        <v>0</v>
      </c>
      <c r="W8" s="497">
        <v>0</v>
      </c>
      <c r="X8" s="498">
        <f aca="true" t="shared" si="10" ref="X8:X36">IF($R8&lt;&gt;0,W8/$R8*100,0)</f>
        <v>0</v>
      </c>
      <c r="Y8" s="497">
        <v>0</v>
      </c>
      <c r="Z8" s="498">
        <f aca="true" t="shared" si="11" ref="Z8:Z36">IF($R8&lt;&gt;0,Y8/$R8*100,0)</f>
        <v>0</v>
      </c>
      <c r="AA8" s="417">
        <f aca="true" t="shared" si="12" ref="AA8:AA36">AB8+AD8+AF8</f>
        <v>0</v>
      </c>
      <c r="AB8" s="426">
        <f>'別表4-4'!AK7</f>
        <v>0</v>
      </c>
      <c r="AC8" s="420">
        <f aca="true" t="shared" si="13" ref="AC8:AC36">IF($AA8&lt;&gt;0,AB8/$AA8*100,0)</f>
        <v>0</v>
      </c>
      <c r="AD8" s="426">
        <f>'別表4-4'!AM7</f>
        <v>0</v>
      </c>
      <c r="AE8" s="420">
        <f aca="true" t="shared" si="14" ref="AE8:AE36">IF($AA8&lt;&gt;0,AD8/$AA8*100,0)</f>
        <v>0</v>
      </c>
      <c r="AF8" s="426">
        <f>'別表4-4'!AO7</f>
        <v>0</v>
      </c>
      <c r="AG8" s="499">
        <f aca="true" t="shared" si="15" ref="AG8:AG36">IF($AA8&lt;&gt;0,AF8/$AA8*100,0)</f>
        <v>0</v>
      </c>
      <c r="AH8" s="500">
        <f>'別表4-4'!AQ7</f>
        <v>0</v>
      </c>
      <c r="AI8" s="428"/>
    </row>
    <row r="9" spans="2:35" s="1" customFormat="1" ht="27" customHeight="1">
      <c r="B9" s="247" t="s">
        <v>22</v>
      </c>
      <c r="C9" s="416">
        <f t="shared" si="0"/>
        <v>0</v>
      </c>
      <c r="D9" s="416">
        <f>'別表4-4'!P8</f>
        <v>0</v>
      </c>
      <c r="E9" s="417">
        <f t="shared" si="1"/>
        <v>0</v>
      </c>
      <c r="F9" s="429">
        <v>100</v>
      </c>
      <c r="G9" s="430">
        <f>'別表4-4'!Z8</f>
        <v>0</v>
      </c>
      <c r="H9" s="420">
        <f t="shared" si="2"/>
        <v>0</v>
      </c>
      <c r="I9" s="430">
        <f>'別表4-4'!AB8</f>
        <v>0</v>
      </c>
      <c r="J9" s="420">
        <f t="shared" si="3"/>
        <v>0</v>
      </c>
      <c r="K9" s="430">
        <f>'別表4-4'!AD8</f>
        <v>0</v>
      </c>
      <c r="L9" s="420">
        <f t="shared" si="4"/>
        <v>0</v>
      </c>
      <c r="M9" s="430">
        <f>'別表4-4'!AF8</f>
        <v>0</v>
      </c>
      <c r="N9" s="420">
        <f t="shared" si="5"/>
        <v>0</v>
      </c>
      <c r="O9" s="430">
        <f>'別表4-4'!AH8</f>
        <v>0</v>
      </c>
      <c r="P9" s="501">
        <f t="shared" si="6"/>
        <v>0</v>
      </c>
      <c r="Q9" s="502">
        <f t="shared" si="7"/>
        <v>0</v>
      </c>
      <c r="R9" s="431">
        <v>0</v>
      </c>
      <c r="S9" s="503">
        <v>0</v>
      </c>
      <c r="T9" s="425">
        <f t="shared" si="8"/>
        <v>0</v>
      </c>
      <c r="U9" s="424">
        <v>0</v>
      </c>
      <c r="V9" s="425">
        <f t="shared" si="9"/>
        <v>0</v>
      </c>
      <c r="W9" s="424">
        <v>0</v>
      </c>
      <c r="X9" s="420">
        <f t="shared" si="10"/>
        <v>0</v>
      </c>
      <c r="Y9" s="424">
        <v>0</v>
      </c>
      <c r="Z9" s="420">
        <f t="shared" si="11"/>
        <v>0</v>
      </c>
      <c r="AA9" s="417">
        <f t="shared" si="12"/>
        <v>0</v>
      </c>
      <c r="AB9" s="430">
        <f>'別表4-4'!AK8</f>
        <v>0</v>
      </c>
      <c r="AC9" s="420">
        <f t="shared" si="13"/>
        <v>0</v>
      </c>
      <c r="AD9" s="430">
        <f>'別表4-4'!AM8</f>
        <v>0</v>
      </c>
      <c r="AE9" s="420">
        <f t="shared" si="14"/>
        <v>0</v>
      </c>
      <c r="AF9" s="430">
        <f>'別表4-4'!AO8</f>
        <v>0</v>
      </c>
      <c r="AG9" s="420">
        <f t="shared" si="15"/>
        <v>0</v>
      </c>
      <c r="AH9" s="427">
        <f>'別表4-4'!AQ8</f>
        <v>0</v>
      </c>
      <c r="AI9" s="428"/>
    </row>
    <row r="10" spans="2:35" s="1" customFormat="1" ht="27.75" customHeight="1">
      <c r="B10" s="247" t="s">
        <v>55</v>
      </c>
      <c r="C10" s="416">
        <f t="shared" si="0"/>
        <v>0</v>
      </c>
      <c r="D10" s="416">
        <f>'別表4-4'!P9</f>
        <v>0</v>
      </c>
      <c r="E10" s="417">
        <f t="shared" si="1"/>
        <v>0</v>
      </c>
      <c r="F10" s="429">
        <v>100</v>
      </c>
      <c r="G10" s="430">
        <f>'別表4-4'!Z9</f>
        <v>0</v>
      </c>
      <c r="H10" s="420">
        <f t="shared" si="2"/>
        <v>0</v>
      </c>
      <c r="I10" s="430">
        <f>'別表4-4'!AB9</f>
        <v>0</v>
      </c>
      <c r="J10" s="420">
        <f t="shared" si="3"/>
        <v>0</v>
      </c>
      <c r="K10" s="430">
        <f>'別表4-4'!AD9</f>
        <v>0</v>
      </c>
      <c r="L10" s="420">
        <f t="shared" si="4"/>
        <v>0</v>
      </c>
      <c r="M10" s="430">
        <f>'別表4-4'!AF9</f>
        <v>0</v>
      </c>
      <c r="N10" s="420">
        <f t="shared" si="5"/>
        <v>0</v>
      </c>
      <c r="O10" s="430">
        <f>'別表4-4'!AH9</f>
        <v>0</v>
      </c>
      <c r="P10" s="501">
        <f t="shared" si="6"/>
        <v>0</v>
      </c>
      <c r="Q10" s="502">
        <f t="shared" si="7"/>
        <v>0</v>
      </c>
      <c r="R10" s="431">
        <v>0</v>
      </c>
      <c r="S10" s="503">
        <v>0</v>
      </c>
      <c r="T10" s="504">
        <f t="shared" si="8"/>
        <v>0</v>
      </c>
      <c r="U10" s="424">
        <v>0</v>
      </c>
      <c r="V10" s="504">
        <f t="shared" si="9"/>
        <v>0</v>
      </c>
      <c r="W10" s="424">
        <v>0</v>
      </c>
      <c r="X10" s="420">
        <f t="shared" si="10"/>
        <v>0</v>
      </c>
      <c r="Y10" s="424">
        <v>0</v>
      </c>
      <c r="Z10" s="420">
        <f t="shared" si="11"/>
        <v>0</v>
      </c>
      <c r="AA10" s="417">
        <f t="shared" si="12"/>
        <v>0</v>
      </c>
      <c r="AB10" s="430">
        <f>'別表4-4'!AK9</f>
        <v>0</v>
      </c>
      <c r="AC10" s="420">
        <f t="shared" si="13"/>
        <v>0</v>
      </c>
      <c r="AD10" s="430">
        <f>'別表4-4'!AM9</f>
        <v>0</v>
      </c>
      <c r="AE10" s="420">
        <f t="shared" si="14"/>
        <v>0</v>
      </c>
      <c r="AF10" s="430">
        <f>'別表4-4'!AO9</f>
        <v>0</v>
      </c>
      <c r="AG10" s="420">
        <f t="shared" si="15"/>
        <v>0</v>
      </c>
      <c r="AH10" s="427">
        <f>'別表4-4'!AQ9</f>
        <v>0</v>
      </c>
      <c r="AI10" s="428"/>
    </row>
    <row r="11" spans="2:35" s="1" customFormat="1" ht="27.75" customHeight="1">
      <c r="B11" s="505" t="s">
        <v>56</v>
      </c>
      <c r="C11" s="416">
        <f t="shared" si="0"/>
        <v>0</v>
      </c>
      <c r="D11" s="416">
        <f>'別表4-4'!P10</f>
        <v>0</v>
      </c>
      <c r="E11" s="417">
        <f t="shared" si="1"/>
        <v>0</v>
      </c>
      <c r="F11" s="429">
        <v>100</v>
      </c>
      <c r="G11" s="430">
        <f>'別表4-4'!Z10</f>
        <v>0</v>
      </c>
      <c r="H11" s="420">
        <f t="shared" si="2"/>
        <v>0</v>
      </c>
      <c r="I11" s="430">
        <f>'別表4-4'!AB10</f>
        <v>0</v>
      </c>
      <c r="J11" s="420">
        <f t="shared" si="3"/>
        <v>0</v>
      </c>
      <c r="K11" s="430">
        <f>'別表4-4'!AD10</f>
        <v>0</v>
      </c>
      <c r="L11" s="420">
        <f t="shared" si="4"/>
        <v>0</v>
      </c>
      <c r="M11" s="430">
        <f>'別表4-4'!AF10</f>
        <v>0</v>
      </c>
      <c r="N11" s="420">
        <f t="shared" si="5"/>
        <v>0</v>
      </c>
      <c r="O11" s="430">
        <f>'別表4-4'!AH10</f>
        <v>0</v>
      </c>
      <c r="P11" s="501">
        <f t="shared" si="6"/>
        <v>0</v>
      </c>
      <c r="Q11" s="502">
        <f t="shared" si="7"/>
        <v>0</v>
      </c>
      <c r="R11" s="431">
        <v>0</v>
      </c>
      <c r="S11" s="503">
        <v>0</v>
      </c>
      <c r="T11" s="504">
        <f t="shared" si="8"/>
        <v>0</v>
      </c>
      <c r="U11" s="424">
        <v>0</v>
      </c>
      <c r="V11" s="504">
        <f t="shared" si="9"/>
        <v>0</v>
      </c>
      <c r="W11" s="424">
        <v>0</v>
      </c>
      <c r="X11" s="420">
        <f t="shared" si="10"/>
        <v>0</v>
      </c>
      <c r="Y11" s="424">
        <v>0</v>
      </c>
      <c r="Z11" s="420">
        <f t="shared" si="11"/>
        <v>0</v>
      </c>
      <c r="AA11" s="417">
        <f t="shared" si="12"/>
        <v>0</v>
      </c>
      <c r="AB11" s="430">
        <f>'別表4-4'!AK10</f>
        <v>0</v>
      </c>
      <c r="AC11" s="420">
        <f t="shared" si="13"/>
        <v>0</v>
      </c>
      <c r="AD11" s="430">
        <f>'別表4-4'!AM10</f>
        <v>0</v>
      </c>
      <c r="AE11" s="420">
        <f t="shared" si="14"/>
        <v>0</v>
      </c>
      <c r="AF11" s="430">
        <f>'別表4-4'!AO10</f>
        <v>0</v>
      </c>
      <c r="AG11" s="420">
        <f t="shared" si="15"/>
        <v>0</v>
      </c>
      <c r="AH11" s="427">
        <f>'別表4-4'!AQ10</f>
        <v>0</v>
      </c>
      <c r="AI11" s="428"/>
    </row>
    <row r="12" spans="2:35" s="1" customFormat="1" ht="27.75" customHeight="1">
      <c r="B12" s="258" t="s">
        <v>1</v>
      </c>
      <c r="C12" s="416">
        <f t="shared" si="0"/>
        <v>0</v>
      </c>
      <c r="D12" s="416">
        <f>'別表4-4'!P11</f>
        <v>0</v>
      </c>
      <c r="E12" s="417">
        <f t="shared" si="1"/>
        <v>0</v>
      </c>
      <c r="F12" s="429">
        <v>100</v>
      </c>
      <c r="G12" s="430">
        <f>'別表4-4'!Z11</f>
        <v>0</v>
      </c>
      <c r="H12" s="420">
        <f t="shared" si="2"/>
        <v>0</v>
      </c>
      <c r="I12" s="430">
        <f>'別表4-4'!AB11</f>
        <v>0</v>
      </c>
      <c r="J12" s="420">
        <f t="shared" si="3"/>
        <v>0</v>
      </c>
      <c r="K12" s="430">
        <f>'別表4-4'!AD11</f>
        <v>0</v>
      </c>
      <c r="L12" s="420">
        <f t="shared" si="4"/>
        <v>0</v>
      </c>
      <c r="M12" s="430">
        <f>'別表4-4'!AF11</f>
        <v>0</v>
      </c>
      <c r="N12" s="420">
        <f t="shared" si="5"/>
        <v>0</v>
      </c>
      <c r="O12" s="430">
        <f>'別表4-4'!AH11</f>
        <v>0</v>
      </c>
      <c r="P12" s="501">
        <f t="shared" si="6"/>
        <v>0</v>
      </c>
      <c r="Q12" s="502">
        <f t="shared" si="7"/>
        <v>0</v>
      </c>
      <c r="R12" s="431">
        <v>0</v>
      </c>
      <c r="S12" s="503">
        <v>0</v>
      </c>
      <c r="T12" s="504">
        <f t="shared" si="8"/>
        <v>0</v>
      </c>
      <c r="U12" s="424">
        <v>0</v>
      </c>
      <c r="V12" s="504">
        <f t="shared" si="9"/>
        <v>0</v>
      </c>
      <c r="W12" s="424">
        <v>0</v>
      </c>
      <c r="X12" s="420">
        <f t="shared" si="10"/>
        <v>0</v>
      </c>
      <c r="Y12" s="424">
        <v>0</v>
      </c>
      <c r="Z12" s="420">
        <f t="shared" si="11"/>
        <v>0</v>
      </c>
      <c r="AA12" s="417">
        <f t="shared" si="12"/>
        <v>0</v>
      </c>
      <c r="AB12" s="430">
        <f>'別表4-4'!AK11</f>
        <v>0</v>
      </c>
      <c r="AC12" s="420">
        <f t="shared" si="13"/>
        <v>0</v>
      </c>
      <c r="AD12" s="430">
        <f>'別表4-4'!AM11</f>
        <v>0</v>
      </c>
      <c r="AE12" s="420">
        <f t="shared" si="14"/>
        <v>0</v>
      </c>
      <c r="AF12" s="430">
        <f>'別表4-4'!AO11</f>
        <v>0</v>
      </c>
      <c r="AG12" s="420">
        <f t="shared" si="15"/>
        <v>0</v>
      </c>
      <c r="AH12" s="427">
        <f>'別表4-4'!AQ11</f>
        <v>0</v>
      </c>
      <c r="AI12" s="428"/>
    </row>
    <row r="13" spans="2:35" s="1" customFormat="1" ht="27.75" customHeight="1">
      <c r="B13" s="258" t="s">
        <v>2</v>
      </c>
      <c r="C13" s="416">
        <f t="shared" si="0"/>
        <v>0</v>
      </c>
      <c r="D13" s="416">
        <f>'別表4-4'!P12</f>
        <v>0</v>
      </c>
      <c r="E13" s="417">
        <f t="shared" si="1"/>
        <v>0</v>
      </c>
      <c r="F13" s="434">
        <v>100</v>
      </c>
      <c r="G13" s="435">
        <f>'別表4-4'!Z12</f>
        <v>0</v>
      </c>
      <c r="H13" s="420">
        <f t="shared" si="2"/>
        <v>0</v>
      </c>
      <c r="I13" s="435">
        <f>'別表4-4'!AB12</f>
        <v>0</v>
      </c>
      <c r="J13" s="420">
        <f t="shared" si="3"/>
        <v>0</v>
      </c>
      <c r="K13" s="435">
        <f>'別表4-4'!AD12</f>
        <v>0</v>
      </c>
      <c r="L13" s="420">
        <f t="shared" si="4"/>
        <v>0</v>
      </c>
      <c r="M13" s="435">
        <f>'別表4-4'!AF12</f>
        <v>0</v>
      </c>
      <c r="N13" s="420">
        <f t="shared" si="5"/>
        <v>0</v>
      </c>
      <c r="O13" s="435">
        <f>'別表4-4'!AH12</f>
        <v>0</v>
      </c>
      <c r="P13" s="425">
        <f t="shared" si="6"/>
        <v>0</v>
      </c>
      <c r="Q13" s="502">
        <f t="shared" si="7"/>
        <v>0</v>
      </c>
      <c r="R13" s="436">
        <v>0</v>
      </c>
      <c r="S13" s="506">
        <v>0</v>
      </c>
      <c r="T13" s="504">
        <f t="shared" si="8"/>
        <v>0</v>
      </c>
      <c r="U13" s="438">
        <v>0</v>
      </c>
      <c r="V13" s="504">
        <f t="shared" si="9"/>
        <v>0</v>
      </c>
      <c r="W13" s="507">
        <v>0</v>
      </c>
      <c r="X13" s="499">
        <f t="shared" si="10"/>
        <v>0</v>
      </c>
      <c r="Y13" s="507">
        <v>0</v>
      </c>
      <c r="Z13" s="499">
        <f t="shared" si="11"/>
        <v>0</v>
      </c>
      <c r="AA13" s="417">
        <f t="shared" si="12"/>
        <v>0</v>
      </c>
      <c r="AB13" s="435">
        <f>'別表4-4'!AK12</f>
        <v>0</v>
      </c>
      <c r="AC13" s="420">
        <f t="shared" si="13"/>
        <v>0</v>
      </c>
      <c r="AD13" s="435">
        <f>'別表4-4'!AM12</f>
        <v>0</v>
      </c>
      <c r="AE13" s="420">
        <f t="shared" si="14"/>
        <v>0</v>
      </c>
      <c r="AF13" s="435">
        <f>'別表4-4'!AO12</f>
        <v>0</v>
      </c>
      <c r="AG13" s="420">
        <f t="shared" si="15"/>
        <v>0</v>
      </c>
      <c r="AH13" s="440">
        <f>'別表4-4'!AQ12</f>
        <v>0</v>
      </c>
      <c r="AI13" s="441"/>
    </row>
    <row r="14" spans="2:35" s="1" customFormat="1" ht="27.75" customHeight="1">
      <c r="B14" s="258" t="s">
        <v>3</v>
      </c>
      <c r="C14" s="416">
        <f t="shared" si="0"/>
        <v>0</v>
      </c>
      <c r="D14" s="416">
        <f>'別表4-4'!P13</f>
        <v>0</v>
      </c>
      <c r="E14" s="417">
        <f t="shared" si="1"/>
        <v>0</v>
      </c>
      <c r="F14" s="429">
        <v>100</v>
      </c>
      <c r="G14" s="430">
        <f>'別表4-4'!Z13</f>
        <v>0</v>
      </c>
      <c r="H14" s="420">
        <f t="shared" si="2"/>
        <v>0</v>
      </c>
      <c r="I14" s="430">
        <f>'別表4-4'!AB13</f>
        <v>0</v>
      </c>
      <c r="J14" s="420">
        <f t="shared" si="3"/>
        <v>0</v>
      </c>
      <c r="K14" s="430">
        <f>'別表4-4'!AD13</f>
        <v>0</v>
      </c>
      <c r="L14" s="420">
        <f t="shared" si="4"/>
        <v>0</v>
      </c>
      <c r="M14" s="430">
        <f>'別表4-4'!AF13</f>
        <v>0</v>
      </c>
      <c r="N14" s="420">
        <f t="shared" si="5"/>
        <v>0</v>
      </c>
      <c r="O14" s="430">
        <f>'別表4-4'!AH13</f>
        <v>0</v>
      </c>
      <c r="P14" s="501">
        <f t="shared" si="6"/>
        <v>0</v>
      </c>
      <c r="Q14" s="502">
        <f t="shared" si="7"/>
        <v>0</v>
      </c>
      <c r="R14" s="431">
        <v>0</v>
      </c>
      <c r="S14" s="503">
        <v>0</v>
      </c>
      <c r="T14" s="425">
        <f t="shared" si="8"/>
        <v>0</v>
      </c>
      <c r="U14" s="424">
        <v>0</v>
      </c>
      <c r="V14" s="425">
        <f t="shared" si="9"/>
        <v>0</v>
      </c>
      <c r="W14" s="496">
        <v>0</v>
      </c>
      <c r="X14" s="499">
        <f t="shared" si="10"/>
        <v>0</v>
      </c>
      <c r="Y14" s="496">
        <v>0</v>
      </c>
      <c r="Z14" s="499">
        <f t="shared" si="11"/>
        <v>0</v>
      </c>
      <c r="AA14" s="417">
        <f t="shared" si="12"/>
        <v>0</v>
      </c>
      <c r="AB14" s="430">
        <f>'別表4-4'!AK13</f>
        <v>0</v>
      </c>
      <c r="AC14" s="420">
        <f t="shared" si="13"/>
        <v>0</v>
      </c>
      <c r="AD14" s="430">
        <f>'別表4-4'!AM13</f>
        <v>0</v>
      </c>
      <c r="AE14" s="420">
        <f t="shared" si="14"/>
        <v>0</v>
      </c>
      <c r="AF14" s="430">
        <f>'別表4-4'!AO13</f>
        <v>0</v>
      </c>
      <c r="AG14" s="420">
        <f t="shared" si="15"/>
        <v>0</v>
      </c>
      <c r="AH14" s="427">
        <f>'別表4-4'!AQ13</f>
        <v>0</v>
      </c>
      <c r="AI14" s="428"/>
    </row>
    <row r="15" spans="2:35" s="1" customFormat="1" ht="27.75" customHeight="1">
      <c r="B15" s="258" t="s">
        <v>11</v>
      </c>
      <c r="C15" s="416">
        <f t="shared" si="0"/>
        <v>0</v>
      </c>
      <c r="D15" s="416">
        <f>'別表4-4'!P14</f>
        <v>0</v>
      </c>
      <c r="E15" s="417">
        <f t="shared" si="1"/>
        <v>0</v>
      </c>
      <c r="F15" s="429">
        <v>100</v>
      </c>
      <c r="G15" s="430">
        <f>'別表4-4'!Z14</f>
        <v>0</v>
      </c>
      <c r="H15" s="420">
        <f t="shared" si="2"/>
        <v>0</v>
      </c>
      <c r="I15" s="430">
        <f>'別表4-4'!AB14</f>
        <v>0</v>
      </c>
      <c r="J15" s="420">
        <f t="shared" si="3"/>
        <v>0</v>
      </c>
      <c r="K15" s="430">
        <f>'別表4-4'!AD14</f>
        <v>0</v>
      </c>
      <c r="L15" s="420">
        <f t="shared" si="4"/>
        <v>0</v>
      </c>
      <c r="M15" s="430">
        <f>'別表4-4'!AF14</f>
        <v>0</v>
      </c>
      <c r="N15" s="420">
        <f t="shared" si="5"/>
        <v>0</v>
      </c>
      <c r="O15" s="430">
        <f>'別表4-4'!AH14</f>
        <v>0</v>
      </c>
      <c r="P15" s="501">
        <f t="shared" si="6"/>
        <v>0</v>
      </c>
      <c r="Q15" s="502">
        <f t="shared" si="7"/>
        <v>0</v>
      </c>
      <c r="R15" s="431">
        <v>0</v>
      </c>
      <c r="S15" s="503">
        <v>0</v>
      </c>
      <c r="T15" s="504">
        <f t="shared" si="8"/>
        <v>0</v>
      </c>
      <c r="U15" s="424">
        <v>0</v>
      </c>
      <c r="V15" s="504">
        <f t="shared" si="9"/>
        <v>0</v>
      </c>
      <c r="W15" s="496">
        <v>0</v>
      </c>
      <c r="X15" s="499">
        <f t="shared" si="10"/>
        <v>0</v>
      </c>
      <c r="Y15" s="496">
        <v>0</v>
      </c>
      <c r="Z15" s="499">
        <f t="shared" si="11"/>
        <v>0</v>
      </c>
      <c r="AA15" s="417">
        <f t="shared" si="12"/>
        <v>0</v>
      </c>
      <c r="AB15" s="430">
        <f>'別表4-4'!AK14</f>
        <v>0</v>
      </c>
      <c r="AC15" s="420">
        <f t="shared" si="13"/>
        <v>0</v>
      </c>
      <c r="AD15" s="430">
        <f>'別表4-4'!AM14</f>
        <v>0</v>
      </c>
      <c r="AE15" s="420">
        <f t="shared" si="14"/>
        <v>0</v>
      </c>
      <c r="AF15" s="430">
        <f>'別表4-4'!AO14</f>
        <v>0</v>
      </c>
      <c r="AG15" s="420">
        <f t="shared" si="15"/>
        <v>0</v>
      </c>
      <c r="AH15" s="427">
        <f>'別表4-4'!AQ14</f>
        <v>0</v>
      </c>
      <c r="AI15" s="428"/>
    </row>
    <row r="16" spans="2:35" s="1" customFormat="1" ht="27" customHeight="1">
      <c r="B16" s="258" t="s">
        <v>123</v>
      </c>
      <c r="C16" s="416">
        <f t="shared" si="0"/>
        <v>0</v>
      </c>
      <c r="D16" s="416">
        <f>'別表4-4'!P15</f>
        <v>0</v>
      </c>
      <c r="E16" s="417">
        <f t="shared" si="1"/>
        <v>0</v>
      </c>
      <c r="F16" s="429">
        <v>100</v>
      </c>
      <c r="G16" s="430">
        <f>'別表4-4'!Z15</f>
        <v>0</v>
      </c>
      <c r="H16" s="420">
        <f t="shared" si="2"/>
        <v>0</v>
      </c>
      <c r="I16" s="430">
        <f>'別表4-4'!AB15</f>
        <v>0</v>
      </c>
      <c r="J16" s="420">
        <f t="shared" si="3"/>
        <v>0</v>
      </c>
      <c r="K16" s="430">
        <f>'別表4-4'!AD15</f>
        <v>0</v>
      </c>
      <c r="L16" s="420">
        <f t="shared" si="4"/>
        <v>0</v>
      </c>
      <c r="M16" s="430">
        <f>'別表4-4'!AF15</f>
        <v>0</v>
      </c>
      <c r="N16" s="420">
        <f t="shared" si="5"/>
        <v>0</v>
      </c>
      <c r="O16" s="430">
        <f>'別表4-4'!AH15</f>
        <v>0</v>
      </c>
      <c r="P16" s="501">
        <f t="shared" si="6"/>
        <v>0</v>
      </c>
      <c r="Q16" s="502">
        <f t="shared" si="7"/>
        <v>0</v>
      </c>
      <c r="R16" s="431">
        <v>0</v>
      </c>
      <c r="S16" s="503">
        <v>0</v>
      </c>
      <c r="T16" s="504">
        <f t="shared" si="8"/>
        <v>0</v>
      </c>
      <c r="U16" s="424">
        <v>0</v>
      </c>
      <c r="V16" s="504">
        <f t="shared" si="9"/>
        <v>0</v>
      </c>
      <c r="W16" s="496">
        <v>0</v>
      </c>
      <c r="X16" s="499">
        <f t="shared" si="10"/>
        <v>0</v>
      </c>
      <c r="Y16" s="496">
        <v>0</v>
      </c>
      <c r="Z16" s="499">
        <f t="shared" si="11"/>
        <v>0</v>
      </c>
      <c r="AA16" s="417">
        <f t="shared" si="12"/>
        <v>0</v>
      </c>
      <c r="AB16" s="430">
        <f>'別表4-4'!AK15</f>
        <v>0</v>
      </c>
      <c r="AC16" s="420">
        <f t="shared" si="13"/>
        <v>0</v>
      </c>
      <c r="AD16" s="430">
        <f>'別表4-4'!AM15</f>
        <v>0</v>
      </c>
      <c r="AE16" s="420">
        <f t="shared" si="14"/>
        <v>0</v>
      </c>
      <c r="AF16" s="430">
        <f>'別表4-4'!AO15</f>
        <v>0</v>
      </c>
      <c r="AG16" s="420">
        <f t="shared" si="15"/>
        <v>0</v>
      </c>
      <c r="AH16" s="427">
        <f>'別表4-4'!AQ15</f>
        <v>0</v>
      </c>
      <c r="AI16" s="428"/>
    </row>
    <row r="17" spans="2:35" s="1" customFormat="1" ht="27.75" customHeight="1">
      <c r="B17" s="316" t="s">
        <v>57</v>
      </c>
      <c r="C17" s="416">
        <f t="shared" si="0"/>
        <v>0</v>
      </c>
      <c r="D17" s="416">
        <f>'別表4-4'!P16</f>
        <v>0</v>
      </c>
      <c r="E17" s="417">
        <f t="shared" si="1"/>
        <v>0</v>
      </c>
      <c r="F17" s="429">
        <v>100</v>
      </c>
      <c r="G17" s="430">
        <f>'別表4-4'!Z16</f>
        <v>0</v>
      </c>
      <c r="H17" s="420">
        <f t="shared" si="2"/>
        <v>0</v>
      </c>
      <c r="I17" s="430">
        <f>'別表4-4'!AB16</f>
        <v>0</v>
      </c>
      <c r="J17" s="420">
        <f t="shared" si="3"/>
        <v>0</v>
      </c>
      <c r="K17" s="430">
        <f>'別表4-4'!AD16</f>
        <v>0</v>
      </c>
      <c r="L17" s="420">
        <f t="shared" si="4"/>
        <v>0</v>
      </c>
      <c r="M17" s="430">
        <f>'別表4-4'!AF16</f>
        <v>0</v>
      </c>
      <c r="N17" s="420">
        <f t="shared" si="5"/>
        <v>0</v>
      </c>
      <c r="O17" s="430">
        <f>'別表4-4'!AH16</f>
        <v>0</v>
      </c>
      <c r="P17" s="501">
        <f t="shared" si="6"/>
        <v>0</v>
      </c>
      <c r="Q17" s="502">
        <f t="shared" si="7"/>
        <v>0</v>
      </c>
      <c r="R17" s="431">
        <v>0</v>
      </c>
      <c r="S17" s="503">
        <v>0</v>
      </c>
      <c r="T17" s="504">
        <f t="shared" si="8"/>
        <v>0</v>
      </c>
      <c r="U17" s="424">
        <v>0</v>
      </c>
      <c r="V17" s="504">
        <f t="shared" si="9"/>
        <v>0</v>
      </c>
      <c r="W17" s="496">
        <v>0</v>
      </c>
      <c r="X17" s="499">
        <f t="shared" si="10"/>
        <v>0</v>
      </c>
      <c r="Y17" s="496">
        <v>0</v>
      </c>
      <c r="Z17" s="499">
        <f t="shared" si="11"/>
        <v>0</v>
      </c>
      <c r="AA17" s="417">
        <f t="shared" si="12"/>
        <v>0</v>
      </c>
      <c r="AB17" s="430">
        <f>'別表4-4'!AK16</f>
        <v>0</v>
      </c>
      <c r="AC17" s="420">
        <f t="shared" si="13"/>
        <v>0</v>
      </c>
      <c r="AD17" s="430">
        <f>'別表4-4'!AM16</f>
        <v>0</v>
      </c>
      <c r="AE17" s="420">
        <f t="shared" si="14"/>
        <v>0</v>
      </c>
      <c r="AF17" s="430">
        <f>'別表4-4'!AO16</f>
        <v>0</v>
      </c>
      <c r="AG17" s="420">
        <f t="shared" si="15"/>
        <v>0</v>
      </c>
      <c r="AH17" s="427">
        <f>'別表4-4'!AQ16</f>
        <v>0</v>
      </c>
      <c r="AI17" s="428"/>
    </row>
    <row r="18" spans="2:35" s="1" customFormat="1" ht="27.75" customHeight="1">
      <c r="B18" s="316" t="s">
        <v>193</v>
      </c>
      <c r="C18" s="416">
        <f t="shared" si="0"/>
        <v>0</v>
      </c>
      <c r="D18" s="416">
        <f>'別表4-4'!P17</f>
        <v>0</v>
      </c>
      <c r="E18" s="417">
        <f t="shared" si="1"/>
        <v>0</v>
      </c>
      <c r="F18" s="429">
        <v>100</v>
      </c>
      <c r="G18" s="430">
        <f>'別表4-4'!Z17</f>
        <v>0</v>
      </c>
      <c r="H18" s="420">
        <f t="shared" si="2"/>
        <v>0</v>
      </c>
      <c r="I18" s="430">
        <f>'別表4-4'!AB17</f>
        <v>0</v>
      </c>
      <c r="J18" s="420">
        <f t="shared" si="3"/>
        <v>0</v>
      </c>
      <c r="K18" s="430">
        <f>'別表4-4'!AD17</f>
        <v>0</v>
      </c>
      <c r="L18" s="420">
        <f t="shared" si="4"/>
        <v>0</v>
      </c>
      <c r="M18" s="430">
        <f>'別表4-4'!AF17</f>
        <v>0</v>
      </c>
      <c r="N18" s="420">
        <f t="shared" si="5"/>
        <v>0</v>
      </c>
      <c r="O18" s="430">
        <f>'別表4-4'!AH17</f>
        <v>0</v>
      </c>
      <c r="P18" s="501">
        <f t="shared" si="6"/>
        <v>0</v>
      </c>
      <c r="Q18" s="502">
        <f t="shared" si="7"/>
        <v>0</v>
      </c>
      <c r="R18" s="431">
        <v>0</v>
      </c>
      <c r="S18" s="503">
        <v>0</v>
      </c>
      <c r="T18" s="504">
        <f t="shared" si="8"/>
        <v>0</v>
      </c>
      <c r="U18" s="424">
        <v>0</v>
      </c>
      <c r="V18" s="504">
        <f t="shared" si="9"/>
        <v>0</v>
      </c>
      <c r="W18" s="496">
        <v>0</v>
      </c>
      <c r="X18" s="499">
        <f t="shared" si="10"/>
        <v>0</v>
      </c>
      <c r="Y18" s="496">
        <v>0</v>
      </c>
      <c r="Z18" s="499">
        <f t="shared" si="11"/>
        <v>0</v>
      </c>
      <c r="AA18" s="417">
        <f t="shared" si="12"/>
        <v>0</v>
      </c>
      <c r="AB18" s="430">
        <f>'別表4-4'!AK17</f>
        <v>0</v>
      </c>
      <c r="AC18" s="420">
        <f t="shared" si="13"/>
        <v>0</v>
      </c>
      <c r="AD18" s="430">
        <f>'別表4-4'!AM17</f>
        <v>0</v>
      </c>
      <c r="AE18" s="420">
        <f t="shared" si="14"/>
        <v>0</v>
      </c>
      <c r="AF18" s="430">
        <f>'別表4-4'!AO17</f>
        <v>0</v>
      </c>
      <c r="AG18" s="420">
        <f t="shared" si="15"/>
        <v>0</v>
      </c>
      <c r="AH18" s="427">
        <f>'別表4-4'!AQ17</f>
        <v>0</v>
      </c>
      <c r="AI18" s="428"/>
    </row>
    <row r="19" spans="2:35" s="1" customFormat="1" ht="25.5" customHeight="1">
      <c r="B19" s="258" t="s">
        <v>12</v>
      </c>
      <c r="C19" s="416">
        <f t="shared" si="0"/>
        <v>0</v>
      </c>
      <c r="D19" s="416">
        <f>'別表4-4'!P18</f>
        <v>0</v>
      </c>
      <c r="E19" s="417">
        <f t="shared" si="1"/>
        <v>0</v>
      </c>
      <c r="F19" s="429">
        <v>100</v>
      </c>
      <c r="G19" s="430">
        <f>'別表4-4'!Z18</f>
        <v>0</v>
      </c>
      <c r="H19" s="420">
        <f t="shared" si="2"/>
        <v>0</v>
      </c>
      <c r="I19" s="430">
        <f>'別表4-4'!AB18</f>
        <v>0</v>
      </c>
      <c r="J19" s="420">
        <f t="shared" si="3"/>
        <v>0</v>
      </c>
      <c r="K19" s="430">
        <f>'別表4-4'!AD18</f>
        <v>0</v>
      </c>
      <c r="L19" s="420">
        <f t="shared" si="4"/>
        <v>0</v>
      </c>
      <c r="M19" s="430">
        <f>'別表4-4'!AF18</f>
        <v>0</v>
      </c>
      <c r="N19" s="420">
        <f t="shared" si="5"/>
        <v>0</v>
      </c>
      <c r="O19" s="430">
        <f>'別表4-4'!AH18</f>
        <v>0</v>
      </c>
      <c r="P19" s="425">
        <f t="shared" si="6"/>
        <v>0</v>
      </c>
      <c r="Q19" s="502">
        <f t="shared" si="7"/>
        <v>0</v>
      </c>
      <c r="R19" s="431">
        <v>0</v>
      </c>
      <c r="S19" s="503">
        <v>0</v>
      </c>
      <c r="T19" s="425">
        <f t="shared" si="8"/>
        <v>0</v>
      </c>
      <c r="U19" s="424">
        <v>0</v>
      </c>
      <c r="V19" s="425">
        <f t="shared" si="9"/>
        <v>0</v>
      </c>
      <c r="W19" s="496">
        <v>0</v>
      </c>
      <c r="X19" s="420">
        <f t="shared" si="10"/>
        <v>0</v>
      </c>
      <c r="Y19" s="496">
        <v>0</v>
      </c>
      <c r="Z19" s="420">
        <f t="shared" si="11"/>
        <v>0</v>
      </c>
      <c r="AA19" s="417">
        <f t="shared" si="12"/>
        <v>0</v>
      </c>
      <c r="AB19" s="430">
        <f>'別表4-4'!AK18</f>
        <v>0</v>
      </c>
      <c r="AC19" s="420">
        <f t="shared" si="13"/>
        <v>0</v>
      </c>
      <c r="AD19" s="430">
        <f>'別表4-4'!AM18</f>
        <v>0</v>
      </c>
      <c r="AE19" s="420">
        <f t="shared" si="14"/>
        <v>0</v>
      </c>
      <c r="AF19" s="430">
        <f>'別表4-4'!AO18</f>
        <v>0</v>
      </c>
      <c r="AG19" s="420">
        <f t="shared" si="15"/>
        <v>0</v>
      </c>
      <c r="AH19" s="427">
        <f>'別表4-4'!AQ18</f>
        <v>0</v>
      </c>
      <c r="AI19" s="428"/>
    </row>
    <row r="20" spans="2:35" s="1" customFormat="1" ht="27.75" customHeight="1">
      <c r="B20" s="258" t="s">
        <v>24</v>
      </c>
      <c r="C20" s="416">
        <f t="shared" si="0"/>
        <v>0</v>
      </c>
      <c r="D20" s="416">
        <f>'別表4-4'!P19</f>
        <v>0</v>
      </c>
      <c r="E20" s="417">
        <f t="shared" si="1"/>
        <v>0</v>
      </c>
      <c r="F20" s="429">
        <v>100</v>
      </c>
      <c r="G20" s="430">
        <f>'別表4-4'!Z19</f>
        <v>0</v>
      </c>
      <c r="H20" s="420">
        <f t="shared" si="2"/>
        <v>0</v>
      </c>
      <c r="I20" s="430">
        <f>'別表4-4'!AB19</f>
        <v>0</v>
      </c>
      <c r="J20" s="420">
        <f t="shared" si="3"/>
        <v>0</v>
      </c>
      <c r="K20" s="430">
        <f>'別表4-4'!AD19</f>
        <v>0</v>
      </c>
      <c r="L20" s="420">
        <f t="shared" si="4"/>
        <v>0</v>
      </c>
      <c r="M20" s="430">
        <f>'別表4-4'!AF19</f>
        <v>0</v>
      </c>
      <c r="N20" s="420">
        <f t="shared" si="5"/>
        <v>0</v>
      </c>
      <c r="O20" s="430">
        <f>'別表4-4'!AH19</f>
        <v>0</v>
      </c>
      <c r="P20" s="501">
        <f t="shared" si="6"/>
        <v>0</v>
      </c>
      <c r="Q20" s="502">
        <f t="shared" si="7"/>
        <v>0</v>
      </c>
      <c r="R20" s="431">
        <v>0</v>
      </c>
      <c r="S20" s="503">
        <v>0</v>
      </c>
      <c r="T20" s="504">
        <f t="shared" si="8"/>
        <v>0</v>
      </c>
      <c r="U20" s="424">
        <v>0</v>
      </c>
      <c r="V20" s="504">
        <f t="shared" si="9"/>
        <v>0</v>
      </c>
      <c r="W20" s="424">
        <v>0</v>
      </c>
      <c r="X20" s="420">
        <f t="shared" si="10"/>
        <v>0</v>
      </c>
      <c r="Y20" s="424">
        <v>0</v>
      </c>
      <c r="Z20" s="420">
        <f t="shared" si="11"/>
        <v>0</v>
      </c>
      <c r="AA20" s="417">
        <f t="shared" si="12"/>
        <v>0</v>
      </c>
      <c r="AB20" s="430">
        <f>'別表4-4'!AK19</f>
        <v>0</v>
      </c>
      <c r="AC20" s="420">
        <f t="shared" si="13"/>
        <v>0</v>
      </c>
      <c r="AD20" s="430">
        <f>'別表4-4'!AM19</f>
        <v>0</v>
      </c>
      <c r="AE20" s="420">
        <f t="shared" si="14"/>
        <v>0</v>
      </c>
      <c r="AF20" s="430">
        <f>'別表4-4'!AO19</f>
        <v>0</v>
      </c>
      <c r="AG20" s="420">
        <f t="shared" si="15"/>
        <v>0</v>
      </c>
      <c r="AH20" s="427">
        <f>'別表4-4'!AQ19</f>
        <v>0</v>
      </c>
      <c r="AI20" s="428"/>
    </row>
    <row r="21" spans="2:35" s="1" customFormat="1" ht="27.75" customHeight="1">
      <c r="B21" s="258" t="s">
        <v>39</v>
      </c>
      <c r="C21" s="416">
        <f t="shared" si="0"/>
        <v>0</v>
      </c>
      <c r="D21" s="416">
        <f>'別表4-4'!P20</f>
        <v>0</v>
      </c>
      <c r="E21" s="417">
        <f t="shared" si="1"/>
        <v>0</v>
      </c>
      <c r="F21" s="429">
        <v>100</v>
      </c>
      <c r="G21" s="508">
        <f>'別表4-4'!Z20</f>
        <v>0</v>
      </c>
      <c r="H21" s="425">
        <f t="shared" si="2"/>
        <v>0</v>
      </c>
      <c r="I21" s="430">
        <f>'別表4-4'!AB20</f>
        <v>0</v>
      </c>
      <c r="J21" s="420">
        <f t="shared" si="3"/>
        <v>0</v>
      </c>
      <c r="K21" s="430">
        <f>'別表4-4'!AD20</f>
        <v>0</v>
      </c>
      <c r="L21" s="420">
        <f t="shared" si="4"/>
        <v>0</v>
      </c>
      <c r="M21" s="430">
        <f>'別表4-4'!AF20</f>
        <v>0</v>
      </c>
      <c r="N21" s="420">
        <f t="shared" si="5"/>
        <v>0</v>
      </c>
      <c r="O21" s="430">
        <f>'別表4-4'!AH20</f>
        <v>0</v>
      </c>
      <c r="P21" s="501">
        <f t="shared" si="6"/>
        <v>0</v>
      </c>
      <c r="Q21" s="502">
        <f t="shared" si="7"/>
        <v>0</v>
      </c>
      <c r="R21" s="431">
        <v>0</v>
      </c>
      <c r="S21" s="503">
        <v>0</v>
      </c>
      <c r="T21" s="504">
        <f t="shared" si="8"/>
        <v>0</v>
      </c>
      <c r="U21" s="424">
        <v>0</v>
      </c>
      <c r="V21" s="504">
        <f t="shared" si="9"/>
        <v>0</v>
      </c>
      <c r="W21" s="424">
        <v>0</v>
      </c>
      <c r="X21" s="420">
        <f t="shared" si="10"/>
        <v>0</v>
      </c>
      <c r="Y21" s="424">
        <v>0</v>
      </c>
      <c r="Z21" s="420">
        <f t="shared" si="11"/>
        <v>0</v>
      </c>
      <c r="AA21" s="417">
        <f t="shared" si="12"/>
        <v>0</v>
      </c>
      <c r="AB21" s="430">
        <f>'別表4-4'!AK20</f>
        <v>0</v>
      </c>
      <c r="AC21" s="420">
        <f t="shared" si="13"/>
        <v>0</v>
      </c>
      <c r="AD21" s="430">
        <f>'別表4-4'!AM20</f>
        <v>0</v>
      </c>
      <c r="AE21" s="420">
        <f t="shared" si="14"/>
        <v>0</v>
      </c>
      <c r="AF21" s="430">
        <f>'別表4-4'!AO20</f>
        <v>0</v>
      </c>
      <c r="AG21" s="420">
        <f t="shared" si="15"/>
        <v>0</v>
      </c>
      <c r="AH21" s="427">
        <f>'別表4-4'!AQ20</f>
        <v>0</v>
      </c>
      <c r="AI21" s="428"/>
    </row>
    <row r="22" spans="2:35" s="1" customFormat="1" ht="28.5" customHeight="1">
      <c r="B22" s="258" t="s">
        <v>13</v>
      </c>
      <c r="C22" s="416">
        <f t="shared" si="0"/>
        <v>0</v>
      </c>
      <c r="D22" s="416">
        <f>'別表4-4'!P21</f>
        <v>0</v>
      </c>
      <c r="E22" s="417">
        <f t="shared" si="1"/>
        <v>0</v>
      </c>
      <c r="F22" s="429">
        <v>100</v>
      </c>
      <c r="G22" s="430">
        <f>'別表4-4'!Z21</f>
        <v>0</v>
      </c>
      <c r="H22" s="420">
        <f t="shared" si="2"/>
        <v>0</v>
      </c>
      <c r="I22" s="430">
        <f>'別表4-4'!AB21</f>
        <v>0</v>
      </c>
      <c r="J22" s="420">
        <f t="shared" si="3"/>
        <v>0</v>
      </c>
      <c r="K22" s="430">
        <f>'別表4-4'!AD21</f>
        <v>0</v>
      </c>
      <c r="L22" s="420">
        <f t="shared" si="4"/>
        <v>0</v>
      </c>
      <c r="M22" s="430">
        <f>'別表4-4'!AF21</f>
        <v>0</v>
      </c>
      <c r="N22" s="420">
        <f t="shared" si="5"/>
        <v>0</v>
      </c>
      <c r="O22" s="430">
        <f>'別表4-4'!AH21</f>
        <v>0</v>
      </c>
      <c r="P22" s="501">
        <f t="shared" si="6"/>
        <v>0</v>
      </c>
      <c r="Q22" s="502">
        <f t="shared" si="7"/>
        <v>0</v>
      </c>
      <c r="R22" s="431">
        <v>0</v>
      </c>
      <c r="S22" s="503">
        <v>0</v>
      </c>
      <c r="T22" s="504">
        <f t="shared" si="8"/>
        <v>0</v>
      </c>
      <c r="U22" s="424">
        <v>0</v>
      </c>
      <c r="V22" s="504">
        <f t="shared" si="9"/>
        <v>0</v>
      </c>
      <c r="W22" s="424">
        <v>0</v>
      </c>
      <c r="X22" s="420">
        <f t="shared" si="10"/>
        <v>0</v>
      </c>
      <c r="Y22" s="424">
        <v>0</v>
      </c>
      <c r="Z22" s="420">
        <f t="shared" si="11"/>
        <v>0</v>
      </c>
      <c r="AA22" s="417">
        <f t="shared" si="12"/>
        <v>0</v>
      </c>
      <c r="AB22" s="430">
        <f>'別表4-4'!AK21</f>
        <v>0</v>
      </c>
      <c r="AC22" s="420">
        <f t="shared" si="13"/>
        <v>0</v>
      </c>
      <c r="AD22" s="430">
        <f>'別表4-4'!AM21</f>
        <v>0</v>
      </c>
      <c r="AE22" s="420">
        <f t="shared" si="14"/>
        <v>0</v>
      </c>
      <c r="AF22" s="430">
        <f>'別表4-4'!AO21</f>
        <v>0</v>
      </c>
      <c r="AG22" s="509">
        <f t="shared" si="15"/>
        <v>0</v>
      </c>
      <c r="AH22" s="427">
        <f>'別表4-4'!AQ21</f>
        <v>0</v>
      </c>
      <c r="AI22" s="428"/>
    </row>
    <row r="23" spans="2:35" s="1" customFormat="1" ht="27.75" customHeight="1">
      <c r="B23" s="258" t="s">
        <v>14</v>
      </c>
      <c r="C23" s="416">
        <f t="shared" si="0"/>
        <v>0</v>
      </c>
      <c r="D23" s="416">
        <f>'別表4-4'!P22</f>
        <v>0</v>
      </c>
      <c r="E23" s="417">
        <f t="shared" si="1"/>
        <v>0</v>
      </c>
      <c r="F23" s="429">
        <v>100</v>
      </c>
      <c r="G23" s="430">
        <f>'別表4-4'!Z22</f>
        <v>0</v>
      </c>
      <c r="H23" s="420">
        <f t="shared" si="2"/>
        <v>0</v>
      </c>
      <c r="I23" s="430">
        <f>'別表4-4'!AB22</f>
        <v>0</v>
      </c>
      <c r="J23" s="420">
        <f t="shared" si="3"/>
        <v>0</v>
      </c>
      <c r="K23" s="430">
        <f>'別表4-4'!AD22</f>
        <v>0</v>
      </c>
      <c r="L23" s="420">
        <f t="shared" si="4"/>
        <v>0</v>
      </c>
      <c r="M23" s="430">
        <f>'別表4-4'!AF22</f>
        <v>0</v>
      </c>
      <c r="N23" s="420">
        <f t="shared" si="5"/>
        <v>0</v>
      </c>
      <c r="O23" s="430">
        <f>'別表4-4'!AH22</f>
        <v>0</v>
      </c>
      <c r="P23" s="501">
        <f t="shared" si="6"/>
        <v>0</v>
      </c>
      <c r="Q23" s="502">
        <f t="shared" si="7"/>
        <v>0</v>
      </c>
      <c r="R23" s="431">
        <v>0</v>
      </c>
      <c r="S23" s="503">
        <v>0</v>
      </c>
      <c r="T23" s="504">
        <f t="shared" si="8"/>
        <v>0</v>
      </c>
      <c r="U23" s="424">
        <v>0</v>
      </c>
      <c r="V23" s="504">
        <f t="shared" si="9"/>
        <v>0</v>
      </c>
      <c r="W23" s="424">
        <v>0</v>
      </c>
      <c r="X23" s="499">
        <f t="shared" si="10"/>
        <v>0</v>
      </c>
      <c r="Y23" s="424">
        <v>0</v>
      </c>
      <c r="Z23" s="499">
        <f t="shared" si="11"/>
        <v>0</v>
      </c>
      <c r="AA23" s="417">
        <f t="shared" si="12"/>
        <v>0</v>
      </c>
      <c r="AB23" s="430">
        <f>'別表4-4'!AK22</f>
        <v>0</v>
      </c>
      <c r="AC23" s="420">
        <f t="shared" si="13"/>
        <v>0</v>
      </c>
      <c r="AD23" s="430">
        <f>'別表4-4'!AM22</f>
        <v>0</v>
      </c>
      <c r="AE23" s="420">
        <f t="shared" si="14"/>
        <v>0</v>
      </c>
      <c r="AF23" s="430">
        <f>'別表4-4'!AO22</f>
        <v>0</v>
      </c>
      <c r="AG23" s="420">
        <f t="shared" si="15"/>
        <v>0</v>
      </c>
      <c r="AH23" s="427">
        <f>'別表4-4'!AQ22</f>
        <v>0</v>
      </c>
      <c r="AI23" s="428"/>
    </row>
    <row r="24" spans="2:35" s="1" customFormat="1" ht="27.75" customHeight="1">
      <c r="B24" s="258" t="s">
        <v>4</v>
      </c>
      <c r="C24" s="416">
        <f t="shared" si="0"/>
        <v>2</v>
      </c>
      <c r="D24" s="416">
        <f>'別表4-4'!P23</f>
        <v>2</v>
      </c>
      <c r="E24" s="417">
        <f t="shared" si="1"/>
        <v>0</v>
      </c>
      <c r="F24" s="429">
        <v>100</v>
      </c>
      <c r="G24" s="430">
        <f>'別表4-4'!Z23</f>
        <v>0</v>
      </c>
      <c r="H24" s="420">
        <f t="shared" si="2"/>
        <v>0</v>
      </c>
      <c r="I24" s="430">
        <f>'別表4-4'!AB23</f>
        <v>0</v>
      </c>
      <c r="J24" s="420">
        <f t="shared" si="3"/>
        <v>0</v>
      </c>
      <c r="K24" s="430">
        <f>'別表4-4'!AD23</f>
        <v>0</v>
      </c>
      <c r="L24" s="420">
        <f t="shared" si="4"/>
        <v>0</v>
      </c>
      <c r="M24" s="430">
        <f>'別表4-4'!AF23</f>
        <v>0</v>
      </c>
      <c r="N24" s="420">
        <f t="shared" si="5"/>
        <v>0</v>
      </c>
      <c r="O24" s="430">
        <f>'別表4-4'!AH23</f>
        <v>0</v>
      </c>
      <c r="P24" s="425">
        <f t="shared" si="6"/>
        <v>0</v>
      </c>
      <c r="Q24" s="502">
        <f t="shared" si="7"/>
        <v>0</v>
      </c>
      <c r="R24" s="431">
        <v>0</v>
      </c>
      <c r="S24" s="503">
        <v>0</v>
      </c>
      <c r="T24" s="425">
        <f t="shared" si="8"/>
        <v>0</v>
      </c>
      <c r="U24" s="424">
        <v>0</v>
      </c>
      <c r="V24" s="425">
        <f t="shared" si="9"/>
        <v>0</v>
      </c>
      <c r="W24" s="424">
        <v>0</v>
      </c>
      <c r="X24" s="499">
        <f t="shared" si="10"/>
        <v>0</v>
      </c>
      <c r="Y24" s="424">
        <v>0</v>
      </c>
      <c r="Z24" s="499">
        <f t="shared" si="11"/>
        <v>0</v>
      </c>
      <c r="AA24" s="417">
        <f t="shared" si="12"/>
        <v>0</v>
      </c>
      <c r="AB24" s="430">
        <f>'別表4-4'!AK23</f>
        <v>0</v>
      </c>
      <c r="AC24" s="420">
        <f t="shared" si="13"/>
        <v>0</v>
      </c>
      <c r="AD24" s="430">
        <f>'別表4-4'!AM23</f>
        <v>0</v>
      </c>
      <c r="AE24" s="420">
        <f t="shared" si="14"/>
        <v>0</v>
      </c>
      <c r="AF24" s="430">
        <f>'別表4-4'!AO23</f>
        <v>0</v>
      </c>
      <c r="AG24" s="420">
        <f t="shared" si="15"/>
        <v>0</v>
      </c>
      <c r="AH24" s="427">
        <f>'別表4-4'!AQ23</f>
        <v>0</v>
      </c>
      <c r="AI24" s="428"/>
    </row>
    <row r="25" spans="2:35" s="1" customFormat="1" ht="27.75" customHeight="1">
      <c r="B25" s="258" t="s">
        <v>5</v>
      </c>
      <c r="C25" s="416">
        <f t="shared" si="0"/>
        <v>0</v>
      </c>
      <c r="D25" s="416">
        <f>'別表4-4'!P24</f>
        <v>0</v>
      </c>
      <c r="E25" s="417">
        <f t="shared" si="1"/>
        <v>0</v>
      </c>
      <c r="F25" s="429">
        <v>100</v>
      </c>
      <c r="G25" s="430">
        <f>'別表4-4'!Z24</f>
        <v>0</v>
      </c>
      <c r="H25" s="420">
        <f t="shared" si="2"/>
        <v>0</v>
      </c>
      <c r="I25" s="430">
        <f>'別表4-4'!AB24</f>
        <v>0</v>
      </c>
      <c r="J25" s="420">
        <f t="shared" si="3"/>
        <v>0</v>
      </c>
      <c r="K25" s="430">
        <f>'別表4-4'!AD24</f>
        <v>0</v>
      </c>
      <c r="L25" s="420">
        <f t="shared" si="4"/>
        <v>0</v>
      </c>
      <c r="M25" s="430">
        <f>'別表4-4'!AF24</f>
        <v>0</v>
      </c>
      <c r="N25" s="420">
        <f t="shared" si="5"/>
        <v>0</v>
      </c>
      <c r="O25" s="430">
        <f>'別表4-4'!AH24</f>
        <v>0</v>
      </c>
      <c r="P25" s="501">
        <f t="shared" si="6"/>
        <v>0</v>
      </c>
      <c r="Q25" s="502">
        <f t="shared" si="7"/>
        <v>0</v>
      </c>
      <c r="R25" s="431">
        <v>0</v>
      </c>
      <c r="S25" s="503">
        <v>0</v>
      </c>
      <c r="T25" s="504">
        <f t="shared" si="8"/>
        <v>0</v>
      </c>
      <c r="U25" s="424">
        <v>0</v>
      </c>
      <c r="V25" s="504">
        <f t="shared" si="9"/>
        <v>0</v>
      </c>
      <c r="W25" s="424">
        <v>0</v>
      </c>
      <c r="X25" s="499">
        <f t="shared" si="10"/>
        <v>0</v>
      </c>
      <c r="Y25" s="424">
        <v>0</v>
      </c>
      <c r="Z25" s="499">
        <f t="shared" si="11"/>
        <v>0</v>
      </c>
      <c r="AA25" s="417">
        <f t="shared" si="12"/>
        <v>0</v>
      </c>
      <c r="AB25" s="430">
        <f>'別表4-4'!AK24</f>
        <v>0</v>
      </c>
      <c r="AC25" s="420">
        <f t="shared" si="13"/>
        <v>0</v>
      </c>
      <c r="AD25" s="430">
        <f>'別表4-4'!AM24</f>
        <v>0</v>
      </c>
      <c r="AE25" s="420">
        <f t="shared" si="14"/>
        <v>0</v>
      </c>
      <c r="AF25" s="430">
        <f>'別表4-4'!AO24</f>
        <v>0</v>
      </c>
      <c r="AG25" s="420">
        <f t="shared" si="15"/>
        <v>0</v>
      </c>
      <c r="AH25" s="427">
        <f>'別表4-4'!AQ24</f>
        <v>0</v>
      </c>
      <c r="AI25" s="428"/>
    </row>
    <row r="26" spans="2:35" s="1" customFormat="1" ht="27" customHeight="1">
      <c r="B26" s="258" t="s">
        <v>6</v>
      </c>
      <c r="C26" s="416">
        <f t="shared" si="0"/>
        <v>0</v>
      </c>
      <c r="D26" s="416">
        <f>'別表4-4'!P25</f>
        <v>0</v>
      </c>
      <c r="E26" s="417">
        <f t="shared" si="1"/>
        <v>0</v>
      </c>
      <c r="F26" s="429">
        <v>100</v>
      </c>
      <c r="G26" s="430">
        <f>'別表4-4'!Z25</f>
        <v>0</v>
      </c>
      <c r="H26" s="420">
        <f t="shared" si="2"/>
        <v>0</v>
      </c>
      <c r="I26" s="430">
        <f>'別表4-4'!AB25</f>
        <v>0</v>
      </c>
      <c r="J26" s="420">
        <f t="shared" si="3"/>
        <v>0</v>
      </c>
      <c r="K26" s="430">
        <f>'別表4-4'!AD25</f>
        <v>0</v>
      </c>
      <c r="L26" s="420">
        <f t="shared" si="4"/>
        <v>0</v>
      </c>
      <c r="M26" s="430">
        <f>'別表4-4'!AF25</f>
        <v>0</v>
      </c>
      <c r="N26" s="420">
        <f t="shared" si="5"/>
        <v>0</v>
      </c>
      <c r="O26" s="430">
        <f>'別表4-4'!AH25</f>
        <v>0</v>
      </c>
      <c r="P26" s="501">
        <f t="shared" si="6"/>
        <v>0</v>
      </c>
      <c r="Q26" s="502">
        <f t="shared" si="7"/>
        <v>0</v>
      </c>
      <c r="R26" s="431">
        <v>0</v>
      </c>
      <c r="S26" s="503">
        <v>0</v>
      </c>
      <c r="T26" s="504">
        <f t="shared" si="8"/>
        <v>0</v>
      </c>
      <c r="U26" s="424">
        <v>0</v>
      </c>
      <c r="V26" s="504">
        <f t="shared" si="9"/>
        <v>0</v>
      </c>
      <c r="W26" s="424">
        <v>0</v>
      </c>
      <c r="X26" s="499">
        <f t="shared" si="10"/>
        <v>0</v>
      </c>
      <c r="Y26" s="424">
        <v>0</v>
      </c>
      <c r="Z26" s="499">
        <f t="shared" si="11"/>
        <v>0</v>
      </c>
      <c r="AA26" s="417">
        <f t="shared" si="12"/>
        <v>0</v>
      </c>
      <c r="AB26" s="430">
        <f>'別表4-4'!AK25</f>
        <v>0</v>
      </c>
      <c r="AC26" s="420">
        <f t="shared" si="13"/>
        <v>0</v>
      </c>
      <c r="AD26" s="430">
        <f>'別表4-4'!AM25</f>
        <v>0</v>
      </c>
      <c r="AE26" s="420">
        <f t="shared" si="14"/>
        <v>0</v>
      </c>
      <c r="AF26" s="430">
        <f>'別表4-4'!AO25</f>
        <v>0</v>
      </c>
      <c r="AG26" s="420">
        <f t="shared" si="15"/>
        <v>0</v>
      </c>
      <c r="AH26" s="427">
        <f>'別表4-4'!AQ25</f>
        <v>0</v>
      </c>
      <c r="AI26" s="428"/>
    </row>
    <row r="27" spans="2:35" s="1" customFormat="1" ht="27.75" customHeight="1">
      <c r="B27" s="258" t="s">
        <v>15</v>
      </c>
      <c r="C27" s="416">
        <f t="shared" si="0"/>
        <v>0</v>
      </c>
      <c r="D27" s="416">
        <f>'別表4-4'!P26</f>
        <v>0</v>
      </c>
      <c r="E27" s="417">
        <f t="shared" si="1"/>
        <v>0</v>
      </c>
      <c r="F27" s="429">
        <v>100</v>
      </c>
      <c r="G27" s="430">
        <f>'別表4-4'!Z26</f>
        <v>0</v>
      </c>
      <c r="H27" s="420">
        <f t="shared" si="2"/>
        <v>0</v>
      </c>
      <c r="I27" s="430">
        <f>'別表4-4'!AB26</f>
        <v>0</v>
      </c>
      <c r="J27" s="420">
        <f t="shared" si="3"/>
        <v>0</v>
      </c>
      <c r="K27" s="430">
        <f>'別表4-4'!AD26</f>
        <v>0</v>
      </c>
      <c r="L27" s="420">
        <f t="shared" si="4"/>
        <v>0</v>
      </c>
      <c r="M27" s="430">
        <f>'別表4-4'!AF26</f>
        <v>0</v>
      </c>
      <c r="N27" s="420">
        <f t="shared" si="5"/>
        <v>0</v>
      </c>
      <c r="O27" s="430">
        <f>'別表4-4'!AH26</f>
        <v>0</v>
      </c>
      <c r="P27" s="501">
        <f t="shared" si="6"/>
        <v>0</v>
      </c>
      <c r="Q27" s="502">
        <f t="shared" si="7"/>
        <v>0</v>
      </c>
      <c r="R27" s="431">
        <v>0</v>
      </c>
      <c r="S27" s="503">
        <v>0</v>
      </c>
      <c r="T27" s="425">
        <f t="shared" si="8"/>
        <v>0</v>
      </c>
      <c r="U27" s="424">
        <v>0</v>
      </c>
      <c r="V27" s="425">
        <f t="shared" si="9"/>
        <v>0</v>
      </c>
      <c r="W27" s="424">
        <v>0</v>
      </c>
      <c r="X27" s="499">
        <f t="shared" si="10"/>
        <v>0</v>
      </c>
      <c r="Y27" s="424">
        <v>0</v>
      </c>
      <c r="Z27" s="499">
        <f t="shared" si="11"/>
        <v>0</v>
      </c>
      <c r="AA27" s="417">
        <f t="shared" si="12"/>
        <v>0</v>
      </c>
      <c r="AB27" s="430">
        <f>'別表4-4'!AK26</f>
        <v>0</v>
      </c>
      <c r="AC27" s="420">
        <f t="shared" si="13"/>
        <v>0</v>
      </c>
      <c r="AD27" s="430">
        <f>'別表4-4'!AM26</f>
        <v>0</v>
      </c>
      <c r="AE27" s="420">
        <f t="shared" si="14"/>
        <v>0</v>
      </c>
      <c r="AF27" s="430">
        <f>'別表4-4'!AO26</f>
        <v>0</v>
      </c>
      <c r="AG27" s="420">
        <f t="shared" si="15"/>
        <v>0</v>
      </c>
      <c r="AH27" s="427">
        <f>'別表4-4'!AQ26</f>
        <v>0</v>
      </c>
      <c r="AI27" s="428"/>
    </row>
    <row r="28" spans="2:35" s="4" customFormat="1" ht="28.5" customHeight="1">
      <c r="B28" s="258" t="s">
        <v>16</v>
      </c>
      <c r="C28" s="416">
        <f t="shared" si="0"/>
        <v>4353</v>
      </c>
      <c r="D28" s="416">
        <f>'別表4-4'!P27</f>
        <v>1785</v>
      </c>
      <c r="E28" s="417">
        <f t="shared" si="1"/>
        <v>302</v>
      </c>
      <c r="F28" s="429">
        <v>100</v>
      </c>
      <c r="G28" s="430">
        <f>'別表4-4'!Z27</f>
        <v>202</v>
      </c>
      <c r="H28" s="420">
        <f t="shared" si="2"/>
        <v>66.88741721854305</v>
      </c>
      <c r="I28" s="430">
        <f>'別表4-4'!AB27</f>
        <v>51</v>
      </c>
      <c r="J28" s="420">
        <f t="shared" si="3"/>
        <v>16.887417218543046</v>
      </c>
      <c r="K28" s="430">
        <f>'別表4-4'!AD27</f>
        <v>12</v>
      </c>
      <c r="L28" s="420">
        <f t="shared" si="4"/>
        <v>3.9735099337748347</v>
      </c>
      <c r="M28" s="430">
        <f>'別表4-4'!AF27</f>
        <v>6</v>
      </c>
      <c r="N28" s="420">
        <f t="shared" si="5"/>
        <v>1.9867549668874174</v>
      </c>
      <c r="O28" s="430">
        <f>'別表4-4'!AH27</f>
        <v>31</v>
      </c>
      <c r="P28" s="501">
        <f t="shared" si="6"/>
        <v>10.264900662251655</v>
      </c>
      <c r="Q28" s="502">
        <f t="shared" si="7"/>
        <v>302</v>
      </c>
      <c r="R28" s="431">
        <v>34</v>
      </c>
      <c r="S28" s="503">
        <v>26</v>
      </c>
      <c r="T28" s="504">
        <f t="shared" si="8"/>
        <v>76.47058823529412</v>
      </c>
      <c r="U28" s="424">
        <v>26</v>
      </c>
      <c r="V28" s="504">
        <f t="shared" si="9"/>
        <v>76.47058823529412</v>
      </c>
      <c r="W28" s="424">
        <v>26</v>
      </c>
      <c r="X28" s="420">
        <f t="shared" si="10"/>
        <v>76.47058823529412</v>
      </c>
      <c r="Y28" s="424">
        <v>1</v>
      </c>
      <c r="Z28" s="420">
        <f t="shared" si="11"/>
        <v>2.941176470588235</v>
      </c>
      <c r="AA28" s="417">
        <f t="shared" si="12"/>
        <v>2366</v>
      </c>
      <c r="AB28" s="430">
        <f>'別表4-4'!AK27</f>
        <v>939</v>
      </c>
      <c r="AC28" s="420">
        <f t="shared" si="13"/>
        <v>39.687235841082</v>
      </c>
      <c r="AD28" s="430">
        <f>'別表4-4'!AM27</f>
        <v>1351</v>
      </c>
      <c r="AE28" s="420">
        <f t="shared" si="14"/>
        <v>57.100591715976336</v>
      </c>
      <c r="AF28" s="430">
        <f>'別表4-4'!AO27</f>
        <v>76</v>
      </c>
      <c r="AG28" s="420">
        <f t="shared" si="15"/>
        <v>3.2121724429416734</v>
      </c>
      <c r="AH28" s="427">
        <f>'別表4-4'!AQ27</f>
        <v>202</v>
      </c>
      <c r="AI28" s="428"/>
    </row>
    <row r="29" spans="2:35" s="1" customFormat="1" ht="27" customHeight="1">
      <c r="B29" s="258" t="s">
        <v>17</v>
      </c>
      <c r="C29" s="416">
        <f t="shared" si="0"/>
        <v>0</v>
      </c>
      <c r="D29" s="416">
        <f>'別表4-4'!P28</f>
        <v>0</v>
      </c>
      <c r="E29" s="417">
        <f t="shared" si="1"/>
        <v>0</v>
      </c>
      <c r="F29" s="429">
        <v>100</v>
      </c>
      <c r="G29" s="430">
        <f>'別表4-4'!Z28</f>
        <v>0</v>
      </c>
      <c r="H29" s="420">
        <f t="shared" si="2"/>
        <v>0</v>
      </c>
      <c r="I29" s="430">
        <f>'別表4-4'!AB28</f>
        <v>0</v>
      </c>
      <c r="J29" s="420">
        <f t="shared" si="3"/>
        <v>0</v>
      </c>
      <c r="K29" s="430">
        <f>'別表4-4'!AD28</f>
        <v>0</v>
      </c>
      <c r="L29" s="420">
        <f t="shared" si="4"/>
        <v>0</v>
      </c>
      <c r="M29" s="430">
        <f>'別表4-4'!AF28</f>
        <v>0</v>
      </c>
      <c r="N29" s="420">
        <f t="shared" si="5"/>
        <v>0</v>
      </c>
      <c r="O29" s="430">
        <f>'別表4-4'!AH28</f>
        <v>0</v>
      </c>
      <c r="P29" s="425">
        <f t="shared" si="6"/>
        <v>0</v>
      </c>
      <c r="Q29" s="502">
        <f t="shared" si="7"/>
        <v>0</v>
      </c>
      <c r="R29" s="431">
        <v>0</v>
      </c>
      <c r="S29" s="503">
        <v>0</v>
      </c>
      <c r="T29" s="504">
        <f t="shared" si="8"/>
        <v>0</v>
      </c>
      <c r="U29" s="424">
        <v>0</v>
      </c>
      <c r="V29" s="504">
        <f t="shared" si="9"/>
        <v>0</v>
      </c>
      <c r="W29" s="424">
        <v>0</v>
      </c>
      <c r="X29" s="420">
        <f t="shared" si="10"/>
        <v>0</v>
      </c>
      <c r="Y29" s="424">
        <v>0</v>
      </c>
      <c r="Z29" s="420">
        <f t="shared" si="11"/>
        <v>0</v>
      </c>
      <c r="AA29" s="417">
        <f t="shared" si="12"/>
        <v>0</v>
      </c>
      <c r="AB29" s="430">
        <f>'別表4-4'!AK28</f>
        <v>0</v>
      </c>
      <c r="AC29" s="420">
        <f t="shared" si="13"/>
        <v>0</v>
      </c>
      <c r="AD29" s="430">
        <f>'別表4-4'!AM28</f>
        <v>0</v>
      </c>
      <c r="AE29" s="420">
        <f t="shared" si="14"/>
        <v>0</v>
      </c>
      <c r="AF29" s="430">
        <f>'別表4-4'!AO28</f>
        <v>0</v>
      </c>
      <c r="AG29" s="420">
        <f t="shared" si="15"/>
        <v>0</v>
      </c>
      <c r="AH29" s="427">
        <f>'別表4-4'!AQ28</f>
        <v>0</v>
      </c>
      <c r="AI29" s="428"/>
    </row>
    <row r="30" spans="2:35" s="1" customFormat="1" ht="27.75" customHeight="1">
      <c r="B30" s="258" t="s">
        <v>18</v>
      </c>
      <c r="C30" s="416">
        <f t="shared" si="0"/>
        <v>0</v>
      </c>
      <c r="D30" s="416">
        <f>'別表4-4'!P29</f>
        <v>0</v>
      </c>
      <c r="E30" s="417">
        <f t="shared" si="1"/>
        <v>0</v>
      </c>
      <c r="F30" s="429">
        <v>100</v>
      </c>
      <c r="G30" s="430">
        <f>'別表4-4'!Z29</f>
        <v>0</v>
      </c>
      <c r="H30" s="420">
        <f t="shared" si="2"/>
        <v>0</v>
      </c>
      <c r="I30" s="430">
        <f>'別表4-4'!AB29</f>
        <v>0</v>
      </c>
      <c r="J30" s="420">
        <f t="shared" si="3"/>
        <v>0</v>
      </c>
      <c r="K30" s="430">
        <f>'別表4-4'!AD29</f>
        <v>0</v>
      </c>
      <c r="L30" s="420">
        <f t="shared" si="4"/>
        <v>0</v>
      </c>
      <c r="M30" s="430">
        <f>'別表4-4'!AF29</f>
        <v>0</v>
      </c>
      <c r="N30" s="420">
        <f t="shared" si="5"/>
        <v>0</v>
      </c>
      <c r="O30" s="430">
        <f>'別表4-4'!AH29</f>
        <v>0</v>
      </c>
      <c r="P30" s="501">
        <f t="shared" si="6"/>
        <v>0</v>
      </c>
      <c r="Q30" s="502">
        <f t="shared" si="7"/>
        <v>0</v>
      </c>
      <c r="R30" s="431">
        <v>0</v>
      </c>
      <c r="S30" s="503">
        <v>0</v>
      </c>
      <c r="T30" s="504">
        <f t="shared" si="8"/>
        <v>0</v>
      </c>
      <c r="U30" s="424">
        <v>0</v>
      </c>
      <c r="V30" s="504">
        <f t="shared" si="9"/>
        <v>0</v>
      </c>
      <c r="W30" s="424">
        <v>0</v>
      </c>
      <c r="X30" s="420">
        <f t="shared" si="10"/>
        <v>0</v>
      </c>
      <c r="Y30" s="424">
        <v>0</v>
      </c>
      <c r="Z30" s="420">
        <f t="shared" si="11"/>
        <v>0</v>
      </c>
      <c r="AA30" s="417">
        <f t="shared" si="12"/>
        <v>0</v>
      </c>
      <c r="AB30" s="430">
        <f>'別表4-4'!AK29</f>
        <v>0</v>
      </c>
      <c r="AC30" s="420">
        <f t="shared" si="13"/>
        <v>0</v>
      </c>
      <c r="AD30" s="430">
        <f>'別表4-4'!AM29</f>
        <v>0</v>
      </c>
      <c r="AE30" s="420">
        <f t="shared" si="14"/>
        <v>0</v>
      </c>
      <c r="AF30" s="430">
        <f>'別表4-4'!AO29</f>
        <v>0</v>
      </c>
      <c r="AG30" s="420">
        <f t="shared" si="15"/>
        <v>0</v>
      </c>
      <c r="AH30" s="427">
        <f>'別表4-4'!AQ29</f>
        <v>0</v>
      </c>
      <c r="AI30" s="428"/>
    </row>
    <row r="31" spans="2:35" s="4" customFormat="1" ht="27" customHeight="1">
      <c r="B31" s="258" t="s">
        <v>19</v>
      </c>
      <c r="C31" s="416">
        <f t="shared" si="0"/>
        <v>31</v>
      </c>
      <c r="D31" s="416">
        <f>'別表4-4'!P30</f>
        <v>13</v>
      </c>
      <c r="E31" s="417">
        <f t="shared" si="1"/>
        <v>3</v>
      </c>
      <c r="F31" s="429">
        <v>100</v>
      </c>
      <c r="G31" s="419">
        <f>'別表4-4'!Z30</f>
        <v>0</v>
      </c>
      <c r="H31" s="420">
        <f t="shared" si="2"/>
        <v>0</v>
      </c>
      <c r="I31" s="419">
        <f>'別表4-4'!AB30</f>
        <v>1</v>
      </c>
      <c r="J31" s="420">
        <f t="shared" si="3"/>
        <v>33.33333333333333</v>
      </c>
      <c r="K31" s="443">
        <f>'別表4-4'!AD30</f>
        <v>0</v>
      </c>
      <c r="L31" s="420">
        <f t="shared" si="4"/>
        <v>0</v>
      </c>
      <c r="M31" s="430">
        <f>'別表4-4'!AF30</f>
        <v>0</v>
      </c>
      <c r="N31" s="420">
        <f t="shared" si="5"/>
        <v>0</v>
      </c>
      <c r="O31" s="430">
        <f>'別表4-4'!AH30</f>
        <v>2</v>
      </c>
      <c r="P31" s="501">
        <f t="shared" si="6"/>
        <v>66.66666666666666</v>
      </c>
      <c r="Q31" s="502">
        <f t="shared" si="7"/>
        <v>3</v>
      </c>
      <c r="R31" s="431">
        <v>3</v>
      </c>
      <c r="S31" s="447">
        <v>2</v>
      </c>
      <c r="T31" s="504">
        <f t="shared" si="8"/>
        <v>66.66666666666666</v>
      </c>
      <c r="U31" s="444">
        <v>1</v>
      </c>
      <c r="V31" s="504">
        <f t="shared" si="9"/>
        <v>33.33333333333333</v>
      </c>
      <c r="W31" s="444">
        <v>0</v>
      </c>
      <c r="X31" s="420">
        <f t="shared" si="10"/>
        <v>0</v>
      </c>
      <c r="Y31" s="424">
        <v>0</v>
      </c>
      <c r="Z31" s="420">
        <f t="shared" si="11"/>
        <v>0</v>
      </c>
      <c r="AA31" s="417">
        <f t="shared" si="12"/>
        <v>16</v>
      </c>
      <c r="AB31" s="419">
        <f>'別表4-4'!AK30</f>
        <v>8</v>
      </c>
      <c r="AC31" s="420">
        <f t="shared" si="13"/>
        <v>50</v>
      </c>
      <c r="AD31" s="419">
        <f>'別表4-4'!AM30</f>
        <v>3</v>
      </c>
      <c r="AE31" s="420">
        <f t="shared" si="14"/>
        <v>18.75</v>
      </c>
      <c r="AF31" s="419">
        <f>'別表4-4'!AO30</f>
        <v>5</v>
      </c>
      <c r="AG31" s="420">
        <f t="shared" si="15"/>
        <v>31.25</v>
      </c>
      <c r="AH31" s="445">
        <f>'別表4-4'!AQ30</f>
        <v>2</v>
      </c>
      <c r="AI31" s="446"/>
    </row>
    <row r="32" spans="2:35" s="1" customFormat="1" ht="27.75" customHeight="1">
      <c r="B32" s="258" t="s">
        <v>20</v>
      </c>
      <c r="C32" s="416">
        <f t="shared" si="0"/>
        <v>1</v>
      </c>
      <c r="D32" s="416">
        <f>'別表4-4'!P31</f>
        <v>0</v>
      </c>
      <c r="E32" s="417">
        <f t="shared" si="1"/>
        <v>0</v>
      </c>
      <c r="F32" s="429">
        <v>100</v>
      </c>
      <c r="G32" s="419">
        <f>'別表4-4'!Z31</f>
        <v>0</v>
      </c>
      <c r="H32" s="420">
        <f t="shared" si="2"/>
        <v>0</v>
      </c>
      <c r="I32" s="419">
        <f>'別表4-4'!AB31</f>
        <v>0</v>
      </c>
      <c r="J32" s="420">
        <f t="shared" si="3"/>
        <v>0</v>
      </c>
      <c r="K32" s="443">
        <f>'別表4-4'!AD31</f>
        <v>0</v>
      </c>
      <c r="L32" s="420">
        <f t="shared" si="4"/>
        <v>0</v>
      </c>
      <c r="M32" s="430">
        <f>'別表4-4'!AF31</f>
        <v>0</v>
      </c>
      <c r="N32" s="420">
        <f t="shared" si="5"/>
        <v>0</v>
      </c>
      <c r="O32" s="430">
        <f>'別表4-4'!AH31</f>
        <v>0</v>
      </c>
      <c r="P32" s="501">
        <f t="shared" si="6"/>
        <v>0</v>
      </c>
      <c r="Q32" s="502">
        <f t="shared" si="7"/>
        <v>0</v>
      </c>
      <c r="R32" s="431">
        <v>0</v>
      </c>
      <c r="S32" s="447">
        <v>0</v>
      </c>
      <c r="T32" s="425">
        <f t="shared" si="8"/>
        <v>0</v>
      </c>
      <c r="U32" s="444">
        <v>0</v>
      </c>
      <c r="V32" s="425">
        <f t="shared" si="9"/>
        <v>0</v>
      </c>
      <c r="W32" s="444">
        <v>0</v>
      </c>
      <c r="X32" s="499">
        <f t="shared" si="10"/>
        <v>0</v>
      </c>
      <c r="Y32" s="424">
        <v>0</v>
      </c>
      <c r="Z32" s="499">
        <f t="shared" si="11"/>
        <v>0</v>
      </c>
      <c r="AA32" s="417">
        <f t="shared" si="12"/>
        <v>1</v>
      </c>
      <c r="AB32" s="419">
        <f>'別表4-4'!AK31</f>
        <v>1</v>
      </c>
      <c r="AC32" s="420">
        <f t="shared" si="13"/>
        <v>100</v>
      </c>
      <c r="AD32" s="419">
        <f>'別表4-4'!AM31</f>
        <v>0</v>
      </c>
      <c r="AE32" s="420">
        <f t="shared" si="14"/>
        <v>0</v>
      </c>
      <c r="AF32" s="419">
        <f>'別表4-4'!AO31</f>
        <v>0</v>
      </c>
      <c r="AG32" s="420">
        <f t="shared" si="15"/>
        <v>0</v>
      </c>
      <c r="AH32" s="445">
        <f>'別表4-4'!AQ31</f>
        <v>0</v>
      </c>
      <c r="AI32" s="446"/>
    </row>
    <row r="33" spans="2:35" s="1" customFormat="1" ht="27.75" customHeight="1">
      <c r="B33" s="258" t="s">
        <v>78</v>
      </c>
      <c r="C33" s="416">
        <f t="shared" si="0"/>
        <v>0</v>
      </c>
      <c r="D33" s="416">
        <f>'別表4-4'!P32</f>
        <v>0</v>
      </c>
      <c r="E33" s="417">
        <f t="shared" si="1"/>
        <v>0</v>
      </c>
      <c r="F33" s="429">
        <v>100</v>
      </c>
      <c r="G33" s="419">
        <f>'別表4-4'!Z32</f>
        <v>0</v>
      </c>
      <c r="H33" s="420">
        <f t="shared" si="2"/>
        <v>0</v>
      </c>
      <c r="I33" s="419">
        <f>'別表4-4'!AB32</f>
        <v>0</v>
      </c>
      <c r="J33" s="420">
        <f t="shared" si="3"/>
        <v>0</v>
      </c>
      <c r="K33" s="443">
        <f>'別表4-4'!AD32</f>
        <v>0</v>
      </c>
      <c r="L33" s="420">
        <f t="shared" si="4"/>
        <v>0</v>
      </c>
      <c r="M33" s="430">
        <f>'別表4-4'!AF32</f>
        <v>0</v>
      </c>
      <c r="N33" s="420">
        <f t="shared" si="5"/>
        <v>0</v>
      </c>
      <c r="O33" s="430">
        <f>'別表4-4'!AH32</f>
        <v>0</v>
      </c>
      <c r="P33" s="501">
        <f t="shared" si="6"/>
        <v>0</v>
      </c>
      <c r="Q33" s="502">
        <f t="shared" si="7"/>
        <v>0</v>
      </c>
      <c r="R33" s="431">
        <v>0</v>
      </c>
      <c r="S33" s="447">
        <v>0</v>
      </c>
      <c r="T33" s="504">
        <f t="shared" si="8"/>
        <v>0</v>
      </c>
      <c r="U33" s="447">
        <v>0</v>
      </c>
      <c r="V33" s="504">
        <f t="shared" si="9"/>
        <v>0</v>
      </c>
      <c r="W33" s="444">
        <v>0</v>
      </c>
      <c r="X33" s="499">
        <f t="shared" si="10"/>
        <v>0</v>
      </c>
      <c r="Y33" s="424">
        <v>0</v>
      </c>
      <c r="Z33" s="499">
        <f t="shared" si="11"/>
        <v>0</v>
      </c>
      <c r="AA33" s="417">
        <f t="shared" si="12"/>
        <v>0</v>
      </c>
      <c r="AB33" s="419">
        <f>'別表4-4'!AK32</f>
        <v>0</v>
      </c>
      <c r="AC33" s="420">
        <f t="shared" si="13"/>
        <v>0</v>
      </c>
      <c r="AD33" s="419">
        <f>'別表4-4'!AM32</f>
        <v>0</v>
      </c>
      <c r="AE33" s="420">
        <f t="shared" si="14"/>
        <v>0</v>
      </c>
      <c r="AF33" s="419">
        <f>'別表4-4'!AO32</f>
        <v>0</v>
      </c>
      <c r="AG33" s="420">
        <f t="shared" si="15"/>
        <v>0</v>
      </c>
      <c r="AH33" s="445">
        <f>'別表4-4'!AQ32</f>
        <v>0</v>
      </c>
      <c r="AI33" s="446"/>
    </row>
    <row r="34" spans="2:35" s="1" customFormat="1" ht="28.5" customHeight="1">
      <c r="B34" s="258" t="s">
        <v>7</v>
      </c>
      <c r="C34" s="416">
        <f t="shared" si="0"/>
        <v>0</v>
      </c>
      <c r="D34" s="416">
        <f>'別表4-4'!P33</f>
        <v>0</v>
      </c>
      <c r="E34" s="417">
        <f t="shared" si="1"/>
        <v>0</v>
      </c>
      <c r="F34" s="429">
        <v>100</v>
      </c>
      <c r="G34" s="419">
        <f>'別表4-4'!Z33</f>
        <v>0</v>
      </c>
      <c r="H34" s="420">
        <f t="shared" si="2"/>
        <v>0</v>
      </c>
      <c r="I34" s="419">
        <f>'別表4-4'!AB33</f>
        <v>0</v>
      </c>
      <c r="J34" s="420">
        <f t="shared" si="3"/>
        <v>0</v>
      </c>
      <c r="K34" s="443">
        <f>'別表4-4'!AD33</f>
        <v>0</v>
      </c>
      <c r="L34" s="420">
        <f t="shared" si="4"/>
        <v>0</v>
      </c>
      <c r="M34" s="430">
        <f>'別表4-4'!AF33</f>
        <v>0</v>
      </c>
      <c r="N34" s="420">
        <f t="shared" si="5"/>
        <v>0</v>
      </c>
      <c r="O34" s="430">
        <f>'別表4-4'!AH33</f>
        <v>0</v>
      </c>
      <c r="P34" s="501">
        <f t="shared" si="6"/>
        <v>0</v>
      </c>
      <c r="Q34" s="502">
        <f t="shared" si="7"/>
        <v>0</v>
      </c>
      <c r="R34" s="431">
        <v>0</v>
      </c>
      <c r="S34" s="447">
        <v>0</v>
      </c>
      <c r="T34" s="504">
        <f t="shared" si="8"/>
        <v>0</v>
      </c>
      <c r="U34" s="447">
        <v>0</v>
      </c>
      <c r="V34" s="504">
        <f t="shared" si="9"/>
        <v>0</v>
      </c>
      <c r="W34" s="444">
        <v>0</v>
      </c>
      <c r="X34" s="499">
        <f t="shared" si="10"/>
        <v>0</v>
      </c>
      <c r="Y34" s="424">
        <v>0</v>
      </c>
      <c r="Z34" s="499">
        <f t="shared" si="11"/>
        <v>0</v>
      </c>
      <c r="AA34" s="417">
        <f t="shared" si="12"/>
        <v>0</v>
      </c>
      <c r="AB34" s="419">
        <f>'別表4-4'!AK33</f>
        <v>0</v>
      </c>
      <c r="AC34" s="420">
        <f t="shared" si="13"/>
        <v>0</v>
      </c>
      <c r="AD34" s="419">
        <f>'別表4-4'!AM33</f>
        <v>0</v>
      </c>
      <c r="AE34" s="420">
        <f t="shared" si="14"/>
        <v>0</v>
      </c>
      <c r="AF34" s="419">
        <f>'別表4-4'!AO33</f>
        <v>0</v>
      </c>
      <c r="AG34" s="420">
        <f t="shared" si="15"/>
        <v>0</v>
      </c>
      <c r="AH34" s="445">
        <f>'別表4-4'!AQ33</f>
        <v>0</v>
      </c>
      <c r="AI34" s="446"/>
    </row>
    <row r="35" spans="2:35" s="1" customFormat="1" ht="28.5" customHeight="1" thickBot="1">
      <c r="B35" s="264" t="s">
        <v>23</v>
      </c>
      <c r="C35" s="448">
        <f t="shared" si="0"/>
        <v>0</v>
      </c>
      <c r="D35" s="448">
        <f>'別表4-4'!P34</f>
        <v>0</v>
      </c>
      <c r="E35" s="449">
        <f t="shared" si="1"/>
        <v>0</v>
      </c>
      <c r="F35" s="450">
        <v>100</v>
      </c>
      <c r="G35" s="452">
        <f>'別表4-4'!Z34</f>
        <v>0</v>
      </c>
      <c r="H35" s="453">
        <f t="shared" si="2"/>
        <v>0</v>
      </c>
      <c r="I35" s="451">
        <f>'別表4-4'!AB34</f>
        <v>0</v>
      </c>
      <c r="J35" s="459">
        <f t="shared" si="3"/>
        <v>0</v>
      </c>
      <c r="K35" s="451">
        <f>'別表4-4'!AD34</f>
        <v>0</v>
      </c>
      <c r="L35" s="459">
        <f t="shared" si="4"/>
        <v>0</v>
      </c>
      <c r="M35" s="454">
        <f>'別表4-4'!AF34</f>
        <v>0</v>
      </c>
      <c r="N35" s="459">
        <f t="shared" si="5"/>
        <v>0</v>
      </c>
      <c r="O35" s="454">
        <f>'別表4-4'!AH34</f>
        <v>0</v>
      </c>
      <c r="P35" s="453">
        <f t="shared" si="6"/>
        <v>0</v>
      </c>
      <c r="Q35" s="510">
        <f t="shared" si="7"/>
        <v>0</v>
      </c>
      <c r="R35" s="511">
        <v>0</v>
      </c>
      <c r="S35" s="456">
        <v>0</v>
      </c>
      <c r="T35" s="453">
        <f t="shared" si="8"/>
        <v>0</v>
      </c>
      <c r="U35" s="456">
        <v>0</v>
      </c>
      <c r="V35" s="453">
        <f t="shared" si="9"/>
        <v>0</v>
      </c>
      <c r="W35" s="512">
        <v>0</v>
      </c>
      <c r="X35" s="459">
        <f t="shared" si="10"/>
        <v>0</v>
      </c>
      <c r="Y35" s="513">
        <v>0</v>
      </c>
      <c r="Z35" s="459">
        <f t="shared" si="11"/>
        <v>0</v>
      </c>
      <c r="AA35" s="510">
        <f t="shared" si="12"/>
        <v>0</v>
      </c>
      <c r="AB35" s="452">
        <f>'別表4-4'!AK34</f>
        <v>0</v>
      </c>
      <c r="AC35" s="453">
        <f t="shared" si="13"/>
        <v>0</v>
      </c>
      <c r="AD35" s="451">
        <f>'別表4-4'!AM34</f>
        <v>0</v>
      </c>
      <c r="AE35" s="459">
        <f t="shared" si="14"/>
        <v>0</v>
      </c>
      <c r="AF35" s="451">
        <f>'別表4-4'!AO34</f>
        <v>0</v>
      </c>
      <c r="AG35" s="459">
        <f t="shared" si="15"/>
        <v>0</v>
      </c>
      <c r="AH35" s="460">
        <f>'別表4-4'!AQ34</f>
        <v>0</v>
      </c>
      <c r="AI35" s="446"/>
    </row>
    <row r="36" spans="2:35" s="1" customFormat="1" ht="33" customHeight="1" thickBot="1" thickTop="1">
      <c r="B36" s="270" t="s">
        <v>21</v>
      </c>
      <c r="C36" s="514">
        <f t="shared" si="0"/>
        <v>4387</v>
      </c>
      <c r="D36" s="515">
        <f>SUM(D8:D35)</f>
        <v>1800</v>
      </c>
      <c r="E36" s="516">
        <f>SUM(E8:E35)</f>
        <v>305</v>
      </c>
      <c r="F36" s="517">
        <v>100</v>
      </c>
      <c r="G36" s="516">
        <f>SUM(G8:G35)</f>
        <v>202</v>
      </c>
      <c r="H36" s="470">
        <f t="shared" si="2"/>
        <v>66.22950819672131</v>
      </c>
      <c r="I36" s="516">
        <f>SUM(I8:I35)</f>
        <v>52</v>
      </c>
      <c r="J36" s="470">
        <f t="shared" si="3"/>
        <v>17.04918032786885</v>
      </c>
      <c r="K36" s="516">
        <f>SUM(K8:K35)</f>
        <v>12</v>
      </c>
      <c r="L36" s="470">
        <f t="shared" si="4"/>
        <v>3.934426229508197</v>
      </c>
      <c r="M36" s="516">
        <f>SUM(M8:M35)</f>
        <v>6</v>
      </c>
      <c r="N36" s="470">
        <f t="shared" si="5"/>
        <v>1.9672131147540985</v>
      </c>
      <c r="O36" s="516">
        <f>SUM(O8:O35)</f>
        <v>33</v>
      </c>
      <c r="P36" s="470">
        <f t="shared" si="6"/>
        <v>10.819672131147541</v>
      </c>
      <c r="Q36" s="516">
        <f>SUM(Q8:Q35)</f>
        <v>305</v>
      </c>
      <c r="R36" s="467">
        <f>SUM(R8:R35)</f>
        <v>37</v>
      </c>
      <c r="S36" s="518">
        <f>SUM(S8:S35)</f>
        <v>28</v>
      </c>
      <c r="T36" s="470">
        <f t="shared" si="8"/>
        <v>75.67567567567568</v>
      </c>
      <c r="U36" s="518">
        <f>SUM(U8:U35)</f>
        <v>27</v>
      </c>
      <c r="V36" s="468">
        <f t="shared" si="9"/>
        <v>72.97297297297297</v>
      </c>
      <c r="W36" s="516">
        <f>SUM(W8:W35)</f>
        <v>26</v>
      </c>
      <c r="X36" s="470">
        <f t="shared" si="10"/>
        <v>70.27027027027027</v>
      </c>
      <c r="Y36" s="516">
        <f>SUM(Y8:Y35)</f>
        <v>1</v>
      </c>
      <c r="Z36" s="470">
        <f t="shared" si="11"/>
        <v>2.7027027027027026</v>
      </c>
      <c r="AA36" s="519">
        <f t="shared" si="12"/>
        <v>2383</v>
      </c>
      <c r="AB36" s="516">
        <f>'別表4-4'!AK35</f>
        <v>948</v>
      </c>
      <c r="AC36" s="469">
        <f t="shared" si="13"/>
        <v>39.78178766261016</v>
      </c>
      <c r="AD36" s="516">
        <f>'別表4-4'!AM35</f>
        <v>1354</v>
      </c>
      <c r="AE36" s="469">
        <f t="shared" si="14"/>
        <v>56.81913554343265</v>
      </c>
      <c r="AF36" s="463">
        <f>'別表4-4'!AO35</f>
        <v>81</v>
      </c>
      <c r="AG36" s="465">
        <f t="shared" si="15"/>
        <v>3.399076793957197</v>
      </c>
      <c r="AH36" s="520">
        <f>'別表4-4'!AQ35</f>
        <v>204</v>
      </c>
      <c r="AI36" s="446"/>
    </row>
    <row r="37" spans="2:35" s="1" customFormat="1" ht="21.75" customHeight="1">
      <c r="B37" s="278"/>
      <c r="C37" s="278"/>
      <c r="D37" s="278"/>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521"/>
    </row>
    <row r="38" spans="2:35" s="1" customFormat="1" ht="12.75">
      <c r="B38" s="278"/>
      <c r="C38" s="522"/>
      <c r="D38" s="522"/>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521"/>
    </row>
    <row r="39" spans="2:35" s="1" customFormat="1" ht="12.75" hidden="1">
      <c r="B39" s="278"/>
      <c r="C39" s="278"/>
      <c r="D39" s="278"/>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521"/>
    </row>
    <row r="40" spans="2:35" s="1" customFormat="1" ht="12.75" hidden="1">
      <c r="B40" s="278"/>
      <c r="C40" s="278"/>
      <c r="D40" s="278"/>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521"/>
    </row>
    <row r="41" spans="2:35" s="1" customFormat="1" ht="12.75" hidden="1">
      <c r="B41" s="278"/>
      <c r="C41" s="278"/>
      <c r="D41" s="278"/>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521"/>
    </row>
    <row r="42" spans="2:35" ht="12.75" hidden="1">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row>
    <row r="43" spans="2:35" ht="12.75" hidden="1">
      <c r="B43" s="382"/>
      <c r="C43" s="382"/>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382"/>
      <c r="AI43" s="382"/>
    </row>
    <row r="44" spans="2:35" ht="12.75" hidden="1">
      <c r="B44" s="382"/>
      <c r="C44" s="382"/>
      <c r="D44" s="382"/>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c r="AI44" s="382"/>
    </row>
    <row r="45" spans="2:35" ht="12.75" hidden="1">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row>
    <row r="46" spans="2:35" ht="12.75" hidden="1">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row>
    <row r="47" spans="2:35" ht="12.75" hidden="1">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row>
    <row r="48" spans="2:35" ht="12.75" hidden="1">
      <c r="B48" s="382"/>
      <c r="C48" s="382"/>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row>
    <row r="49" spans="2:35" ht="12.75" hidden="1">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row>
    <row r="50" spans="2:35" ht="12.75" hidden="1">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382"/>
    </row>
    <row r="51" spans="2:35" ht="12.75" hidden="1">
      <c r="B51" s="382"/>
      <c r="C51" s="382"/>
      <c r="D51" s="382"/>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row>
    <row r="52" spans="2:35" ht="12.75" hidden="1">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2"/>
      <c r="AH52" s="382"/>
      <c r="AI52" s="382"/>
    </row>
    <row r="53" spans="2:35" ht="12.75" hidden="1">
      <c r="B53" s="382"/>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row>
    <row r="54" spans="2:35" ht="12.75" hidden="1">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row>
    <row r="55" spans="2:35" ht="12.75" hidden="1">
      <c r="B55" s="382"/>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c r="AG55" s="382"/>
      <c r="AH55" s="382"/>
      <c r="AI55" s="382"/>
    </row>
    <row r="56" spans="2:35" ht="12.75" hidden="1">
      <c r="B56" s="382"/>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row>
    <row r="57" spans="2:35" ht="12.75" hidden="1">
      <c r="B57" s="382"/>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row>
    <row r="58" spans="2:35" ht="12.75" hidden="1">
      <c r="B58" s="382"/>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row>
    <row r="59" spans="2:35" ht="12.75" hidden="1">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row>
    <row r="60" spans="2:35" ht="12.75" hidden="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row>
    <row r="61" spans="2:35" ht="12.75" hidden="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2"/>
      <c r="AH61" s="382"/>
      <c r="AI61" s="382"/>
    </row>
    <row r="62" spans="2:35" ht="12.75" hidden="1">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row>
    <row r="63" spans="2:35" ht="12.75" hidden="1">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2"/>
      <c r="AH63" s="382"/>
      <c r="AI63" s="382"/>
    </row>
    <row r="64" spans="2:35" ht="12.75" hidden="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row>
    <row r="65" spans="2:35" ht="12.75" hidden="1">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row>
    <row r="66" spans="2:35" ht="12.75" hidden="1">
      <c r="B66" s="382"/>
      <c r="C66" s="382"/>
      <c r="D66" s="382"/>
      <c r="E66" s="382"/>
      <c r="F66" s="382"/>
      <c r="G66" s="382"/>
      <c r="H66" s="382"/>
      <c r="I66" s="382"/>
      <c r="J66" s="382"/>
      <c r="K66" s="382"/>
      <c r="L66" s="382"/>
      <c r="M66" s="382"/>
      <c r="N66" s="382"/>
      <c r="O66" s="382"/>
      <c r="P66" s="382"/>
      <c r="Q66" s="382"/>
      <c r="R66" s="382"/>
      <c r="S66" s="382"/>
      <c r="T66" s="382"/>
      <c r="U66" s="382"/>
      <c r="V66" s="382"/>
      <c r="W66" s="382"/>
      <c r="X66" s="382"/>
      <c r="Y66" s="382"/>
      <c r="Z66" s="382"/>
      <c r="AA66" s="382"/>
      <c r="AB66" s="382"/>
      <c r="AC66" s="382"/>
      <c r="AD66" s="382"/>
      <c r="AE66" s="382"/>
      <c r="AF66" s="382"/>
      <c r="AG66" s="382"/>
      <c r="AH66" s="382"/>
      <c r="AI66" s="382"/>
    </row>
    <row r="67" spans="2:35" ht="12.75" hidden="1">
      <c r="B67" s="382"/>
      <c r="C67" s="382"/>
      <c r="D67" s="382"/>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2"/>
      <c r="AI67" s="382"/>
    </row>
    <row r="68" spans="2:35" ht="12.75" hidden="1">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c r="AE68" s="382"/>
      <c r="AF68" s="382"/>
      <c r="AG68" s="382"/>
      <c r="AH68" s="382"/>
      <c r="AI68" s="382"/>
    </row>
    <row r="69" spans="2:35" ht="12.75" hidden="1">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c r="AE69" s="382"/>
      <c r="AF69" s="382"/>
      <c r="AG69" s="382"/>
      <c r="AH69" s="382"/>
      <c r="AI69" s="382"/>
    </row>
    <row r="70" spans="2:35" ht="12.75" hidden="1">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c r="AE70" s="382"/>
      <c r="AF70" s="382"/>
      <c r="AG70" s="382"/>
      <c r="AH70" s="382"/>
      <c r="AI70" s="382"/>
    </row>
    <row r="71" spans="2:35" ht="12.75" hidden="1">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row>
    <row r="72" spans="2:35" ht="12.75" hidden="1">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c r="AC72" s="382"/>
      <c r="AD72" s="382"/>
      <c r="AE72" s="382"/>
      <c r="AF72" s="382"/>
      <c r="AG72" s="382"/>
      <c r="AH72" s="382"/>
      <c r="AI72" s="382"/>
    </row>
    <row r="73" spans="2:35" ht="12.75" hidden="1">
      <c r="B73" s="382"/>
      <c r="C73" s="382"/>
      <c r="D73" s="382"/>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382"/>
      <c r="AF73" s="382"/>
      <c r="AG73" s="382"/>
      <c r="AH73" s="382"/>
      <c r="AI73" s="382"/>
    </row>
    <row r="74" spans="2:35" ht="12.75" hidden="1">
      <c r="B74" s="382"/>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row>
    <row r="75" spans="2:35" ht="12.75" hidden="1">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row>
    <row r="76" spans="2:35" ht="12.75" hidden="1">
      <c r="B76" s="382"/>
      <c r="C76" s="382"/>
      <c r="D76" s="382"/>
      <c r="E76" s="382"/>
      <c r="F76" s="382"/>
      <c r="G76" s="382"/>
      <c r="H76" s="382"/>
      <c r="I76" s="382"/>
      <c r="J76" s="382"/>
      <c r="K76" s="382"/>
      <c r="L76" s="382"/>
      <c r="M76" s="382"/>
      <c r="N76" s="382"/>
      <c r="O76" s="382"/>
      <c r="P76" s="382"/>
      <c r="Q76" s="382"/>
      <c r="R76" s="382"/>
      <c r="S76" s="382"/>
      <c r="T76" s="382"/>
      <c r="U76" s="382"/>
      <c r="V76" s="382"/>
      <c r="W76" s="382"/>
      <c r="X76" s="382"/>
      <c r="Y76" s="382"/>
      <c r="Z76" s="382"/>
      <c r="AA76" s="382"/>
      <c r="AB76" s="382"/>
      <c r="AC76" s="382"/>
      <c r="AD76" s="382"/>
      <c r="AE76" s="382"/>
      <c r="AF76" s="382"/>
      <c r="AG76" s="382"/>
      <c r="AH76" s="382"/>
      <c r="AI76" s="382"/>
    </row>
    <row r="77" spans="2:35" ht="12.75" hidden="1">
      <c r="B77" s="382"/>
      <c r="C77" s="382"/>
      <c r="D77" s="382"/>
      <c r="E77" s="382"/>
      <c r="F77" s="382"/>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row>
    <row r="78" spans="2:35" ht="12.75" hidden="1">
      <c r="B78" s="382"/>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row>
    <row r="79" spans="2:35" ht="12.75" hidden="1">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row>
    <row r="80" spans="2:35" ht="12.75" hidden="1">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row>
    <row r="81" spans="2:35" ht="12.75" hidden="1">
      <c r="B81" s="382"/>
      <c r="C81" s="382"/>
      <c r="D81" s="382"/>
      <c r="E81" s="382"/>
      <c r="F81" s="382"/>
      <c r="G81" s="382"/>
      <c r="H81" s="382"/>
      <c r="I81" s="382"/>
      <c r="J81" s="382"/>
      <c r="K81" s="382"/>
      <c r="L81" s="382"/>
      <c r="M81" s="382"/>
      <c r="N81" s="382"/>
      <c r="O81" s="382"/>
      <c r="P81" s="382"/>
      <c r="Q81" s="382"/>
      <c r="R81" s="382"/>
      <c r="S81" s="382"/>
      <c r="T81" s="382"/>
      <c r="U81" s="382"/>
      <c r="V81" s="382"/>
      <c r="W81" s="382"/>
      <c r="X81" s="382"/>
      <c r="Y81" s="382"/>
      <c r="Z81" s="382"/>
      <c r="AA81" s="382"/>
      <c r="AB81" s="382"/>
      <c r="AC81" s="382"/>
      <c r="AD81" s="382"/>
      <c r="AE81" s="382"/>
      <c r="AF81" s="382"/>
      <c r="AG81" s="382"/>
      <c r="AH81" s="382"/>
      <c r="AI81" s="382"/>
    </row>
    <row r="82" spans="2:35" ht="12.75" hidden="1">
      <c r="B82" s="382"/>
      <c r="C82" s="382"/>
      <c r="D82" s="382"/>
      <c r="E82" s="382"/>
      <c r="F82" s="382"/>
      <c r="G82" s="382"/>
      <c r="H82" s="382"/>
      <c r="I82" s="382"/>
      <c r="J82" s="382"/>
      <c r="K82" s="382"/>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row>
    <row r="83" spans="2:35" ht="12.75" hidden="1">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382"/>
      <c r="AH83" s="382"/>
      <c r="AI83" s="382"/>
    </row>
    <row r="84" spans="2:35" ht="12.75">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row>
    <row r="85" spans="2:35" ht="12.75">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c r="AH85" s="473"/>
      <c r="AI85" s="473"/>
    </row>
  </sheetData>
  <sheetProtection scenarios="1" formatCells="0" autoFilter="0"/>
  <mergeCells count="28">
    <mergeCell ref="Y6:Z6"/>
    <mergeCell ref="AB6:AC6"/>
    <mergeCell ref="AD6:AE6"/>
    <mergeCell ref="AF6:AG6"/>
    <mergeCell ref="M6:N6"/>
    <mergeCell ref="O6:P6"/>
    <mergeCell ref="S6:T6"/>
    <mergeCell ref="U6:V6"/>
    <mergeCell ref="AI4:AI6"/>
    <mergeCell ref="G5:P5"/>
    <mergeCell ref="R5:R6"/>
    <mergeCell ref="S5:Z5"/>
    <mergeCell ref="AA5:AA6"/>
    <mergeCell ref="AB5:AG5"/>
    <mergeCell ref="G6:H6"/>
    <mergeCell ref="I6:J6"/>
    <mergeCell ref="K6:L6"/>
    <mergeCell ref="W6:X6"/>
    <mergeCell ref="B2:AI2"/>
    <mergeCell ref="B4:B7"/>
    <mergeCell ref="C4:C6"/>
    <mergeCell ref="D4:D6"/>
    <mergeCell ref="E4:F6"/>
    <mergeCell ref="G4:P4"/>
    <mergeCell ref="Q4:Q6"/>
    <mergeCell ref="R4:Z4"/>
    <mergeCell ref="AA4:AG4"/>
    <mergeCell ref="AH4:AH6"/>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pageSetUpPr fitToPage="1"/>
  </sheetPr>
  <dimension ref="A1:AO63"/>
  <sheetViews>
    <sheetView view="pageBreakPreview" zoomScale="25" zoomScaleNormal="55" zoomScaleSheetLayoutView="25"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B4" sqref="B4:B8"/>
    </sheetView>
  </sheetViews>
  <sheetFormatPr defaultColWidth="9.00390625" defaultRowHeight="13.5"/>
  <cols>
    <col min="1" max="1" width="3.125" style="0" customWidth="1"/>
    <col min="2" max="2" width="33.875" style="10" customWidth="1"/>
    <col min="3" max="5" width="10.00390625" style="0" customWidth="1"/>
    <col min="6" max="6" width="12.125" style="0" customWidth="1"/>
    <col min="7" max="11" width="10.00390625" style="0" customWidth="1"/>
    <col min="13" max="15" width="10.00390625" style="0" customWidth="1"/>
    <col min="16" max="16" width="11.625" style="0" customWidth="1"/>
    <col min="17" max="17" width="10.00390625" style="0" customWidth="1"/>
    <col min="18" max="18" width="9.875" style="0" customWidth="1"/>
    <col min="19" max="19" width="10.00390625" style="0" customWidth="1"/>
    <col min="20" max="20" width="9.875" style="0" customWidth="1"/>
    <col min="21" max="39" width="10.00390625" style="0" customWidth="1"/>
  </cols>
  <sheetData>
    <row r="1" spans="1:39" s="11" customFormat="1" ht="19.5" customHeight="1">
      <c r="A1" s="55"/>
      <c r="B1" s="55" t="s">
        <v>196</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row>
    <row r="2" spans="1:39" s="11" customFormat="1" ht="21.75" customHeight="1">
      <c r="A2" s="55"/>
      <c r="B2" s="820" t="s">
        <v>167</v>
      </c>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c r="AD2" s="820"/>
      <c r="AE2" s="820"/>
      <c r="AF2" s="820"/>
      <c r="AG2" s="820"/>
      <c r="AH2" s="820"/>
      <c r="AI2" s="820"/>
      <c r="AJ2" s="820"/>
      <c r="AK2" s="820"/>
      <c r="AL2" s="820"/>
      <c r="AM2" s="820"/>
    </row>
    <row r="3" spans="1:39" s="12" customFormat="1" ht="24.75" customHeight="1" thickBot="1">
      <c r="A3" s="56"/>
      <c r="B3" s="56" t="s">
        <v>268</v>
      </c>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row>
    <row r="4" spans="1:41" s="13" customFormat="1" ht="24.75" customHeight="1">
      <c r="A4" s="523"/>
      <c r="B4" s="824" t="s">
        <v>117</v>
      </c>
      <c r="C4" s="831" t="s">
        <v>224</v>
      </c>
      <c r="D4" s="821"/>
      <c r="E4" s="821"/>
      <c r="F4" s="821"/>
      <c r="G4" s="821"/>
      <c r="H4" s="821"/>
      <c r="I4" s="821"/>
      <c r="J4" s="821"/>
      <c r="K4" s="821"/>
      <c r="L4" s="832"/>
      <c r="M4" s="831" t="s">
        <v>223</v>
      </c>
      <c r="N4" s="821"/>
      <c r="O4" s="821"/>
      <c r="P4" s="821"/>
      <c r="Q4" s="821"/>
      <c r="R4" s="821"/>
      <c r="S4" s="821"/>
      <c r="T4" s="821"/>
      <c r="U4" s="821"/>
      <c r="V4" s="821"/>
      <c r="W4" s="832"/>
      <c r="X4" s="821" t="s">
        <v>191</v>
      </c>
      <c r="Y4" s="821"/>
      <c r="Z4" s="821"/>
      <c r="AA4" s="821"/>
      <c r="AB4" s="821"/>
      <c r="AC4" s="821"/>
      <c r="AD4" s="821"/>
      <c r="AE4" s="821"/>
      <c r="AF4" s="821"/>
      <c r="AG4" s="821"/>
      <c r="AH4" s="821"/>
      <c r="AI4" s="821"/>
      <c r="AJ4" s="821"/>
      <c r="AK4" s="821"/>
      <c r="AL4" s="821"/>
      <c r="AM4" s="524" t="s">
        <v>186</v>
      </c>
      <c r="AN4" s="18"/>
      <c r="AO4" s="18"/>
    </row>
    <row r="5" spans="1:41" s="13" customFormat="1" ht="24.75" customHeight="1">
      <c r="A5" s="523"/>
      <c r="B5" s="688"/>
      <c r="C5" s="833" t="s">
        <v>222</v>
      </c>
      <c r="D5" s="818"/>
      <c r="E5" s="819"/>
      <c r="F5" s="817" t="s">
        <v>270</v>
      </c>
      <c r="G5" s="818"/>
      <c r="H5" s="818"/>
      <c r="I5" s="817" t="s">
        <v>221</v>
      </c>
      <c r="J5" s="818"/>
      <c r="K5" s="818"/>
      <c r="L5" s="823"/>
      <c r="M5" s="811" t="s">
        <v>220</v>
      </c>
      <c r="N5" s="812"/>
      <c r="O5" s="813"/>
      <c r="P5" s="817" t="s">
        <v>219</v>
      </c>
      <c r="Q5" s="818"/>
      <c r="R5" s="818"/>
      <c r="S5" s="818"/>
      <c r="T5" s="817" t="s">
        <v>218</v>
      </c>
      <c r="U5" s="818"/>
      <c r="V5" s="818"/>
      <c r="W5" s="823"/>
      <c r="X5" s="818" t="s">
        <v>183</v>
      </c>
      <c r="Y5" s="818"/>
      <c r="Z5" s="818"/>
      <c r="AA5" s="818"/>
      <c r="AB5" s="818"/>
      <c r="AC5" s="818"/>
      <c r="AD5" s="818"/>
      <c r="AE5" s="818"/>
      <c r="AF5" s="817" t="s">
        <v>184</v>
      </c>
      <c r="AG5" s="818"/>
      <c r="AH5" s="818"/>
      <c r="AI5" s="818"/>
      <c r="AJ5" s="819"/>
      <c r="AK5" s="797" t="s">
        <v>182</v>
      </c>
      <c r="AL5" s="817" t="s">
        <v>187</v>
      </c>
      <c r="AM5" s="829" t="s">
        <v>185</v>
      </c>
      <c r="AN5" s="18"/>
      <c r="AO5" s="18"/>
    </row>
    <row r="6" spans="1:41" s="13" customFormat="1" ht="24.75" customHeight="1">
      <c r="A6" s="523"/>
      <c r="B6" s="688"/>
      <c r="C6" s="808" t="s">
        <v>217</v>
      </c>
      <c r="D6" s="807" t="s">
        <v>216</v>
      </c>
      <c r="E6" s="807" t="s">
        <v>215</v>
      </c>
      <c r="F6" s="825" t="s">
        <v>214</v>
      </c>
      <c r="G6" s="825" t="s">
        <v>213</v>
      </c>
      <c r="H6" s="828" t="s">
        <v>89</v>
      </c>
      <c r="I6" s="807" t="s">
        <v>206</v>
      </c>
      <c r="J6" s="807" t="s">
        <v>205</v>
      </c>
      <c r="K6" s="807" t="s">
        <v>204</v>
      </c>
      <c r="L6" s="814" t="s">
        <v>89</v>
      </c>
      <c r="M6" s="808" t="s">
        <v>212</v>
      </c>
      <c r="N6" s="807" t="s">
        <v>211</v>
      </c>
      <c r="O6" s="807" t="s">
        <v>210</v>
      </c>
      <c r="P6" s="825" t="s">
        <v>209</v>
      </c>
      <c r="Q6" s="825" t="s">
        <v>208</v>
      </c>
      <c r="R6" s="807" t="s">
        <v>207</v>
      </c>
      <c r="S6" s="822" t="s">
        <v>89</v>
      </c>
      <c r="T6" s="807" t="s">
        <v>206</v>
      </c>
      <c r="U6" s="807" t="s">
        <v>205</v>
      </c>
      <c r="V6" s="807" t="s">
        <v>204</v>
      </c>
      <c r="W6" s="814" t="s">
        <v>89</v>
      </c>
      <c r="X6" s="799" t="s">
        <v>168</v>
      </c>
      <c r="Y6" s="807" t="s">
        <v>169</v>
      </c>
      <c r="Z6" s="807" t="s">
        <v>170</v>
      </c>
      <c r="AA6" s="807" t="s">
        <v>171</v>
      </c>
      <c r="AB6" s="807" t="s">
        <v>172</v>
      </c>
      <c r="AC6" s="807" t="s">
        <v>173</v>
      </c>
      <c r="AD6" s="807" t="s">
        <v>174</v>
      </c>
      <c r="AE6" s="804" t="s">
        <v>175</v>
      </c>
      <c r="AF6" s="807" t="s">
        <v>176</v>
      </c>
      <c r="AG6" s="817" t="s">
        <v>177</v>
      </c>
      <c r="AH6" s="818"/>
      <c r="AI6" s="818"/>
      <c r="AJ6" s="819"/>
      <c r="AK6" s="797"/>
      <c r="AL6" s="817"/>
      <c r="AM6" s="829"/>
      <c r="AN6" s="18"/>
      <c r="AO6" s="18"/>
    </row>
    <row r="7" spans="1:41" s="13" customFormat="1" ht="24.75" customHeight="1">
      <c r="A7" s="523"/>
      <c r="B7" s="688"/>
      <c r="C7" s="809"/>
      <c r="D7" s="834"/>
      <c r="E7" s="834"/>
      <c r="F7" s="826"/>
      <c r="G7" s="826"/>
      <c r="H7" s="802"/>
      <c r="I7" s="802"/>
      <c r="J7" s="802"/>
      <c r="K7" s="802"/>
      <c r="L7" s="815"/>
      <c r="M7" s="809"/>
      <c r="N7" s="834"/>
      <c r="O7" s="834"/>
      <c r="P7" s="826"/>
      <c r="Q7" s="826"/>
      <c r="R7" s="802"/>
      <c r="S7" s="802"/>
      <c r="T7" s="802"/>
      <c r="U7" s="802"/>
      <c r="V7" s="802"/>
      <c r="W7" s="815"/>
      <c r="X7" s="800"/>
      <c r="Y7" s="802"/>
      <c r="Z7" s="802"/>
      <c r="AA7" s="802"/>
      <c r="AB7" s="802"/>
      <c r="AC7" s="802"/>
      <c r="AD7" s="802"/>
      <c r="AE7" s="805"/>
      <c r="AF7" s="802"/>
      <c r="AG7" s="802" t="s">
        <v>178</v>
      </c>
      <c r="AH7" s="802" t="s">
        <v>179</v>
      </c>
      <c r="AI7" s="802" t="s">
        <v>180</v>
      </c>
      <c r="AJ7" s="839" t="s">
        <v>181</v>
      </c>
      <c r="AK7" s="797"/>
      <c r="AL7" s="817"/>
      <c r="AM7" s="829"/>
      <c r="AN7" s="18"/>
      <c r="AO7" s="18"/>
    </row>
    <row r="8" spans="1:41" s="13" customFormat="1" ht="94.5" customHeight="1" thickBot="1">
      <c r="A8" s="523"/>
      <c r="B8" s="689"/>
      <c r="C8" s="810"/>
      <c r="D8" s="835"/>
      <c r="E8" s="835"/>
      <c r="F8" s="827"/>
      <c r="G8" s="827"/>
      <c r="H8" s="803"/>
      <c r="I8" s="803"/>
      <c r="J8" s="803"/>
      <c r="K8" s="803"/>
      <c r="L8" s="816"/>
      <c r="M8" s="810"/>
      <c r="N8" s="835"/>
      <c r="O8" s="835"/>
      <c r="P8" s="827"/>
      <c r="Q8" s="827"/>
      <c r="R8" s="803"/>
      <c r="S8" s="803"/>
      <c r="T8" s="803"/>
      <c r="U8" s="803"/>
      <c r="V8" s="803"/>
      <c r="W8" s="816"/>
      <c r="X8" s="801"/>
      <c r="Y8" s="803"/>
      <c r="Z8" s="803"/>
      <c r="AA8" s="803"/>
      <c r="AB8" s="803"/>
      <c r="AC8" s="803"/>
      <c r="AD8" s="803"/>
      <c r="AE8" s="806"/>
      <c r="AF8" s="803"/>
      <c r="AG8" s="803"/>
      <c r="AH8" s="803"/>
      <c r="AI8" s="803"/>
      <c r="AJ8" s="840"/>
      <c r="AK8" s="798"/>
      <c r="AL8" s="836"/>
      <c r="AM8" s="830"/>
      <c r="AN8" s="18"/>
      <c r="AO8" s="18"/>
    </row>
    <row r="9" spans="1:39" s="18" customFormat="1" ht="21" customHeight="1">
      <c r="A9" s="523"/>
      <c r="B9" s="570" t="s">
        <v>98</v>
      </c>
      <c r="C9" s="571"/>
      <c r="D9" s="342"/>
      <c r="E9" s="342" t="s">
        <v>197</v>
      </c>
      <c r="F9" s="342"/>
      <c r="G9" s="342"/>
      <c r="H9" s="342" t="s">
        <v>197</v>
      </c>
      <c r="I9" s="342"/>
      <c r="J9" s="342"/>
      <c r="K9" s="342"/>
      <c r="L9" s="572"/>
      <c r="M9" s="571"/>
      <c r="N9" s="343"/>
      <c r="O9" s="342" t="s">
        <v>197</v>
      </c>
      <c r="P9" s="342"/>
      <c r="Q9" s="342"/>
      <c r="R9" s="342"/>
      <c r="S9" s="342" t="s">
        <v>197</v>
      </c>
      <c r="T9" s="342"/>
      <c r="U9" s="342"/>
      <c r="V9" s="342"/>
      <c r="W9" s="572"/>
      <c r="X9" s="573"/>
      <c r="Y9" s="574"/>
      <c r="Z9" s="574"/>
      <c r="AA9" s="574"/>
      <c r="AB9" s="574"/>
      <c r="AC9" s="574"/>
      <c r="AD9" s="574"/>
      <c r="AE9" s="574"/>
      <c r="AF9" s="574" t="s">
        <v>199</v>
      </c>
      <c r="AG9" s="574"/>
      <c r="AH9" s="574" t="s">
        <v>197</v>
      </c>
      <c r="AI9" s="574"/>
      <c r="AJ9" s="574"/>
      <c r="AK9" s="574"/>
      <c r="AL9" s="574"/>
      <c r="AM9" s="575"/>
    </row>
    <row r="10" spans="1:39" s="18" customFormat="1" ht="19.5" customHeight="1">
      <c r="A10" s="523"/>
      <c r="B10" s="525" t="s">
        <v>99</v>
      </c>
      <c r="C10" s="526" t="s">
        <v>197</v>
      </c>
      <c r="D10" s="336"/>
      <c r="E10" s="336" t="s">
        <v>201</v>
      </c>
      <c r="F10" s="336"/>
      <c r="G10" s="336"/>
      <c r="H10" s="336"/>
      <c r="I10" s="336" t="s">
        <v>197</v>
      </c>
      <c r="J10" s="336"/>
      <c r="K10" s="336"/>
      <c r="L10" s="350"/>
      <c r="M10" s="526"/>
      <c r="N10" s="348"/>
      <c r="O10" s="336" t="s">
        <v>197</v>
      </c>
      <c r="P10" s="336"/>
      <c r="Q10" s="336"/>
      <c r="R10" s="336"/>
      <c r="S10" s="336" t="s">
        <v>197</v>
      </c>
      <c r="T10" s="336"/>
      <c r="U10" s="336"/>
      <c r="V10" s="336"/>
      <c r="W10" s="350"/>
      <c r="X10" s="527"/>
      <c r="Y10" s="349"/>
      <c r="Z10" s="349"/>
      <c r="AA10" s="349"/>
      <c r="AB10" s="349"/>
      <c r="AC10" s="349"/>
      <c r="AD10" s="349"/>
      <c r="AE10" s="349"/>
      <c r="AF10" s="349"/>
      <c r="AG10" s="349"/>
      <c r="AH10" s="349"/>
      <c r="AI10" s="349"/>
      <c r="AJ10" s="349"/>
      <c r="AK10" s="349"/>
      <c r="AL10" s="349"/>
      <c r="AM10" s="528" t="s">
        <v>197</v>
      </c>
    </row>
    <row r="11" spans="1:39" s="18" customFormat="1" ht="19.5" customHeight="1">
      <c r="A11" s="523"/>
      <c r="B11" s="525" t="s">
        <v>203</v>
      </c>
      <c r="C11" s="526"/>
      <c r="D11" s="336"/>
      <c r="E11" s="336" t="s">
        <v>197</v>
      </c>
      <c r="F11" s="336"/>
      <c r="G11" s="336"/>
      <c r="H11" s="336" t="s">
        <v>197</v>
      </c>
      <c r="I11" s="336"/>
      <c r="J11" s="336"/>
      <c r="K11" s="336"/>
      <c r="L11" s="350"/>
      <c r="M11" s="526"/>
      <c r="N11" s="348"/>
      <c r="O11" s="336" t="s">
        <v>197</v>
      </c>
      <c r="P11" s="336"/>
      <c r="Q11" s="336"/>
      <c r="R11" s="336"/>
      <c r="S11" s="336" t="s">
        <v>197</v>
      </c>
      <c r="T11" s="336"/>
      <c r="U11" s="336"/>
      <c r="V11" s="336"/>
      <c r="W11" s="350"/>
      <c r="X11" s="527"/>
      <c r="Y11" s="349"/>
      <c r="Z11" s="349"/>
      <c r="AA11" s="349"/>
      <c r="AB11" s="349"/>
      <c r="AC11" s="349"/>
      <c r="AD11" s="349"/>
      <c r="AE11" s="349"/>
      <c r="AF11" s="349" t="s">
        <v>197</v>
      </c>
      <c r="AG11" s="349"/>
      <c r="AH11" s="349" t="s">
        <v>197</v>
      </c>
      <c r="AI11" s="349"/>
      <c r="AJ11" s="349"/>
      <c r="AK11" s="349"/>
      <c r="AL11" s="349"/>
      <c r="AM11" s="528"/>
    </row>
    <row r="12" spans="1:39" s="19" customFormat="1" ht="19.5" customHeight="1">
      <c r="A12" s="529"/>
      <c r="B12" s="530" t="s">
        <v>202</v>
      </c>
      <c r="C12" s="531"/>
      <c r="D12" s="532"/>
      <c r="E12" s="532" t="s">
        <v>197</v>
      </c>
      <c r="F12" s="532" t="s">
        <v>197</v>
      </c>
      <c r="G12" s="532"/>
      <c r="H12" s="532"/>
      <c r="I12" s="532"/>
      <c r="J12" s="532"/>
      <c r="K12" s="532"/>
      <c r="L12" s="533"/>
      <c r="M12" s="531"/>
      <c r="N12" s="375"/>
      <c r="O12" s="532" t="s">
        <v>197</v>
      </c>
      <c r="P12" s="532"/>
      <c r="Q12" s="532" t="s">
        <v>197</v>
      </c>
      <c r="R12" s="532"/>
      <c r="S12" s="532"/>
      <c r="T12" s="532"/>
      <c r="U12" s="532"/>
      <c r="V12" s="532"/>
      <c r="W12" s="533"/>
      <c r="X12" s="534"/>
      <c r="Y12" s="535"/>
      <c r="Z12" s="535"/>
      <c r="AA12" s="535"/>
      <c r="AB12" s="535"/>
      <c r="AC12" s="535"/>
      <c r="AD12" s="535"/>
      <c r="AE12" s="535"/>
      <c r="AF12" s="535"/>
      <c r="AG12" s="535"/>
      <c r="AH12" s="535"/>
      <c r="AI12" s="535"/>
      <c r="AJ12" s="535"/>
      <c r="AK12" s="535"/>
      <c r="AL12" s="535"/>
      <c r="AM12" s="528" t="s">
        <v>199</v>
      </c>
    </row>
    <row r="13" spans="1:39" s="18" customFormat="1" ht="19.5" customHeight="1">
      <c r="A13" s="523"/>
      <c r="B13" s="525" t="s">
        <v>101</v>
      </c>
      <c r="C13" s="526"/>
      <c r="D13" s="336"/>
      <c r="E13" s="336" t="s">
        <v>197</v>
      </c>
      <c r="F13" s="336" t="s">
        <v>197</v>
      </c>
      <c r="G13" s="336"/>
      <c r="H13" s="336"/>
      <c r="I13" s="336"/>
      <c r="J13" s="336"/>
      <c r="K13" s="336"/>
      <c r="L13" s="350"/>
      <c r="M13" s="526"/>
      <c r="N13" s="348"/>
      <c r="O13" s="336" t="s">
        <v>197</v>
      </c>
      <c r="P13" s="336"/>
      <c r="Q13" s="336"/>
      <c r="R13" s="336"/>
      <c r="S13" s="336" t="s">
        <v>197</v>
      </c>
      <c r="T13" s="336"/>
      <c r="U13" s="336"/>
      <c r="V13" s="336"/>
      <c r="W13" s="350"/>
      <c r="X13" s="527"/>
      <c r="Y13" s="349"/>
      <c r="Z13" s="349"/>
      <c r="AA13" s="349"/>
      <c r="AB13" s="349"/>
      <c r="AC13" s="349"/>
      <c r="AD13" s="349"/>
      <c r="AE13" s="349"/>
      <c r="AF13" s="349" t="s">
        <v>197</v>
      </c>
      <c r="AG13" s="349"/>
      <c r="AH13" s="349" t="s">
        <v>197</v>
      </c>
      <c r="AI13" s="349"/>
      <c r="AJ13" s="349"/>
      <c r="AK13" s="349"/>
      <c r="AL13" s="349"/>
      <c r="AM13" s="528"/>
    </row>
    <row r="14" spans="1:39" s="18" customFormat="1" ht="19.5" customHeight="1">
      <c r="A14" s="523"/>
      <c r="B14" s="525" t="s">
        <v>102</v>
      </c>
      <c r="C14" s="526"/>
      <c r="D14" s="336"/>
      <c r="E14" s="336" t="s">
        <v>197</v>
      </c>
      <c r="F14" s="336"/>
      <c r="G14" s="336"/>
      <c r="H14" s="336" t="s">
        <v>197</v>
      </c>
      <c r="I14" s="336"/>
      <c r="J14" s="336"/>
      <c r="K14" s="336"/>
      <c r="L14" s="350"/>
      <c r="M14" s="526"/>
      <c r="N14" s="348"/>
      <c r="O14" s="336" t="s">
        <v>197</v>
      </c>
      <c r="P14" s="336"/>
      <c r="Q14" s="336" t="s">
        <v>197</v>
      </c>
      <c r="R14" s="336"/>
      <c r="S14" s="336"/>
      <c r="T14" s="336"/>
      <c r="U14" s="336"/>
      <c r="V14" s="336"/>
      <c r="W14" s="350"/>
      <c r="X14" s="527" t="s">
        <v>197</v>
      </c>
      <c r="Y14" s="349"/>
      <c r="Z14" s="349"/>
      <c r="AA14" s="349"/>
      <c r="AB14" s="349"/>
      <c r="AC14" s="349"/>
      <c r="AD14" s="349"/>
      <c r="AE14" s="349"/>
      <c r="AF14" s="349" t="s">
        <v>197</v>
      </c>
      <c r="AG14" s="349"/>
      <c r="AH14" s="349" t="s">
        <v>197</v>
      </c>
      <c r="AI14" s="349"/>
      <c r="AJ14" s="349"/>
      <c r="AK14" s="349"/>
      <c r="AL14" s="349" t="s">
        <v>197</v>
      </c>
      <c r="AM14" s="528"/>
    </row>
    <row r="15" spans="1:39" s="18" customFormat="1" ht="19.5" customHeight="1">
      <c r="A15" s="523"/>
      <c r="B15" s="525" t="s">
        <v>226</v>
      </c>
      <c r="C15" s="526"/>
      <c r="D15" s="336"/>
      <c r="E15" s="336" t="s">
        <v>197</v>
      </c>
      <c r="F15" s="336" t="s">
        <v>197</v>
      </c>
      <c r="G15" s="336"/>
      <c r="H15" s="336"/>
      <c r="I15" s="336"/>
      <c r="J15" s="336"/>
      <c r="K15" s="336"/>
      <c r="L15" s="350"/>
      <c r="M15" s="526"/>
      <c r="N15" s="348"/>
      <c r="O15" s="336" t="s">
        <v>197</v>
      </c>
      <c r="P15" s="336"/>
      <c r="Q15" s="336" t="s">
        <v>197</v>
      </c>
      <c r="R15" s="336"/>
      <c r="S15" s="336"/>
      <c r="T15" s="336"/>
      <c r="U15" s="336"/>
      <c r="V15" s="336"/>
      <c r="W15" s="350"/>
      <c r="X15" s="527"/>
      <c r="Y15" s="349"/>
      <c r="Z15" s="349"/>
      <c r="AA15" s="349"/>
      <c r="AB15" s="349"/>
      <c r="AC15" s="349"/>
      <c r="AD15" s="349"/>
      <c r="AE15" s="349"/>
      <c r="AF15" s="349"/>
      <c r="AG15" s="349"/>
      <c r="AH15" s="349"/>
      <c r="AI15" s="349"/>
      <c r="AJ15" s="349"/>
      <c r="AK15" s="349"/>
      <c r="AL15" s="349"/>
      <c r="AM15" s="528"/>
    </row>
    <row r="16" spans="1:39" s="18" customFormat="1" ht="19.5" customHeight="1">
      <c r="A16" s="523"/>
      <c r="B16" s="525" t="s">
        <v>227</v>
      </c>
      <c r="C16" s="526"/>
      <c r="D16" s="336"/>
      <c r="E16" s="336" t="s">
        <v>197</v>
      </c>
      <c r="F16" s="336"/>
      <c r="G16" s="336"/>
      <c r="H16" s="336" t="s">
        <v>197</v>
      </c>
      <c r="I16" s="336"/>
      <c r="J16" s="336"/>
      <c r="K16" s="536"/>
      <c r="L16" s="350"/>
      <c r="M16" s="526"/>
      <c r="N16" s="348"/>
      <c r="O16" s="336" t="s">
        <v>197</v>
      </c>
      <c r="P16" s="336"/>
      <c r="Q16" s="336"/>
      <c r="R16" s="336"/>
      <c r="S16" s="336" t="s">
        <v>197</v>
      </c>
      <c r="T16" s="336"/>
      <c r="U16" s="336"/>
      <c r="V16" s="336"/>
      <c r="W16" s="350"/>
      <c r="X16" s="527"/>
      <c r="Y16" s="349"/>
      <c r="Z16" s="349"/>
      <c r="AA16" s="349"/>
      <c r="AB16" s="349"/>
      <c r="AC16" s="349"/>
      <c r="AD16" s="349"/>
      <c r="AE16" s="349"/>
      <c r="AF16" s="349"/>
      <c r="AG16" s="349"/>
      <c r="AH16" s="349"/>
      <c r="AI16" s="349"/>
      <c r="AJ16" s="349"/>
      <c r="AK16" s="349"/>
      <c r="AL16" s="349"/>
      <c r="AM16" s="528" t="s">
        <v>199</v>
      </c>
    </row>
    <row r="17" spans="1:39" s="18" customFormat="1" ht="19.5" customHeight="1">
      <c r="A17" s="523"/>
      <c r="B17" s="525" t="s">
        <v>228</v>
      </c>
      <c r="C17" s="526"/>
      <c r="D17" s="336"/>
      <c r="E17" s="336" t="s">
        <v>197</v>
      </c>
      <c r="F17" s="336" t="s">
        <v>197</v>
      </c>
      <c r="G17" s="336"/>
      <c r="H17" s="336"/>
      <c r="I17" s="336"/>
      <c r="J17" s="336"/>
      <c r="K17" s="336"/>
      <c r="L17" s="350"/>
      <c r="M17" s="526"/>
      <c r="N17" s="348"/>
      <c r="O17" s="336" t="s">
        <v>197</v>
      </c>
      <c r="P17" s="336"/>
      <c r="Q17" s="336"/>
      <c r="R17" s="336"/>
      <c r="S17" s="336" t="s">
        <v>197</v>
      </c>
      <c r="T17" s="336"/>
      <c r="U17" s="336"/>
      <c r="V17" s="336"/>
      <c r="W17" s="350"/>
      <c r="X17" s="527"/>
      <c r="Y17" s="349"/>
      <c r="Z17" s="349"/>
      <c r="AA17" s="349"/>
      <c r="AB17" s="349"/>
      <c r="AC17" s="349"/>
      <c r="AD17" s="349"/>
      <c r="AE17" s="349"/>
      <c r="AF17" s="349"/>
      <c r="AG17" s="349"/>
      <c r="AH17" s="349"/>
      <c r="AI17" s="349"/>
      <c r="AJ17" s="349"/>
      <c r="AK17" s="349"/>
      <c r="AL17" s="349"/>
      <c r="AM17" s="528"/>
    </row>
    <row r="18" spans="1:39" s="18" customFormat="1" ht="20.25" customHeight="1">
      <c r="A18" s="523"/>
      <c r="B18" s="525" t="s">
        <v>229</v>
      </c>
      <c r="C18" s="526"/>
      <c r="D18" s="336"/>
      <c r="E18" s="336" t="s">
        <v>197</v>
      </c>
      <c r="F18" s="336" t="s">
        <v>197</v>
      </c>
      <c r="G18" s="336"/>
      <c r="H18" s="336"/>
      <c r="I18" s="336"/>
      <c r="J18" s="336"/>
      <c r="K18" s="336"/>
      <c r="L18" s="350"/>
      <c r="M18" s="526"/>
      <c r="N18" s="348"/>
      <c r="O18" s="336" t="s">
        <v>197</v>
      </c>
      <c r="P18" s="336"/>
      <c r="Q18" s="336"/>
      <c r="R18" s="336"/>
      <c r="S18" s="336" t="s">
        <v>197</v>
      </c>
      <c r="T18" s="336"/>
      <c r="U18" s="336"/>
      <c r="V18" s="336"/>
      <c r="W18" s="350"/>
      <c r="X18" s="527"/>
      <c r="Y18" s="349"/>
      <c r="Z18" s="349"/>
      <c r="AA18" s="349"/>
      <c r="AB18" s="349"/>
      <c r="AC18" s="349"/>
      <c r="AD18" s="349"/>
      <c r="AE18" s="349"/>
      <c r="AF18" s="349"/>
      <c r="AG18" s="349"/>
      <c r="AH18" s="349"/>
      <c r="AI18" s="349"/>
      <c r="AJ18" s="349"/>
      <c r="AK18" s="349"/>
      <c r="AL18" s="349"/>
      <c r="AM18" s="528"/>
    </row>
    <row r="19" spans="1:39" s="18" customFormat="1" ht="19.5" customHeight="1">
      <c r="A19" s="523"/>
      <c r="B19" s="525" t="s">
        <v>230</v>
      </c>
      <c r="C19" s="526"/>
      <c r="D19" s="336"/>
      <c r="E19" s="336" t="s">
        <v>197</v>
      </c>
      <c r="F19" s="336"/>
      <c r="G19" s="336"/>
      <c r="H19" s="336" t="s">
        <v>197</v>
      </c>
      <c r="I19" s="336"/>
      <c r="J19" s="336"/>
      <c r="K19" s="336"/>
      <c r="L19" s="350"/>
      <c r="M19" s="526"/>
      <c r="N19" s="348"/>
      <c r="O19" s="336" t="s">
        <v>197</v>
      </c>
      <c r="P19" s="336"/>
      <c r="Q19" s="336"/>
      <c r="R19" s="336"/>
      <c r="S19" s="336" t="s">
        <v>197</v>
      </c>
      <c r="T19" s="336"/>
      <c r="U19" s="336"/>
      <c r="V19" s="336"/>
      <c r="W19" s="350"/>
      <c r="X19" s="527"/>
      <c r="Y19" s="349"/>
      <c r="Z19" s="349"/>
      <c r="AA19" s="349"/>
      <c r="AB19" s="349"/>
      <c r="AC19" s="349"/>
      <c r="AD19" s="349"/>
      <c r="AE19" s="349"/>
      <c r="AF19" s="349"/>
      <c r="AG19" s="349"/>
      <c r="AH19" s="349"/>
      <c r="AI19" s="349"/>
      <c r="AJ19" s="349"/>
      <c r="AK19" s="349"/>
      <c r="AL19" s="349"/>
      <c r="AM19" s="528" t="s">
        <v>197</v>
      </c>
    </row>
    <row r="20" spans="1:39" s="18" customFormat="1" ht="19.5" customHeight="1">
      <c r="A20" s="523"/>
      <c r="B20" s="525" t="s">
        <v>231</v>
      </c>
      <c r="C20" s="526"/>
      <c r="D20" s="336"/>
      <c r="E20" s="336" t="s">
        <v>197</v>
      </c>
      <c r="F20" s="336"/>
      <c r="G20" s="336"/>
      <c r="H20" s="336" t="s">
        <v>197</v>
      </c>
      <c r="I20" s="336"/>
      <c r="J20" s="336"/>
      <c r="K20" s="336"/>
      <c r="L20" s="350"/>
      <c r="M20" s="526"/>
      <c r="N20" s="348"/>
      <c r="O20" s="336" t="s">
        <v>197</v>
      </c>
      <c r="P20" s="336"/>
      <c r="Q20" s="336"/>
      <c r="R20" s="336"/>
      <c r="S20" s="336" t="s">
        <v>197</v>
      </c>
      <c r="T20" s="336"/>
      <c r="U20" s="336"/>
      <c r="V20" s="336"/>
      <c r="W20" s="350"/>
      <c r="X20" s="527"/>
      <c r="Y20" s="349"/>
      <c r="Z20" s="349"/>
      <c r="AA20" s="349"/>
      <c r="AB20" s="349"/>
      <c r="AC20" s="349"/>
      <c r="AD20" s="349"/>
      <c r="AE20" s="349"/>
      <c r="AF20" s="349"/>
      <c r="AG20" s="349"/>
      <c r="AH20" s="349"/>
      <c r="AI20" s="349"/>
      <c r="AJ20" s="349"/>
      <c r="AK20" s="349"/>
      <c r="AL20" s="349"/>
      <c r="AM20" s="528"/>
    </row>
    <row r="21" spans="1:39" s="18" customFormat="1" ht="19.5" customHeight="1">
      <c r="A21" s="523"/>
      <c r="B21" s="525" t="s">
        <v>232</v>
      </c>
      <c r="C21" s="526"/>
      <c r="D21" s="336" t="s">
        <v>197</v>
      </c>
      <c r="E21" s="336"/>
      <c r="F21" s="336" t="s">
        <v>197</v>
      </c>
      <c r="G21" s="336"/>
      <c r="H21" s="336"/>
      <c r="I21" s="336" t="s">
        <v>197</v>
      </c>
      <c r="J21" s="336"/>
      <c r="K21" s="336"/>
      <c r="L21" s="350"/>
      <c r="M21" s="526" t="s">
        <v>197</v>
      </c>
      <c r="N21" s="348"/>
      <c r="O21" s="336"/>
      <c r="P21" s="336"/>
      <c r="Q21" s="336"/>
      <c r="R21" s="336"/>
      <c r="S21" s="336"/>
      <c r="T21" s="336" t="s">
        <v>197</v>
      </c>
      <c r="U21" s="336"/>
      <c r="V21" s="336"/>
      <c r="W21" s="350"/>
      <c r="X21" s="527"/>
      <c r="Y21" s="349"/>
      <c r="Z21" s="349"/>
      <c r="AA21" s="349"/>
      <c r="AB21" s="349"/>
      <c r="AC21" s="349"/>
      <c r="AD21" s="349"/>
      <c r="AE21" s="349"/>
      <c r="AF21" s="349" t="s">
        <v>199</v>
      </c>
      <c r="AG21" s="349"/>
      <c r="AH21" s="349" t="s">
        <v>197</v>
      </c>
      <c r="AI21" s="349"/>
      <c r="AJ21" s="349"/>
      <c r="AK21" s="349"/>
      <c r="AL21" s="349" t="s">
        <v>197</v>
      </c>
      <c r="AM21" s="528" t="s">
        <v>197</v>
      </c>
    </row>
    <row r="22" spans="1:39" s="18" customFormat="1" ht="21" customHeight="1">
      <c r="A22" s="523"/>
      <c r="B22" s="525" t="s">
        <v>233</v>
      </c>
      <c r="C22" s="526"/>
      <c r="D22" s="336" t="s">
        <v>201</v>
      </c>
      <c r="E22" s="336" t="s">
        <v>197</v>
      </c>
      <c r="F22" s="336"/>
      <c r="G22" s="336"/>
      <c r="H22" s="336" t="s">
        <v>197</v>
      </c>
      <c r="I22" s="336"/>
      <c r="J22" s="336"/>
      <c r="K22" s="336"/>
      <c r="L22" s="350"/>
      <c r="M22" s="526"/>
      <c r="N22" s="348"/>
      <c r="O22" s="336" t="s">
        <v>197</v>
      </c>
      <c r="P22" s="336" t="s">
        <v>197</v>
      </c>
      <c r="Q22" s="336"/>
      <c r="R22" s="336"/>
      <c r="S22" s="336"/>
      <c r="T22" s="336"/>
      <c r="U22" s="336"/>
      <c r="V22" s="336"/>
      <c r="W22" s="350"/>
      <c r="X22" s="527" t="s">
        <v>197</v>
      </c>
      <c r="Y22" s="349" t="s">
        <v>197</v>
      </c>
      <c r="Z22" s="349"/>
      <c r="AA22" s="349"/>
      <c r="AB22" s="349"/>
      <c r="AC22" s="349"/>
      <c r="AD22" s="349"/>
      <c r="AE22" s="349"/>
      <c r="AF22" s="349" t="s">
        <v>197</v>
      </c>
      <c r="AG22" s="349"/>
      <c r="AH22" s="349" t="s">
        <v>197</v>
      </c>
      <c r="AI22" s="349"/>
      <c r="AJ22" s="349"/>
      <c r="AK22" s="349"/>
      <c r="AL22" s="349" t="s">
        <v>197</v>
      </c>
      <c r="AM22" s="528" t="s">
        <v>197</v>
      </c>
    </row>
    <row r="23" spans="1:39" s="18" customFormat="1" ht="19.5" customHeight="1">
      <c r="A23" s="523"/>
      <c r="B23" s="525" t="s">
        <v>103</v>
      </c>
      <c r="C23" s="526"/>
      <c r="D23" s="336"/>
      <c r="E23" s="336" t="s">
        <v>197</v>
      </c>
      <c r="F23" s="336"/>
      <c r="G23" s="336"/>
      <c r="H23" s="336" t="s">
        <v>197</v>
      </c>
      <c r="I23" s="336"/>
      <c r="J23" s="336"/>
      <c r="K23" s="336"/>
      <c r="L23" s="350"/>
      <c r="M23" s="526"/>
      <c r="N23" s="348"/>
      <c r="O23" s="336" t="s">
        <v>197</v>
      </c>
      <c r="P23" s="336"/>
      <c r="Q23" s="336" t="s">
        <v>197</v>
      </c>
      <c r="R23" s="336"/>
      <c r="S23" s="336"/>
      <c r="T23" s="336"/>
      <c r="U23" s="336"/>
      <c r="V23" s="336"/>
      <c r="W23" s="350"/>
      <c r="X23" s="527"/>
      <c r="Y23" s="349"/>
      <c r="Z23" s="349"/>
      <c r="AA23" s="349"/>
      <c r="AB23" s="349"/>
      <c r="AC23" s="349"/>
      <c r="AD23" s="349"/>
      <c r="AE23" s="349"/>
      <c r="AF23" s="349" t="s">
        <v>197</v>
      </c>
      <c r="AG23" s="349"/>
      <c r="AH23" s="349" t="s">
        <v>197</v>
      </c>
      <c r="AI23" s="349"/>
      <c r="AJ23" s="349"/>
      <c r="AK23" s="349"/>
      <c r="AL23" s="349"/>
      <c r="AM23" s="528"/>
    </row>
    <row r="24" spans="1:39" s="18" customFormat="1" ht="19.5" customHeight="1">
      <c r="A24" s="523"/>
      <c r="B24" s="525" t="s">
        <v>104</v>
      </c>
      <c r="C24" s="526"/>
      <c r="D24" s="336" t="s">
        <v>197</v>
      </c>
      <c r="E24" s="336"/>
      <c r="F24" s="336" t="s">
        <v>197</v>
      </c>
      <c r="G24" s="336"/>
      <c r="H24" s="336" t="s">
        <v>197</v>
      </c>
      <c r="I24" s="336" t="s">
        <v>197</v>
      </c>
      <c r="J24" s="336"/>
      <c r="K24" s="336"/>
      <c r="L24" s="350" t="s">
        <v>197</v>
      </c>
      <c r="M24" s="526"/>
      <c r="N24" s="348" t="s">
        <v>197</v>
      </c>
      <c r="O24" s="336"/>
      <c r="P24" s="336"/>
      <c r="Q24" s="336" t="s">
        <v>197</v>
      </c>
      <c r="R24" s="336"/>
      <c r="S24" s="336" t="s">
        <v>197</v>
      </c>
      <c r="T24" s="336" t="s">
        <v>197</v>
      </c>
      <c r="U24" s="336"/>
      <c r="V24" s="336"/>
      <c r="W24" s="350"/>
      <c r="X24" s="527" t="s">
        <v>197</v>
      </c>
      <c r="Y24" s="349"/>
      <c r="Z24" s="349"/>
      <c r="AA24" s="349"/>
      <c r="AB24" s="349"/>
      <c r="AC24" s="349"/>
      <c r="AD24" s="349"/>
      <c r="AE24" s="349"/>
      <c r="AF24" s="349" t="s">
        <v>197</v>
      </c>
      <c r="AG24" s="349"/>
      <c r="AH24" s="349" t="s">
        <v>197</v>
      </c>
      <c r="AI24" s="349"/>
      <c r="AJ24" s="349"/>
      <c r="AK24" s="349"/>
      <c r="AL24" s="349" t="s">
        <v>197</v>
      </c>
      <c r="AM24" s="528"/>
    </row>
    <row r="25" spans="1:39" s="18" customFormat="1" ht="19.5" customHeight="1">
      <c r="A25" s="523"/>
      <c r="B25" s="525" t="s">
        <v>234</v>
      </c>
      <c r="C25" s="526"/>
      <c r="D25" s="336" t="s">
        <v>200</v>
      </c>
      <c r="E25" s="336" t="s">
        <v>197</v>
      </c>
      <c r="F25" s="336" t="s">
        <v>197</v>
      </c>
      <c r="G25" s="336"/>
      <c r="H25" s="336"/>
      <c r="I25" s="336"/>
      <c r="J25" s="336"/>
      <c r="K25" s="336"/>
      <c r="L25" s="350"/>
      <c r="M25" s="526"/>
      <c r="N25" s="348"/>
      <c r="O25" s="336" t="s">
        <v>197</v>
      </c>
      <c r="P25" s="336"/>
      <c r="Q25" s="336"/>
      <c r="R25" s="336"/>
      <c r="S25" s="336" t="s">
        <v>197</v>
      </c>
      <c r="T25" s="336"/>
      <c r="U25" s="336"/>
      <c r="V25" s="336"/>
      <c r="W25" s="350"/>
      <c r="X25" s="527"/>
      <c r="Y25" s="349"/>
      <c r="Z25" s="349"/>
      <c r="AA25" s="349"/>
      <c r="AB25" s="349"/>
      <c r="AC25" s="349"/>
      <c r="AD25" s="349"/>
      <c r="AE25" s="349"/>
      <c r="AF25" s="349"/>
      <c r="AG25" s="349"/>
      <c r="AH25" s="349"/>
      <c r="AI25" s="349"/>
      <c r="AJ25" s="349"/>
      <c r="AK25" s="349"/>
      <c r="AL25" s="349"/>
      <c r="AM25" s="528"/>
    </row>
    <row r="26" spans="1:39" s="18" customFormat="1" ht="21" customHeight="1">
      <c r="A26" s="523"/>
      <c r="B26" s="525" t="s">
        <v>235</v>
      </c>
      <c r="C26" s="526"/>
      <c r="D26" s="336"/>
      <c r="E26" s="336" t="s">
        <v>197</v>
      </c>
      <c r="F26" s="336"/>
      <c r="G26" s="336"/>
      <c r="H26" s="336" t="s">
        <v>197</v>
      </c>
      <c r="I26" s="336"/>
      <c r="J26" s="336"/>
      <c r="K26" s="336"/>
      <c r="L26" s="350"/>
      <c r="M26" s="526"/>
      <c r="N26" s="348"/>
      <c r="O26" s="336" t="s">
        <v>197</v>
      </c>
      <c r="P26" s="336"/>
      <c r="Q26" s="336"/>
      <c r="R26" s="336"/>
      <c r="S26" s="336" t="s">
        <v>197</v>
      </c>
      <c r="T26" s="336"/>
      <c r="U26" s="336"/>
      <c r="V26" s="336"/>
      <c r="W26" s="350"/>
      <c r="X26" s="527"/>
      <c r="Y26" s="349"/>
      <c r="Z26" s="349"/>
      <c r="AA26" s="349"/>
      <c r="AB26" s="349"/>
      <c r="AC26" s="349"/>
      <c r="AD26" s="349"/>
      <c r="AE26" s="349"/>
      <c r="AF26" s="349"/>
      <c r="AG26" s="349"/>
      <c r="AH26" s="349"/>
      <c r="AI26" s="349"/>
      <c r="AJ26" s="349"/>
      <c r="AK26" s="349"/>
      <c r="AL26" s="349"/>
      <c r="AM26" s="528"/>
    </row>
    <row r="27" spans="1:39" s="18" customFormat="1" ht="19.5" customHeight="1">
      <c r="A27" s="523"/>
      <c r="B27" s="525" t="s">
        <v>105</v>
      </c>
      <c r="C27" s="526"/>
      <c r="D27" s="336" t="s">
        <v>197</v>
      </c>
      <c r="E27" s="336"/>
      <c r="F27" s="336"/>
      <c r="G27" s="336"/>
      <c r="H27" s="336" t="s">
        <v>197</v>
      </c>
      <c r="I27" s="336" t="s">
        <v>197</v>
      </c>
      <c r="J27" s="336"/>
      <c r="K27" s="336"/>
      <c r="L27" s="350"/>
      <c r="M27" s="526"/>
      <c r="N27" s="348" t="s">
        <v>197</v>
      </c>
      <c r="O27" s="336"/>
      <c r="P27" s="336"/>
      <c r="Q27" s="336" t="s">
        <v>197</v>
      </c>
      <c r="R27" s="336"/>
      <c r="S27" s="336" t="s">
        <v>197</v>
      </c>
      <c r="T27" s="336" t="s">
        <v>197</v>
      </c>
      <c r="U27" s="336"/>
      <c r="V27" s="336"/>
      <c r="W27" s="350"/>
      <c r="X27" s="527" t="s">
        <v>197</v>
      </c>
      <c r="Y27" s="349"/>
      <c r="Z27" s="349"/>
      <c r="AA27" s="349"/>
      <c r="AB27" s="349"/>
      <c r="AC27" s="349"/>
      <c r="AD27" s="349"/>
      <c r="AE27" s="349"/>
      <c r="AF27" s="349" t="s">
        <v>197</v>
      </c>
      <c r="AG27" s="349"/>
      <c r="AH27" s="349" t="s">
        <v>197</v>
      </c>
      <c r="AI27" s="349"/>
      <c r="AJ27" s="349"/>
      <c r="AK27" s="349"/>
      <c r="AL27" s="349" t="s">
        <v>197</v>
      </c>
      <c r="AM27" s="528"/>
    </row>
    <row r="28" spans="1:39" s="18" customFormat="1" ht="19.5" customHeight="1">
      <c r="A28" s="523"/>
      <c r="B28" s="525" t="s">
        <v>236</v>
      </c>
      <c r="C28" s="526"/>
      <c r="D28" s="336" t="s">
        <v>197</v>
      </c>
      <c r="E28" s="336"/>
      <c r="F28" s="336"/>
      <c r="G28" s="336"/>
      <c r="H28" s="336" t="s">
        <v>197</v>
      </c>
      <c r="I28" s="336" t="s">
        <v>197</v>
      </c>
      <c r="J28" s="336"/>
      <c r="K28" s="336"/>
      <c r="L28" s="350"/>
      <c r="M28" s="526"/>
      <c r="N28" s="348" t="s">
        <v>197</v>
      </c>
      <c r="O28" s="336"/>
      <c r="P28" s="336"/>
      <c r="Q28" s="336"/>
      <c r="R28" s="336"/>
      <c r="S28" s="336" t="s">
        <v>197</v>
      </c>
      <c r="T28" s="336" t="s">
        <v>197</v>
      </c>
      <c r="U28" s="336"/>
      <c r="V28" s="336"/>
      <c r="W28" s="350"/>
      <c r="X28" s="527" t="s">
        <v>197</v>
      </c>
      <c r="Y28" s="349" t="s">
        <v>197</v>
      </c>
      <c r="Z28" s="349"/>
      <c r="AA28" s="349" t="s">
        <v>197</v>
      </c>
      <c r="AB28" s="349" t="s">
        <v>197</v>
      </c>
      <c r="AC28" s="349" t="s">
        <v>197</v>
      </c>
      <c r="AD28" s="349" t="s">
        <v>197</v>
      </c>
      <c r="AE28" s="349" t="s">
        <v>197</v>
      </c>
      <c r="AF28" s="349" t="s">
        <v>197</v>
      </c>
      <c r="AG28" s="349" t="s">
        <v>197</v>
      </c>
      <c r="AH28" s="349"/>
      <c r="AI28" s="349"/>
      <c r="AJ28" s="349"/>
      <c r="AK28" s="349" t="s">
        <v>199</v>
      </c>
      <c r="AL28" s="349" t="s">
        <v>197</v>
      </c>
      <c r="AM28" s="528" t="s">
        <v>199</v>
      </c>
    </row>
    <row r="29" spans="1:39" s="18" customFormat="1" ht="19.5" customHeight="1">
      <c r="A29" s="523"/>
      <c r="B29" s="525" t="s">
        <v>237</v>
      </c>
      <c r="C29" s="526"/>
      <c r="D29" s="336"/>
      <c r="E29" s="336" t="s">
        <v>197</v>
      </c>
      <c r="F29" s="336"/>
      <c r="G29" s="336"/>
      <c r="H29" s="336" t="s">
        <v>197</v>
      </c>
      <c r="I29" s="336"/>
      <c r="J29" s="336"/>
      <c r="K29" s="336"/>
      <c r="L29" s="350"/>
      <c r="M29" s="526"/>
      <c r="N29" s="348"/>
      <c r="O29" s="336" t="s">
        <v>197</v>
      </c>
      <c r="P29" s="336"/>
      <c r="Q29" s="336"/>
      <c r="R29" s="336"/>
      <c r="S29" s="336" t="s">
        <v>197</v>
      </c>
      <c r="T29" s="336"/>
      <c r="U29" s="336"/>
      <c r="V29" s="336"/>
      <c r="W29" s="350"/>
      <c r="X29" s="527"/>
      <c r="Y29" s="349"/>
      <c r="Z29" s="349"/>
      <c r="AA29" s="349"/>
      <c r="AB29" s="349"/>
      <c r="AC29" s="349"/>
      <c r="AD29" s="349"/>
      <c r="AE29" s="349"/>
      <c r="AF29" s="349"/>
      <c r="AG29" s="349"/>
      <c r="AH29" s="349"/>
      <c r="AI29" s="349"/>
      <c r="AJ29" s="349"/>
      <c r="AK29" s="349"/>
      <c r="AL29" s="349"/>
      <c r="AM29" s="528"/>
    </row>
    <row r="30" spans="1:39" s="18" customFormat="1" ht="21" customHeight="1">
      <c r="A30" s="523"/>
      <c r="B30" s="525" t="s">
        <v>238</v>
      </c>
      <c r="C30" s="526"/>
      <c r="D30" s="336"/>
      <c r="E30" s="336" t="s">
        <v>197</v>
      </c>
      <c r="F30" s="336"/>
      <c r="G30" s="336"/>
      <c r="H30" s="336" t="s">
        <v>197</v>
      </c>
      <c r="I30" s="336"/>
      <c r="J30" s="336"/>
      <c r="K30" s="336"/>
      <c r="L30" s="350"/>
      <c r="M30" s="526"/>
      <c r="N30" s="348"/>
      <c r="O30" s="336" t="s">
        <v>197</v>
      </c>
      <c r="P30" s="336"/>
      <c r="Q30" s="336"/>
      <c r="R30" s="336"/>
      <c r="S30" s="336" t="s">
        <v>197</v>
      </c>
      <c r="T30" s="336"/>
      <c r="U30" s="336"/>
      <c r="V30" s="336"/>
      <c r="W30" s="350"/>
      <c r="X30" s="527"/>
      <c r="Y30" s="349"/>
      <c r="Z30" s="349"/>
      <c r="AA30" s="349"/>
      <c r="AB30" s="349"/>
      <c r="AC30" s="349"/>
      <c r="AD30" s="349"/>
      <c r="AE30" s="349"/>
      <c r="AF30" s="349"/>
      <c r="AG30" s="349"/>
      <c r="AH30" s="349"/>
      <c r="AI30" s="349"/>
      <c r="AJ30" s="349"/>
      <c r="AK30" s="349"/>
      <c r="AL30" s="349"/>
      <c r="AM30" s="528"/>
    </row>
    <row r="31" spans="1:39" s="18" customFormat="1" ht="19.5" customHeight="1">
      <c r="A31" s="523"/>
      <c r="B31" s="525" t="s">
        <v>239</v>
      </c>
      <c r="C31" s="526"/>
      <c r="D31" s="336"/>
      <c r="E31" s="336" t="s">
        <v>197</v>
      </c>
      <c r="F31" s="336"/>
      <c r="G31" s="336"/>
      <c r="H31" s="336" t="s">
        <v>197</v>
      </c>
      <c r="I31" s="336"/>
      <c r="J31" s="336"/>
      <c r="K31" s="336"/>
      <c r="L31" s="350"/>
      <c r="M31" s="526"/>
      <c r="N31" s="348"/>
      <c r="O31" s="336" t="s">
        <v>197</v>
      </c>
      <c r="P31" s="336"/>
      <c r="Q31" s="336"/>
      <c r="R31" s="336"/>
      <c r="S31" s="336" t="s">
        <v>197</v>
      </c>
      <c r="T31" s="336"/>
      <c r="U31" s="336"/>
      <c r="V31" s="336"/>
      <c r="W31" s="350"/>
      <c r="X31" s="527"/>
      <c r="Y31" s="349"/>
      <c r="Z31" s="349"/>
      <c r="AA31" s="349"/>
      <c r="AB31" s="349"/>
      <c r="AC31" s="349"/>
      <c r="AD31" s="349"/>
      <c r="AE31" s="349"/>
      <c r="AF31" s="349"/>
      <c r="AG31" s="349"/>
      <c r="AH31" s="349"/>
      <c r="AI31" s="349"/>
      <c r="AJ31" s="349"/>
      <c r="AK31" s="349"/>
      <c r="AL31" s="349"/>
      <c r="AM31" s="528"/>
    </row>
    <row r="32" spans="1:39" s="18" customFormat="1" ht="19.5" customHeight="1">
      <c r="A32" s="523"/>
      <c r="B32" s="525" t="s">
        <v>106</v>
      </c>
      <c r="C32" s="526"/>
      <c r="D32" s="336"/>
      <c r="E32" s="336" t="s">
        <v>197</v>
      </c>
      <c r="F32" s="336"/>
      <c r="G32" s="336"/>
      <c r="H32" s="336" t="s">
        <v>197</v>
      </c>
      <c r="I32" s="336"/>
      <c r="J32" s="336"/>
      <c r="K32" s="336"/>
      <c r="L32" s="350"/>
      <c r="M32" s="526" t="s">
        <v>197</v>
      </c>
      <c r="N32" s="348"/>
      <c r="O32" s="336"/>
      <c r="P32" s="336"/>
      <c r="Q32" s="336"/>
      <c r="R32" s="336"/>
      <c r="S32" s="336"/>
      <c r="T32" s="336"/>
      <c r="U32" s="336"/>
      <c r="V32" s="336" t="s">
        <v>197</v>
      </c>
      <c r="W32" s="350"/>
      <c r="X32" s="527" t="s">
        <v>197</v>
      </c>
      <c r="Y32" s="349"/>
      <c r="Z32" s="349"/>
      <c r="AA32" s="349"/>
      <c r="AB32" s="349"/>
      <c r="AC32" s="349"/>
      <c r="AD32" s="349"/>
      <c r="AE32" s="349"/>
      <c r="AF32" s="349"/>
      <c r="AG32" s="349"/>
      <c r="AH32" s="349"/>
      <c r="AI32" s="349"/>
      <c r="AJ32" s="349"/>
      <c r="AK32" s="349"/>
      <c r="AL32" s="349" t="s">
        <v>199</v>
      </c>
      <c r="AM32" s="528" t="s">
        <v>197</v>
      </c>
    </row>
    <row r="33" spans="1:39" s="18" customFormat="1" ht="19.5" customHeight="1">
      <c r="A33" s="523"/>
      <c r="B33" s="525" t="s">
        <v>107</v>
      </c>
      <c r="C33" s="526"/>
      <c r="D33" s="336"/>
      <c r="E33" s="336" t="s">
        <v>197</v>
      </c>
      <c r="F33" s="336"/>
      <c r="G33" s="336"/>
      <c r="H33" s="336" t="s">
        <v>197</v>
      </c>
      <c r="I33" s="336"/>
      <c r="J33" s="336"/>
      <c r="K33" s="336"/>
      <c r="L33" s="350"/>
      <c r="M33" s="526"/>
      <c r="N33" s="348"/>
      <c r="O33" s="336" t="s">
        <v>197</v>
      </c>
      <c r="P33" s="336"/>
      <c r="Q33" s="336" t="s">
        <v>197</v>
      </c>
      <c r="R33" s="336" t="s">
        <v>197</v>
      </c>
      <c r="S33" s="336" t="s">
        <v>197</v>
      </c>
      <c r="T33" s="336"/>
      <c r="U33" s="336"/>
      <c r="V33" s="336"/>
      <c r="W33" s="350"/>
      <c r="X33" s="527" t="s">
        <v>197</v>
      </c>
      <c r="Y33" s="349"/>
      <c r="Z33" s="349"/>
      <c r="AA33" s="349"/>
      <c r="AB33" s="349"/>
      <c r="AC33" s="349"/>
      <c r="AD33" s="349"/>
      <c r="AE33" s="349"/>
      <c r="AF33" s="349" t="s">
        <v>197</v>
      </c>
      <c r="AG33" s="349"/>
      <c r="AH33" s="349" t="s">
        <v>197</v>
      </c>
      <c r="AI33" s="349"/>
      <c r="AJ33" s="349"/>
      <c r="AK33" s="349"/>
      <c r="AL33" s="349" t="s">
        <v>197</v>
      </c>
      <c r="AM33" s="528"/>
    </row>
    <row r="34" spans="1:39" s="18" customFormat="1" ht="21" customHeight="1">
      <c r="A34" s="523"/>
      <c r="B34" s="525" t="s">
        <v>253</v>
      </c>
      <c r="C34" s="526" t="s">
        <v>197</v>
      </c>
      <c r="D34" s="336"/>
      <c r="E34" s="336"/>
      <c r="F34" s="336"/>
      <c r="G34" s="336"/>
      <c r="H34" s="336"/>
      <c r="I34" s="336" t="s">
        <v>197</v>
      </c>
      <c r="J34" s="336" t="s">
        <v>197</v>
      </c>
      <c r="K34" s="336" t="s">
        <v>197</v>
      </c>
      <c r="L34" s="350"/>
      <c r="M34" s="526"/>
      <c r="N34" s="348"/>
      <c r="O34" s="336" t="s">
        <v>197</v>
      </c>
      <c r="P34" s="336"/>
      <c r="Q34" s="336" t="s">
        <v>197</v>
      </c>
      <c r="R34" s="336"/>
      <c r="S34" s="336" t="s">
        <v>197</v>
      </c>
      <c r="T34" s="336"/>
      <c r="U34" s="336"/>
      <c r="V34" s="336"/>
      <c r="W34" s="350"/>
      <c r="X34" s="527"/>
      <c r="Y34" s="349"/>
      <c r="Z34" s="349"/>
      <c r="AA34" s="349"/>
      <c r="AB34" s="349"/>
      <c r="AC34" s="349"/>
      <c r="AD34" s="349"/>
      <c r="AE34" s="349"/>
      <c r="AF34" s="349" t="s">
        <v>197</v>
      </c>
      <c r="AG34" s="349"/>
      <c r="AH34" s="349" t="s">
        <v>197</v>
      </c>
      <c r="AI34" s="349"/>
      <c r="AJ34" s="349"/>
      <c r="AK34" s="349"/>
      <c r="AL34" s="349" t="s">
        <v>199</v>
      </c>
      <c r="AM34" s="528"/>
    </row>
    <row r="35" spans="1:39" s="18" customFormat="1" ht="20.25" customHeight="1">
      <c r="A35" s="523"/>
      <c r="B35" s="525" t="s">
        <v>108</v>
      </c>
      <c r="C35" s="526"/>
      <c r="D35" s="336"/>
      <c r="E35" s="336" t="s">
        <v>197</v>
      </c>
      <c r="F35" s="336"/>
      <c r="G35" s="336"/>
      <c r="H35" s="336" t="s">
        <v>197</v>
      </c>
      <c r="I35" s="336"/>
      <c r="J35" s="336"/>
      <c r="K35" s="336"/>
      <c r="L35" s="350"/>
      <c r="M35" s="526"/>
      <c r="N35" s="348"/>
      <c r="O35" s="336" t="s">
        <v>197</v>
      </c>
      <c r="P35" s="336" t="s">
        <v>197</v>
      </c>
      <c r="Q35" s="336"/>
      <c r="R35" s="336"/>
      <c r="S35" s="336"/>
      <c r="T35" s="336"/>
      <c r="U35" s="336"/>
      <c r="V35" s="336"/>
      <c r="W35" s="350"/>
      <c r="X35" s="527" t="s">
        <v>197</v>
      </c>
      <c r="Y35" s="349"/>
      <c r="Z35" s="349"/>
      <c r="AA35" s="349"/>
      <c r="AB35" s="349"/>
      <c r="AC35" s="349"/>
      <c r="AD35" s="349"/>
      <c r="AE35" s="349"/>
      <c r="AF35" s="349"/>
      <c r="AG35" s="349"/>
      <c r="AH35" s="349"/>
      <c r="AI35" s="349"/>
      <c r="AJ35" s="349"/>
      <c r="AK35" s="349"/>
      <c r="AL35" s="349" t="s">
        <v>199</v>
      </c>
      <c r="AM35" s="528" t="s">
        <v>199</v>
      </c>
    </row>
    <row r="36" spans="1:39" s="18" customFormat="1" ht="20.25" customHeight="1">
      <c r="A36" s="523"/>
      <c r="B36" s="525" t="s">
        <v>251</v>
      </c>
      <c r="C36" s="526"/>
      <c r="D36" s="336"/>
      <c r="E36" s="336" t="s">
        <v>197</v>
      </c>
      <c r="F36" s="336"/>
      <c r="G36" s="336"/>
      <c r="H36" s="336" t="s">
        <v>197</v>
      </c>
      <c r="I36" s="336"/>
      <c r="J36" s="336"/>
      <c r="K36" s="336"/>
      <c r="L36" s="350"/>
      <c r="M36" s="526"/>
      <c r="N36" s="348"/>
      <c r="O36" s="336" t="s">
        <v>197</v>
      </c>
      <c r="P36" s="336" t="s">
        <v>197</v>
      </c>
      <c r="Q36" s="336"/>
      <c r="R36" s="336"/>
      <c r="S36" s="336"/>
      <c r="T36" s="336"/>
      <c r="U36" s="336"/>
      <c r="V36" s="336"/>
      <c r="W36" s="350"/>
      <c r="X36" s="527" t="s">
        <v>197</v>
      </c>
      <c r="Y36" s="349"/>
      <c r="Z36" s="349"/>
      <c r="AA36" s="349"/>
      <c r="AB36" s="349"/>
      <c r="AC36" s="349"/>
      <c r="AD36" s="349"/>
      <c r="AE36" s="349"/>
      <c r="AF36" s="349"/>
      <c r="AG36" s="349"/>
      <c r="AH36" s="349"/>
      <c r="AI36" s="349"/>
      <c r="AJ36" s="349"/>
      <c r="AK36" s="349"/>
      <c r="AL36" s="349" t="s">
        <v>199</v>
      </c>
      <c r="AM36" s="528"/>
    </row>
    <row r="37" spans="1:39" s="18" customFormat="1" ht="20.25" customHeight="1">
      <c r="A37" s="523"/>
      <c r="B37" s="525" t="s">
        <v>252</v>
      </c>
      <c r="C37" s="526"/>
      <c r="D37" s="336"/>
      <c r="E37" s="336" t="s">
        <v>197</v>
      </c>
      <c r="F37" s="336"/>
      <c r="G37" s="336"/>
      <c r="H37" s="336" t="s">
        <v>197</v>
      </c>
      <c r="I37" s="336"/>
      <c r="J37" s="336"/>
      <c r="K37" s="336"/>
      <c r="L37" s="350"/>
      <c r="M37" s="526"/>
      <c r="N37" s="348"/>
      <c r="O37" s="336" t="s">
        <v>197</v>
      </c>
      <c r="P37" s="336" t="s">
        <v>197</v>
      </c>
      <c r="Q37" s="336" t="s">
        <v>197</v>
      </c>
      <c r="R37" s="336"/>
      <c r="S37" s="336"/>
      <c r="T37" s="336"/>
      <c r="U37" s="336"/>
      <c r="V37" s="336"/>
      <c r="W37" s="350"/>
      <c r="X37" s="527"/>
      <c r="Y37" s="349"/>
      <c r="Z37" s="349"/>
      <c r="AA37" s="349"/>
      <c r="AB37" s="349"/>
      <c r="AC37" s="349"/>
      <c r="AD37" s="349"/>
      <c r="AE37" s="349"/>
      <c r="AF37" s="349"/>
      <c r="AG37" s="349"/>
      <c r="AH37" s="349"/>
      <c r="AI37" s="349"/>
      <c r="AJ37" s="349"/>
      <c r="AK37" s="349"/>
      <c r="AL37" s="349"/>
      <c r="AM37" s="528"/>
    </row>
    <row r="38" spans="1:39" s="18" customFormat="1" ht="20.25" customHeight="1">
      <c r="A38" s="523"/>
      <c r="B38" s="525" t="s">
        <v>109</v>
      </c>
      <c r="C38" s="526"/>
      <c r="D38" s="336"/>
      <c r="E38" s="336" t="s">
        <v>197</v>
      </c>
      <c r="F38" s="336"/>
      <c r="G38" s="336"/>
      <c r="H38" s="336" t="s">
        <v>197</v>
      </c>
      <c r="I38" s="336"/>
      <c r="J38" s="336"/>
      <c r="K38" s="336"/>
      <c r="L38" s="350"/>
      <c r="M38" s="526" t="s">
        <v>197</v>
      </c>
      <c r="N38" s="348"/>
      <c r="O38" s="336"/>
      <c r="P38" s="336"/>
      <c r="Q38" s="336"/>
      <c r="R38" s="336"/>
      <c r="S38" s="336"/>
      <c r="T38" s="336" t="s">
        <v>197</v>
      </c>
      <c r="U38" s="336"/>
      <c r="V38" s="336"/>
      <c r="W38" s="350"/>
      <c r="X38" s="527" t="s">
        <v>197</v>
      </c>
      <c r="Y38" s="349"/>
      <c r="Z38" s="349"/>
      <c r="AA38" s="349"/>
      <c r="AB38" s="349"/>
      <c r="AC38" s="349"/>
      <c r="AD38" s="349"/>
      <c r="AE38" s="349"/>
      <c r="AF38" s="349" t="s">
        <v>197</v>
      </c>
      <c r="AG38" s="349" t="s">
        <v>197</v>
      </c>
      <c r="AH38" s="349" t="s">
        <v>197</v>
      </c>
      <c r="AI38" s="349"/>
      <c r="AJ38" s="349"/>
      <c r="AK38" s="349" t="s">
        <v>197</v>
      </c>
      <c r="AL38" s="349" t="s">
        <v>197</v>
      </c>
      <c r="AM38" s="528" t="s">
        <v>199</v>
      </c>
    </row>
    <row r="39" spans="1:39" s="18" customFormat="1" ht="19.5" customHeight="1">
      <c r="A39" s="523"/>
      <c r="B39" s="525" t="s">
        <v>110</v>
      </c>
      <c r="C39" s="526"/>
      <c r="D39" s="336"/>
      <c r="E39" s="336" t="s">
        <v>197</v>
      </c>
      <c r="F39" s="336" t="s">
        <v>197</v>
      </c>
      <c r="G39" s="336"/>
      <c r="H39" s="336"/>
      <c r="I39" s="336"/>
      <c r="J39" s="336"/>
      <c r="K39" s="336"/>
      <c r="L39" s="350"/>
      <c r="M39" s="526"/>
      <c r="N39" s="348"/>
      <c r="O39" s="336" t="s">
        <v>197</v>
      </c>
      <c r="P39" s="336" t="s">
        <v>197</v>
      </c>
      <c r="Q39" s="336"/>
      <c r="R39" s="336"/>
      <c r="S39" s="336"/>
      <c r="T39" s="336"/>
      <c r="U39" s="336"/>
      <c r="V39" s="336"/>
      <c r="W39" s="350"/>
      <c r="X39" s="527" t="s">
        <v>197</v>
      </c>
      <c r="Y39" s="349"/>
      <c r="Z39" s="349"/>
      <c r="AA39" s="349"/>
      <c r="AB39" s="349"/>
      <c r="AC39" s="349"/>
      <c r="AD39" s="349"/>
      <c r="AE39" s="349"/>
      <c r="AF39" s="349" t="s">
        <v>197</v>
      </c>
      <c r="AG39" s="349"/>
      <c r="AH39" s="349" t="s">
        <v>197</v>
      </c>
      <c r="AI39" s="349"/>
      <c r="AJ39" s="349"/>
      <c r="AK39" s="349"/>
      <c r="AL39" s="349" t="s">
        <v>197</v>
      </c>
      <c r="AM39" s="528" t="s">
        <v>197</v>
      </c>
    </row>
    <row r="40" spans="1:39" s="18" customFormat="1" ht="19.5" customHeight="1">
      <c r="A40" s="537"/>
      <c r="B40" s="538" t="s">
        <v>249</v>
      </c>
      <c r="C40" s="539"/>
      <c r="D40" s="354"/>
      <c r="E40" s="354" t="s">
        <v>197</v>
      </c>
      <c r="F40" s="354" t="s">
        <v>197</v>
      </c>
      <c r="G40" s="354"/>
      <c r="H40" s="354"/>
      <c r="I40" s="354"/>
      <c r="J40" s="354"/>
      <c r="K40" s="354"/>
      <c r="L40" s="540"/>
      <c r="M40" s="539"/>
      <c r="N40" s="405"/>
      <c r="O40" s="354" t="s">
        <v>197</v>
      </c>
      <c r="P40" s="354" t="s">
        <v>197</v>
      </c>
      <c r="Q40" s="354"/>
      <c r="R40" s="354"/>
      <c r="S40" s="354"/>
      <c r="T40" s="354"/>
      <c r="U40" s="354"/>
      <c r="V40" s="354"/>
      <c r="W40" s="540"/>
      <c r="X40" s="337" t="s">
        <v>197</v>
      </c>
      <c r="Y40" s="541"/>
      <c r="Z40" s="541"/>
      <c r="AA40" s="541"/>
      <c r="AB40" s="541"/>
      <c r="AC40" s="541"/>
      <c r="AD40" s="541"/>
      <c r="AE40" s="541"/>
      <c r="AF40" s="541"/>
      <c r="AG40" s="541"/>
      <c r="AH40" s="541"/>
      <c r="AI40" s="541"/>
      <c r="AJ40" s="541"/>
      <c r="AK40" s="541"/>
      <c r="AL40" s="541" t="s">
        <v>197</v>
      </c>
      <c r="AM40" s="542" t="s">
        <v>197</v>
      </c>
    </row>
    <row r="41" spans="1:39" s="16" customFormat="1" ht="19.5" customHeight="1">
      <c r="A41" s="537"/>
      <c r="B41" s="525" t="s">
        <v>250</v>
      </c>
      <c r="C41" s="543"/>
      <c r="D41" s="544"/>
      <c r="E41" s="544" t="s">
        <v>197</v>
      </c>
      <c r="F41" s="544" t="s">
        <v>197</v>
      </c>
      <c r="G41" s="544"/>
      <c r="H41" s="544"/>
      <c r="I41" s="544"/>
      <c r="J41" s="544"/>
      <c r="K41" s="544"/>
      <c r="L41" s="545"/>
      <c r="M41" s="543"/>
      <c r="N41" s="544"/>
      <c r="O41" s="544" t="s">
        <v>197</v>
      </c>
      <c r="P41" s="544" t="s">
        <v>197</v>
      </c>
      <c r="Q41" s="544"/>
      <c r="R41" s="544"/>
      <c r="S41" s="544"/>
      <c r="T41" s="544"/>
      <c r="U41" s="544"/>
      <c r="V41" s="544"/>
      <c r="W41" s="545"/>
      <c r="X41" s="546" t="s">
        <v>197</v>
      </c>
      <c r="Y41" s="547"/>
      <c r="Z41" s="547"/>
      <c r="AA41" s="547"/>
      <c r="AB41" s="547"/>
      <c r="AC41" s="547"/>
      <c r="AD41" s="547"/>
      <c r="AE41" s="547"/>
      <c r="AF41" s="547"/>
      <c r="AG41" s="547"/>
      <c r="AH41" s="547"/>
      <c r="AI41" s="547"/>
      <c r="AJ41" s="547"/>
      <c r="AK41" s="547"/>
      <c r="AL41" s="547" t="s">
        <v>197</v>
      </c>
      <c r="AM41" s="548" t="s">
        <v>197</v>
      </c>
    </row>
    <row r="42" spans="1:39" s="16" customFormat="1" ht="19.5" customHeight="1">
      <c r="A42" s="537"/>
      <c r="B42" s="525" t="s">
        <v>111</v>
      </c>
      <c r="C42" s="543"/>
      <c r="D42" s="544"/>
      <c r="E42" s="544" t="s">
        <v>197</v>
      </c>
      <c r="F42" s="544" t="s">
        <v>197</v>
      </c>
      <c r="G42" s="544"/>
      <c r="H42" s="544"/>
      <c r="I42" s="544"/>
      <c r="J42" s="544"/>
      <c r="K42" s="544"/>
      <c r="L42" s="545"/>
      <c r="M42" s="543"/>
      <c r="N42" s="544"/>
      <c r="O42" s="544" t="s">
        <v>197</v>
      </c>
      <c r="P42" s="544"/>
      <c r="Q42" s="544" t="s">
        <v>197</v>
      </c>
      <c r="R42" s="544"/>
      <c r="S42" s="544"/>
      <c r="T42" s="544"/>
      <c r="U42" s="544"/>
      <c r="V42" s="544"/>
      <c r="W42" s="545"/>
      <c r="X42" s="546" t="s">
        <v>197</v>
      </c>
      <c r="Y42" s="547"/>
      <c r="Z42" s="547"/>
      <c r="AA42" s="547"/>
      <c r="AB42" s="547"/>
      <c r="AC42" s="547"/>
      <c r="AD42" s="547"/>
      <c r="AE42" s="547"/>
      <c r="AF42" s="547"/>
      <c r="AG42" s="547"/>
      <c r="AH42" s="547"/>
      <c r="AI42" s="547"/>
      <c r="AJ42" s="547"/>
      <c r="AK42" s="547"/>
      <c r="AL42" s="547"/>
      <c r="AM42" s="548"/>
    </row>
    <row r="43" spans="1:39" s="16" customFormat="1" ht="19.5" customHeight="1">
      <c r="A43" s="537"/>
      <c r="B43" s="525" t="s">
        <v>246</v>
      </c>
      <c r="C43" s="543"/>
      <c r="D43" s="544"/>
      <c r="E43" s="549" t="s">
        <v>197</v>
      </c>
      <c r="F43" s="549" t="s">
        <v>197</v>
      </c>
      <c r="G43" s="544"/>
      <c r="H43" s="544"/>
      <c r="I43" s="544"/>
      <c r="J43" s="544"/>
      <c r="K43" s="544"/>
      <c r="L43" s="545"/>
      <c r="M43" s="543"/>
      <c r="N43" s="544"/>
      <c r="O43" s="544" t="s">
        <v>197</v>
      </c>
      <c r="P43" s="544"/>
      <c r="Q43" s="544" t="s">
        <v>197</v>
      </c>
      <c r="R43" s="544"/>
      <c r="S43" s="544"/>
      <c r="T43" s="544"/>
      <c r="U43" s="544"/>
      <c r="V43" s="544"/>
      <c r="W43" s="545"/>
      <c r="X43" s="546" t="s">
        <v>197</v>
      </c>
      <c r="Y43" s="547"/>
      <c r="Z43" s="547"/>
      <c r="AA43" s="547"/>
      <c r="AB43" s="547"/>
      <c r="AC43" s="547"/>
      <c r="AD43" s="547"/>
      <c r="AE43" s="547"/>
      <c r="AF43" s="547"/>
      <c r="AG43" s="547"/>
      <c r="AH43" s="547"/>
      <c r="AI43" s="547"/>
      <c r="AJ43" s="547"/>
      <c r="AK43" s="547"/>
      <c r="AL43" s="547"/>
      <c r="AM43" s="548"/>
    </row>
    <row r="44" spans="1:39" s="16" customFormat="1" ht="19.5" customHeight="1">
      <c r="A44" s="537"/>
      <c r="B44" s="525" t="s">
        <v>247</v>
      </c>
      <c r="C44" s="543"/>
      <c r="D44" s="544"/>
      <c r="E44" s="544" t="s">
        <v>197</v>
      </c>
      <c r="F44" s="544" t="s">
        <v>197</v>
      </c>
      <c r="G44" s="544"/>
      <c r="H44" s="544"/>
      <c r="I44" s="544"/>
      <c r="J44" s="544"/>
      <c r="K44" s="544"/>
      <c r="L44" s="545"/>
      <c r="M44" s="543"/>
      <c r="N44" s="544"/>
      <c r="O44" s="544" t="s">
        <v>197</v>
      </c>
      <c r="P44" s="544"/>
      <c r="Q44" s="544" t="s">
        <v>197</v>
      </c>
      <c r="R44" s="544"/>
      <c r="S44" s="544"/>
      <c r="T44" s="544"/>
      <c r="U44" s="544"/>
      <c r="V44" s="544"/>
      <c r="W44" s="545"/>
      <c r="X44" s="546" t="s">
        <v>197</v>
      </c>
      <c r="Y44" s="547"/>
      <c r="Z44" s="547"/>
      <c r="AA44" s="547"/>
      <c r="AB44" s="547"/>
      <c r="AC44" s="547"/>
      <c r="AD44" s="547"/>
      <c r="AE44" s="547"/>
      <c r="AF44" s="547"/>
      <c r="AG44" s="547"/>
      <c r="AH44" s="547"/>
      <c r="AI44" s="547"/>
      <c r="AJ44" s="547"/>
      <c r="AK44" s="547"/>
      <c r="AL44" s="547"/>
      <c r="AM44" s="548"/>
    </row>
    <row r="45" spans="1:39" s="16" customFormat="1" ht="19.5" customHeight="1">
      <c r="A45" s="537"/>
      <c r="B45" s="525" t="s">
        <v>248</v>
      </c>
      <c r="C45" s="543"/>
      <c r="D45" s="544"/>
      <c r="E45" s="544" t="s">
        <v>197</v>
      </c>
      <c r="F45" s="544"/>
      <c r="G45" s="544"/>
      <c r="H45" s="544" t="s">
        <v>197</v>
      </c>
      <c r="I45" s="544"/>
      <c r="J45" s="544"/>
      <c r="K45" s="544"/>
      <c r="L45" s="545"/>
      <c r="M45" s="543" t="s">
        <v>197</v>
      </c>
      <c r="N45" s="544"/>
      <c r="O45" s="544"/>
      <c r="P45" s="544"/>
      <c r="Q45" s="544"/>
      <c r="R45" s="544"/>
      <c r="S45" s="544"/>
      <c r="T45" s="544" t="s">
        <v>197</v>
      </c>
      <c r="U45" s="544"/>
      <c r="V45" s="544"/>
      <c r="W45" s="545"/>
      <c r="X45" s="546" t="s">
        <v>197</v>
      </c>
      <c r="Y45" s="547"/>
      <c r="Z45" s="547"/>
      <c r="AA45" s="547"/>
      <c r="AB45" s="547"/>
      <c r="AC45" s="547" t="s">
        <v>197</v>
      </c>
      <c r="AD45" s="547"/>
      <c r="AE45" s="547"/>
      <c r="AF45" s="547"/>
      <c r="AG45" s="547"/>
      <c r="AH45" s="547"/>
      <c r="AI45" s="547"/>
      <c r="AJ45" s="547"/>
      <c r="AK45" s="547"/>
      <c r="AL45" s="547" t="s">
        <v>197</v>
      </c>
      <c r="AM45" s="548" t="s">
        <v>197</v>
      </c>
    </row>
    <row r="46" spans="1:39" s="16" customFormat="1" ht="19.5" customHeight="1">
      <c r="A46" s="537"/>
      <c r="B46" s="525" t="s">
        <v>112</v>
      </c>
      <c r="C46" s="543"/>
      <c r="D46" s="544"/>
      <c r="E46" s="544" t="s">
        <v>197</v>
      </c>
      <c r="F46" s="544" t="s">
        <v>197</v>
      </c>
      <c r="G46" s="544"/>
      <c r="H46" s="544" t="s">
        <v>197</v>
      </c>
      <c r="I46" s="544"/>
      <c r="J46" s="544"/>
      <c r="K46" s="544"/>
      <c r="L46" s="545"/>
      <c r="M46" s="543"/>
      <c r="N46" s="544" t="s">
        <v>197</v>
      </c>
      <c r="O46" s="544"/>
      <c r="P46" s="544" t="s">
        <v>197</v>
      </c>
      <c r="Q46" s="544" t="s">
        <v>197</v>
      </c>
      <c r="R46" s="544"/>
      <c r="S46" s="544" t="s">
        <v>197</v>
      </c>
      <c r="T46" s="544"/>
      <c r="U46" s="544"/>
      <c r="V46" s="544" t="s">
        <v>197</v>
      </c>
      <c r="W46" s="545" t="s">
        <v>197</v>
      </c>
      <c r="X46" s="546" t="s">
        <v>197</v>
      </c>
      <c r="Y46" s="547"/>
      <c r="Z46" s="547"/>
      <c r="AA46" s="547"/>
      <c r="AB46" s="547"/>
      <c r="AC46" s="547"/>
      <c r="AD46" s="547"/>
      <c r="AE46" s="547"/>
      <c r="AF46" s="547" t="s">
        <v>197</v>
      </c>
      <c r="AG46" s="547"/>
      <c r="AH46" s="547" t="s">
        <v>197</v>
      </c>
      <c r="AI46" s="547"/>
      <c r="AJ46" s="547"/>
      <c r="AK46" s="547"/>
      <c r="AL46" s="547" t="s">
        <v>197</v>
      </c>
      <c r="AM46" s="548" t="s">
        <v>197</v>
      </c>
    </row>
    <row r="47" spans="1:39" s="16" customFormat="1" ht="19.5" customHeight="1">
      <c r="A47" s="537"/>
      <c r="B47" s="525" t="s">
        <v>245</v>
      </c>
      <c r="C47" s="543"/>
      <c r="D47" s="544"/>
      <c r="E47" s="544" t="s">
        <v>197</v>
      </c>
      <c r="F47" s="544"/>
      <c r="G47" s="544"/>
      <c r="H47" s="544" t="s">
        <v>197</v>
      </c>
      <c r="I47" s="544"/>
      <c r="J47" s="544"/>
      <c r="K47" s="544"/>
      <c r="L47" s="545"/>
      <c r="M47" s="543"/>
      <c r="N47" s="544"/>
      <c r="O47" s="544" t="s">
        <v>197</v>
      </c>
      <c r="P47" s="544"/>
      <c r="Q47" s="544" t="s">
        <v>197</v>
      </c>
      <c r="R47" s="544"/>
      <c r="S47" s="544"/>
      <c r="T47" s="544"/>
      <c r="U47" s="544"/>
      <c r="V47" s="544"/>
      <c r="W47" s="545"/>
      <c r="X47" s="546"/>
      <c r="Y47" s="547"/>
      <c r="Z47" s="547"/>
      <c r="AA47" s="547"/>
      <c r="AB47" s="547"/>
      <c r="AC47" s="547"/>
      <c r="AD47" s="547"/>
      <c r="AE47" s="547"/>
      <c r="AF47" s="547"/>
      <c r="AG47" s="547"/>
      <c r="AH47" s="547"/>
      <c r="AI47" s="547"/>
      <c r="AJ47" s="547"/>
      <c r="AK47" s="547"/>
      <c r="AL47" s="547"/>
      <c r="AM47" s="548"/>
    </row>
    <row r="48" spans="1:39" s="16" customFormat="1" ht="19.5" customHeight="1">
      <c r="A48" s="537"/>
      <c r="B48" s="525" t="s">
        <v>244</v>
      </c>
      <c r="C48" s="543"/>
      <c r="D48" s="544"/>
      <c r="E48" s="544" t="s">
        <v>197</v>
      </c>
      <c r="F48" s="544" t="s">
        <v>197</v>
      </c>
      <c r="G48" s="544"/>
      <c r="H48" s="544"/>
      <c r="I48" s="544"/>
      <c r="J48" s="544"/>
      <c r="K48" s="544"/>
      <c r="L48" s="545"/>
      <c r="M48" s="543"/>
      <c r="N48" s="544"/>
      <c r="O48" s="544" t="s">
        <v>197</v>
      </c>
      <c r="P48" s="544"/>
      <c r="Q48" s="544"/>
      <c r="R48" s="544"/>
      <c r="S48" s="544" t="s">
        <v>197</v>
      </c>
      <c r="T48" s="544"/>
      <c r="U48" s="544"/>
      <c r="V48" s="544"/>
      <c r="W48" s="545"/>
      <c r="X48" s="546"/>
      <c r="Y48" s="547"/>
      <c r="Z48" s="547"/>
      <c r="AA48" s="547"/>
      <c r="AB48" s="547"/>
      <c r="AC48" s="547"/>
      <c r="AD48" s="547"/>
      <c r="AE48" s="547"/>
      <c r="AF48" s="547"/>
      <c r="AG48" s="547"/>
      <c r="AH48" s="547"/>
      <c r="AI48" s="547"/>
      <c r="AJ48" s="547"/>
      <c r="AK48" s="547"/>
      <c r="AL48" s="547"/>
      <c r="AM48" s="548" t="s">
        <v>197</v>
      </c>
    </row>
    <row r="49" spans="1:39" s="16" customFormat="1" ht="19.5" customHeight="1">
      <c r="A49" s="537"/>
      <c r="B49" s="525" t="s">
        <v>243</v>
      </c>
      <c r="C49" s="543"/>
      <c r="D49" s="544"/>
      <c r="E49" s="544" t="s">
        <v>197</v>
      </c>
      <c r="F49" s="544"/>
      <c r="G49" s="544"/>
      <c r="H49" s="544" t="s">
        <v>197</v>
      </c>
      <c r="I49" s="544"/>
      <c r="J49" s="544"/>
      <c r="K49" s="544"/>
      <c r="L49" s="545"/>
      <c r="M49" s="543"/>
      <c r="N49" s="544"/>
      <c r="O49" s="544" t="s">
        <v>197</v>
      </c>
      <c r="P49" s="544"/>
      <c r="Q49" s="544" t="s">
        <v>197</v>
      </c>
      <c r="R49" s="544"/>
      <c r="S49" s="544"/>
      <c r="T49" s="544"/>
      <c r="U49" s="544"/>
      <c r="V49" s="544"/>
      <c r="W49" s="545"/>
      <c r="X49" s="546"/>
      <c r="Y49" s="547"/>
      <c r="Z49" s="547"/>
      <c r="AA49" s="547"/>
      <c r="AB49" s="547"/>
      <c r="AC49" s="547"/>
      <c r="AD49" s="547"/>
      <c r="AE49" s="547"/>
      <c r="AF49" s="547"/>
      <c r="AG49" s="547"/>
      <c r="AH49" s="547"/>
      <c r="AI49" s="547"/>
      <c r="AJ49" s="547"/>
      <c r="AK49" s="547"/>
      <c r="AL49" s="547"/>
      <c r="AM49" s="548" t="s">
        <v>197</v>
      </c>
    </row>
    <row r="50" spans="1:39" s="16" customFormat="1" ht="19.5" customHeight="1">
      <c r="A50" s="537"/>
      <c r="B50" s="525" t="s">
        <v>242</v>
      </c>
      <c r="C50" s="543"/>
      <c r="D50" s="544"/>
      <c r="E50" s="544" t="s">
        <v>197</v>
      </c>
      <c r="F50" s="544"/>
      <c r="G50" s="544"/>
      <c r="H50" s="544" t="s">
        <v>197</v>
      </c>
      <c r="I50" s="544"/>
      <c r="J50" s="544"/>
      <c r="K50" s="544"/>
      <c r="L50" s="545"/>
      <c r="M50" s="543"/>
      <c r="N50" s="544"/>
      <c r="O50" s="544" t="s">
        <v>197</v>
      </c>
      <c r="P50" s="544"/>
      <c r="Q50" s="544" t="s">
        <v>197</v>
      </c>
      <c r="R50" s="544"/>
      <c r="S50" s="544"/>
      <c r="T50" s="544"/>
      <c r="U50" s="544"/>
      <c r="V50" s="544"/>
      <c r="W50" s="545"/>
      <c r="X50" s="546"/>
      <c r="Y50" s="547"/>
      <c r="Z50" s="547"/>
      <c r="AA50" s="547"/>
      <c r="AB50" s="547"/>
      <c r="AC50" s="547"/>
      <c r="AD50" s="547"/>
      <c r="AE50" s="547"/>
      <c r="AF50" s="547"/>
      <c r="AG50" s="547"/>
      <c r="AH50" s="547"/>
      <c r="AI50" s="547"/>
      <c r="AJ50" s="547"/>
      <c r="AK50" s="547"/>
      <c r="AL50" s="547"/>
      <c r="AM50" s="548"/>
    </row>
    <row r="51" spans="1:39" s="16" customFormat="1" ht="19.5" customHeight="1">
      <c r="A51" s="537"/>
      <c r="B51" s="525" t="s">
        <v>113</v>
      </c>
      <c r="C51" s="543"/>
      <c r="D51" s="544"/>
      <c r="E51" s="544" t="s">
        <v>197</v>
      </c>
      <c r="F51" s="544"/>
      <c r="G51" s="544"/>
      <c r="H51" s="544" t="s">
        <v>197</v>
      </c>
      <c r="I51" s="544"/>
      <c r="J51" s="544"/>
      <c r="K51" s="544"/>
      <c r="L51" s="545"/>
      <c r="M51" s="543"/>
      <c r="N51" s="544"/>
      <c r="O51" s="544" t="s">
        <v>197</v>
      </c>
      <c r="P51" s="544"/>
      <c r="Q51" s="544"/>
      <c r="R51" s="544" t="s">
        <v>197</v>
      </c>
      <c r="S51" s="544"/>
      <c r="T51" s="544"/>
      <c r="U51" s="544"/>
      <c r="V51" s="544"/>
      <c r="W51" s="545"/>
      <c r="X51" s="546"/>
      <c r="Y51" s="547" t="s">
        <v>197</v>
      </c>
      <c r="Z51" s="547"/>
      <c r="AA51" s="547" t="s">
        <v>197</v>
      </c>
      <c r="AB51" s="547"/>
      <c r="AC51" s="547"/>
      <c r="AD51" s="547"/>
      <c r="AE51" s="547"/>
      <c r="AF51" s="547" t="s">
        <v>197</v>
      </c>
      <c r="AG51" s="547"/>
      <c r="AH51" s="547" t="s">
        <v>197</v>
      </c>
      <c r="AI51" s="547"/>
      <c r="AJ51" s="547"/>
      <c r="AK51" s="349" t="s">
        <v>199</v>
      </c>
      <c r="AL51" s="349" t="s">
        <v>199</v>
      </c>
      <c r="AM51" s="548"/>
    </row>
    <row r="52" spans="1:39" s="16" customFormat="1" ht="19.5" customHeight="1">
      <c r="A52" s="537"/>
      <c r="B52" s="525" t="s">
        <v>240</v>
      </c>
      <c r="C52" s="543"/>
      <c r="D52" s="544"/>
      <c r="E52" s="544" t="s">
        <v>197</v>
      </c>
      <c r="F52" s="544"/>
      <c r="G52" s="544"/>
      <c r="H52" s="544" t="s">
        <v>197</v>
      </c>
      <c r="I52" s="544"/>
      <c r="J52" s="544"/>
      <c r="K52" s="544"/>
      <c r="L52" s="545"/>
      <c r="M52" s="543"/>
      <c r="N52" s="544"/>
      <c r="O52" s="544" t="s">
        <v>197</v>
      </c>
      <c r="P52" s="544"/>
      <c r="Q52" s="544"/>
      <c r="R52" s="544"/>
      <c r="S52" s="336" t="s">
        <v>197</v>
      </c>
      <c r="T52" s="544"/>
      <c r="U52" s="544"/>
      <c r="V52" s="544"/>
      <c r="W52" s="545"/>
      <c r="X52" s="546"/>
      <c r="Y52" s="547"/>
      <c r="Z52" s="547"/>
      <c r="AA52" s="547"/>
      <c r="AB52" s="547"/>
      <c r="AC52" s="547"/>
      <c r="AD52" s="547"/>
      <c r="AE52" s="547"/>
      <c r="AF52" s="547"/>
      <c r="AG52" s="547"/>
      <c r="AH52" s="547"/>
      <c r="AI52" s="547"/>
      <c r="AJ52" s="547"/>
      <c r="AK52" s="547"/>
      <c r="AL52" s="547"/>
      <c r="AM52" s="528" t="s">
        <v>197</v>
      </c>
    </row>
    <row r="53" spans="1:39" s="16" customFormat="1" ht="19.5" customHeight="1">
      <c r="A53" s="537"/>
      <c r="B53" s="525" t="s">
        <v>114</v>
      </c>
      <c r="C53" s="543"/>
      <c r="D53" s="544"/>
      <c r="E53" s="544" t="s">
        <v>197</v>
      </c>
      <c r="F53" s="544"/>
      <c r="G53" s="544"/>
      <c r="H53" s="544" t="s">
        <v>197</v>
      </c>
      <c r="I53" s="544"/>
      <c r="J53" s="544"/>
      <c r="K53" s="544"/>
      <c r="L53" s="545"/>
      <c r="M53" s="543"/>
      <c r="N53" s="544"/>
      <c r="O53" s="544" t="s">
        <v>197</v>
      </c>
      <c r="P53" s="544"/>
      <c r="Q53" s="544"/>
      <c r="R53" s="544"/>
      <c r="S53" s="544" t="s">
        <v>197</v>
      </c>
      <c r="T53" s="544"/>
      <c r="U53" s="544"/>
      <c r="V53" s="544"/>
      <c r="W53" s="545"/>
      <c r="X53" s="546" t="s">
        <v>197</v>
      </c>
      <c r="Y53" s="547"/>
      <c r="Z53" s="547"/>
      <c r="AA53" s="547"/>
      <c r="AB53" s="547"/>
      <c r="AC53" s="547"/>
      <c r="AD53" s="547"/>
      <c r="AE53" s="547"/>
      <c r="AF53" s="547"/>
      <c r="AG53" s="547"/>
      <c r="AH53" s="547"/>
      <c r="AI53" s="547"/>
      <c r="AJ53" s="547"/>
      <c r="AK53" s="547"/>
      <c r="AL53" s="547" t="s">
        <v>197</v>
      </c>
      <c r="AM53" s="548"/>
    </row>
    <row r="54" spans="1:39" s="16" customFormat="1" ht="19.5" customHeight="1">
      <c r="A54" s="537"/>
      <c r="B54" s="525" t="s">
        <v>241</v>
      </c>
      <c r="C54" s="543"/>
      <c r="D54" s="544"/>
      <c r="E54" s="544" t="s">
        <v>197</v>
      </c>
      <c r="F54" s="544"/>
      <c r="G54" s="544"/>
      <c r="H54" s="544" t="s">
        <v>197</v>
      </c>
      <c r="I54" s="544"/>
      <c r="J54" s="544"/>
      <c r="K54" s="544"/>
      <c r="L54" s="545"/>
      <c r="M54" s="543"/>
      <c r="N54" s="544"/>
      <c r="O54" s="544" t="s">
        <v>197</v>
      </c>
      <c r="P54" s="544"/>
      <c r="Q54" s="544" t="s">
        <v>197</v>
      </c>
      <c r="R54" s="544"/>
      <c r="S54" s="544"/>
      <c r="T54" s="544"/>
      <c r="U54" s="544"/>
      <c r="V54" s="544"/>
      <c r="W54" s="545"/>
      <c r="X54" s="546"/>
      <c r="Y54" s="547"/>
      <c r="Z54" s="547"/>
      <c r="AA54" s="547"/>
      <c r="AB54" s="547"/>
      <c r="AC54" s="547"/>
      <c r="AD54" s="547"/>
      <c r="AE54" s="547"/>
      <c r="AF54" s="547"/>
      <c r="AG54" s="547"/>
      <c r="AH54" s="547"/>
      <c r="AI54" s="547"/>
      <c r="AJ54" s="547"/>
      <c r="AK54" s="547"/>
      <c r="AL54" s="547"/>
      <c r="AM54" s="548"/>
    </row>
    <row r="55" spans="1:39" s="16" customFormat="1" ht="19.5" customHeight="1" thickBot="1">
      <c r="A55" s="537"/>
      <c r="B55" s="550" t="s">
        <v>115</v>
      </c>
      <c r="C55" s="551"/>
      <c r="D55" s="367"/>
      <c r="E55" s="367" t="s">
        <v>197</v>
      </c>
      <c r="F55" s="367" t="s">
        <v>197</v>
      </c>
      <c r="G55" s="367"/>
      <c r="H55" s="367" t="s">
        <v>197</v>
      </c>
      <c r="I55" s="367"/>
      <c r="J55" s="367"/>
      <c r="K55" s="367"/>
      <c r="L55" s="552"/>
      <c r="M55" s="551"/>
      <c r="N55" s="367"/>
      <c r="O55" s="367" t="s">
        <v>197</v>
      </c>
      <c r="P55" s="367"/>
      <c r="Q55" s="367" t="s">
        <v>197</v>
      </c>
      <c r="R55" s="367"/>
      <c r="S55" s="367" t="s">
        <v>197</v>
      </c>
      <c r="T55" s="367"/>
      <c r="U55" s="367"/>
      <c r="V55" s="367"/>
      <c r="W55" s="552"/>
      <c r="X55" s="553"/>
      <c r="Y55" s="554"/>
      <c r="Z55" s="554"/>
      <c r="AA55" s="554"/>
      <c r="AB55" s="554"/>
      <c r="AC55" s="554"/>
      <c r="AD55" s="554"/>
      <c r="AE55" s="554"/>
      <c r="AF55" s="554"/>
      <c r="AG55" s="554"/>
      <c r="AH55" s="554"/>
      <c r="AI55" s="554"/>
      <c r="AJ55" s="554"/>
      <c r="AK55" s="554"/>
      <c r="AL55" s="554"/>
      <c r="AM55" s="555"/>
    </row>
    <row r="56" spans="1:39" s="15" customFormat="1" ht="19.5" customHeight="1" thickBot="1" thickTop="1">
      <c r="A56" s="556"/>
      <c r="B56" s="557" t="s">
        <v>198</v>
      </c>
      <c r="C56" s="558">
        <f aca="true" t="shared" si="0" ref="C56:AM56">COUNTIF(C9:C55,"○")</f>
        <v>2</v>
      </c>
      <c r="D56" s="559">
        <f t="shared" si="0"/>
        <v>4</v>
      </c>
      <c r="E56" s="559">
        <f t="shared" si="0"/>
        <v>41</v>
      </c>
      <c r="F56" s="559">
        <f t="shared" si="0"/>
        <v>17</v>
      </c>
      <c r="G56" s="559">
        <f t="shared" si="0"/>
        <v>0</v>
      </c>
      <c r="H56" s="559">
        <f t="shared" si="0"/>
        <v>31</v>
      </c>
      <c r="I56" s="559">
        <f t="shared" si="0"/>
        <v>6</v>
      </c>
      <c r="J56" s="559">
        <f t="shared" si="0"/>
        <v>1</v>
      </c>
      <c r="K56" s="559">
        <f t="shared" si="0"/>
        <v>1</v>
      </c>
      <c r="L56" s="560">
        <f t="shared" si="0"/>
        <v>1</v>
      </c>
      <c r="M56" s="558">
        <f t="shared" si="0"/>
        <v>4</v>
      </c>
      <c r="N56" s="559">
        <f t="shared" si="0"/>
        <v>4</v>
      </c>
      <c r="O56" s="559">
        <f t="shared" si="0"/>
        <v>39</v>
      </c>
      <c r="P56" s="559">
        <f t="shared" si="0"/>
        <v>8</v>
      </c>
      <c r="Q56" s="559">
        <f t="shared" si="0"/>
        <v>18</v>
      </c>
      <c r="R56" s="559">
        <f t="shared" si="0"/>
        <v>2</v>
      </c>
      <c r="S56" s="559">
        <f t="shared" si="0"/>
        <v>24</v>
      </c>
      <c r="T56" s="559">
        <f t="shared" si="0"/>
        <v>6</v>
      </c>
      <c r="U56" s="559">
        <f t="shared" si="0"/>
        <v>0</v>
      </c>
      <c r="V56" s="559">
        <f t="shared" si="0"/>
        <v>2</v>
      </c>
      <c r="W56" s="560">
        <f t="shared" si="0"/>
        <v>1</v>
      </c>
      <c r="X56" s="559">
        <f t="shared" si="0"/>
        <v>19</v>
      </c>
      <c r="Y56" s="559">
        <f t="shared" si="0"/>
        <v>3</v>
      </c>
      <c r="Z56" s="559">
        <f t="shared" si="0"/>
        <v>0</v>
      </c>
      <c r="AA56" s="559">
        <f t="shared" si="0"/>
        <v>2</v>
      </c>
      <c r="AB56" s="559">
        <f t="shared" si="0"/>
        <v>1</v>
      </c>
      <c r="AC56" s="559">
        <f t="shared" si="0"/>
        <v>2</v>
      </c>
      <c r="AD56" s="559">
        <f t="shared" si="0"/>
        <v>1</v>
      </c>
      <c r="AE56" s="559">
        <f t="shared" si="0"/>
        <v>1</v>
      </c>
      <c r="AF56" s="559">
        <f t="shared" si="0"/>
        <v>16</v>
      </c>
      <c r="AG56" s="559">
        <f t="shared" si="0"/>
        <v>2</v>
      </c>
      <c r="AH56" s="559">
        <f t="shared" si="0"/>
        <v>15</v>
      </c>
      <c r="AI56" s="559">
        <f t="shared" si="0"/>
        <v>0</v>
      </c>
      <c r="AJ56" s="559">
        <f t="shared" si="0"/>
        <v>0</v>
      </c>
      <c r="AK56" s="559">
        <f t="shared" si="0"/>
        <v>3</v>
      </c>
      <c r="AL56" s="561">
        <f t="shared" si="0"/>
        <v>19</v>
      </c>
      <c r="AM56" s="562">
        <f t="shared" si="0"/>
        <v>18</v>
      </c>
    </row>
    <row r="57" spans="1:41" s="14" customFormat="1" ht="24" customHeight="1">
      <c r="A57" s="537"/>
      <c r="B57" s="537"/>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16"/>
      <c r="AO57" s="16"/>
    </row>
    <row r="58" spans="1:39" s="10" customFormat="1" ht="34.5" customHeight="1">
      <c r="A58" s="57"/>
      <c r="B58" s="837"/>
      <c r="C58" s="838"/>
      <c r="D58" s="838"/>
      <c r="E58" s="838"/>
      <c r="F58" s="838"/>
      <c r="G58" s="838"/>
      <c r="H58" s="838"/>
      <c r="I58" s="838"/>
      <c r="J58" s="838"/>
      <c r="K58" s="838"/>
      <c r="L58" s="838"/>
      <c r="M58" s="838"/>
      <c r="N58" s="838"/>
      <c r="O58" s="838"/>
      <c r="P58" s="838"/>
      <c r="Q58" s="838"/>
      <c r="R58" s="838"/>
      <c r="S58" s="838"/>
      <c r="T58" s="838"/>
      <c r="U58" s="838"/>
      <c r="V58" s="838"/>
      <c r="W58" s="838"/>
      <c r="X58" s="838"/>
      <c r="Y58" s="838"/>
      <c r="Z58" s="838"/>
      <c r="AA58" s="838"/>
      <c r="AB58" s="838"/>
      <c r="AC58" s="838"/>
      <c r="AD58" s="838"/>
      <c r="AE58" s="838"/>
      <c r="AF58" s="838"/>
      <c r="AG58" s="838"/>
      <c r="AH58" s="838"/>
      <c r="AI58" s="838"/>
      <c r="AJ58" s="838"/>
      <c r="AK58" s="838"/>
      <c r="AL58" s="838"/>
      <c r="AM58" s="838"/>
    </row>
    <row r="59" spans="1:39" s="10" customFormat="1" ht="29.25" customHeight="1">
      <c r="A59" s="40"/>
      <c r="B59" s="837"/>
      <c r="C59" s="838"/>
      <c r="D59" s="838"/>
      <c r="E59" s="838"/>
      <c r="F59" s="838"/>
      <c r="G59" s="838"/>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row>
    <row r="60" spans="1:39" ht="12.75">
      <c r="A60" s="51"/>
      <c r="B60" s="4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row>
    <row r="61" spans="1:39" ht="12.75">
      <c r="A61" s="51"/>
      <c r="B61" s="4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2.75">
      <c r="A62" s="51"/>
      <c r="B62" s="40"/>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row>
    <row r="63" spans="1:39" s="7" customFormat="1" ht="16.5">
      <c r="A63" s="58"/>
      <c r="B63" s="52"/>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row>
  </sheetData>
  <sheetProtection scenarios="1" formatCells="0" autoFilter="0"/>
  <mergeCells count="53">
    <mergeCell ref="Z6:Z8"/>
    <mergeCell ref="M4:W4"/>
    <mergeCell ref="R6:R8"/>
    <mergeCell ref="Q6:Q8"/>
    <mergeCell ref="AG7:AG8"/>
    <mergeCell ref="AA6:AA8"/>
    <mergeCell ref="B59:AM59"/>
    <mergeCell ref="D6:D8"/>
    <mergeCell ref="T6:T8"/>
    <mergeCell ref="V6:V8"/>
    <mergeCell ref="AJ7:AJ8"/>
    <mergeCell ref="AH7:AH8"/>
    <mergeCell ref="B58:AM58"/>
    <mergeCell ref="N6:N8"/>
    <mergeCell ref="AC6:AC8"/>
    <mergeCell ref="AF6:AF8"/>
    <mergeCell ref="AM5:AM8"/>
    <mergeCell ref="J6:J8"/>
    <mergeCell ref="C4:L4"/>
    <mergeCell ref="C5:E5"/>
    <mergeCell ref="I5:L5"/>
    <mergeCell ref="E6:E8"/>
    <mergeCell ref="AL5:AL8"/>
    <mergeCell ref="P6:P8"/>
    <mergeCell ref="AF5:AJ5"/>
    <mergeCell ref="O6:O8"/>
    <mergeCell ref="C6:C8"/>
    <mergeCell ref="F5:H5"/>
    <mergeCell ref="L6:L8"/>
    <mergeCell ref="F6:F8"/>
    <mergeCell ref="H6:H8"/>
    <mergeCell ref="I6:I8"/>
    <mergeCell ref="K6:K8"/>
    <mergeCell ref="B2:AM2"/>
    <mergeCell ref="X4:AL4"/>
    <mergeCell ref="S6:S8"/>
    <mergeCell ref="AD6:AD8"/>
    <mergeCell ref="X5:AE5"/>
    <mergeCell ref="T5:W5"/>
    <mergeCell ref="P5:S5"/>
    <mergeCell ref="B4:B8"/>
    <mergeCell ref="Y6:Y8"/>
    <mergeCell ref="G6:G8"/>
    <mergeCell ref="AK5:AK8"/>
    <mergeCell ref="X6:X8"/>
    <mergeCell ref="AI7:AI8"/>
    <mergeCell ref="AE6:AE8"/>
    <mergeCell ref="U6:U8"/>
    <mergeCell ref="M6:M8"/>
    <mergeCell ref="M5:O5"/>
    <mergeCell ref="W6:W8"/>
    <mergeCell ref="AG6:AJ6"/>
    <mergeCell ref="AB6:AB8"/>
  </mergeCells>
  <printOptions/>
  <pageMargins left="0.39370078740157477" right="0.39370078740157477" top="0.39370078740157477" bottom="0.39370078740157477" header="0.19685039370078738" footer="0.19685039370078738"/>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tabColor theme="1" tint="0.24998000264167786"/>
    <pageSetUpPr fitToPage="1"/>
  </sheetPr>
  <dimension ref="B1:AG30"/>
  <sheetViews>
    <sheetView view="pageBreakPreview" zoomScale="70" zoomScaleNormal="75" zoomScaleSheetLayoutView="7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S21" sqref="S21"/>
    </sheetView>
  </sheetViews>
  <sheetFormatPr defaultColWidth="9.00390625" defaultRowHeight="13.5"/>
  <cols>
    <col min="1" max="1" width="2.875" style="1" customWidth="1"/>
    <col min="2" max="3" width="2.625" style="1" customWidth="1"/>
    <col min="4" max="4" width="59.625" style="1" customWidth="1"/>
    <col min="5" max="5" width="12.125" style="3" customWidth="1"/>
    <col min="6" max="6" width="12.00390625" style="3" customWidth="1"/>
    <col min="7" max="7" width="7.125" style="1" customWidth="1"/>
    <col min="8" max="8" width="11.875" style="3" customWidth="1"/>
    <col min="9" max="9" width="7.125" style="1" customWidth="1"/>
    <col min="10" max="10" width="12.00390625" style="3" customWidth="1"/>
    <col min="11" max="11" width="7.125" style="1" customWidth="1"/>
    <col min="12" max="12" width="12.00390625" style="3" customWidth="1"/>
    <col min="13" max="13" width="7.125" style="1" customWidth="1"/>
    <col min="14" max="14" width="12.00390625" style="3" customWidth="1"/>
    <col min="15" max="15" width="7.125" style="1" customWidth="1"/>
    <col min="16" max="17" width="13.625" style="3" customWidth="1"/>
    <col min="18" max="18" width="2.50390625" style="1" customWidth="1"/>
    <col min="19" max="16384" width="9.00390625" style="1" customWidth="1"/>
  </cols>
  <sheetData>
    <row r="1" spans="2:17" ht="18" customHeight="1">
      <c r="B1" s="22" t="s">
        <v>31</v>
      </c>
      <c r="C1" s="22"/>
      <c r="D1" s="22"/>
      <c r="E1" s="23"/>
      <c r="F1" s="23"/>
      <c r="G1" s="22"/>
      <c r="H1" s="23"/>
      <c r="I1" s="22"/>
      <c r="J1" s="23"/>
      <c r="K1" s="22"/>
      <c r="L1" s="23"/>
      <c r="M1" s="22"/>
      <c r="N1" s="23"/>
      <c r="O1" s="22"/>
      <c r="P1" s="23"/>
      <c r="Q1" s="24"/>
    </row>
    <row r="2" spans="2:33" ht="18" customHeight="1">
      <c r="B2" s="593" t="s">
        <v>160</v>
      </c>
      <c r="C2" s="593"/>
      <c r="D2" s="593"/>
      <c r="E2" s="593"/>
      <c r="F2" s="593"/>
      <c r="G2" s="593"/>
      <c r="H2" s="593"/>
      <c r="I2" s="593"/>
      <c r="J2" s="593"/>
      <c r="K2" s="593"/>
      <c r="L2" s="593"/>
      <c r="M2" s="593"/>
      <c r="N2" s="593"/>
      <c r="O2" s="593"/>
      <c r="P2" s="593"/>
      <c r="Q2" s="593"/>
      <c r="R2" s="4"/>
      <c r="S2" s="4"/>
      <c r="T2" s="4"/>
      <c r="U2" s="4"/>
      <c r="V2" s="4"/>
      <c r="W2" s="4"/>
      <c r="X2" s="4"/>
      <c r="Y2" s="4"/>
      <c r="Z2" s="4"/>
      <c r="AA2" s="4"/>
      <c r="AB2" s="4"/>
      <c r="AC2" s="4"/>
      <c r="AD2" s="4"/>
      <c r="AE2" s="4"/>
      <c r="AF2" s="4"/>
      <c r="AG2" s="4"/>
    </row>
    <row r="3" spans="2:33" ht="18" customHeight="1" thickBot="1">
      <c r="B3" s="117"/>
      <c r="C3" s="117"/>
      <c r="D3" s="117"/>
      <c r="E3" s="118"/>
      <c r="F3" s="118"/>
      <c r="G3" s="117"/>
      <c r="H3" s="118"/>
      <c r="I3" s="117"/>
      <c r="J3" s="118"/>
      <c r="K3" s="117"/>
      <c r="L3" s="118"/>
      <c r="M3" s="117"/>
      <c r="N3" s="118"/>
      <c r="O3" s="117"/>
      <c r="P3" s="118"/>
      <c r="Q3" s="119"/>
      <c r="R3" s="4"/>
      <c r="S3" s="4"/>
      <c r="T3" s="4"/>
      <c r="U3" s="4"/>
      <c r="V3" s="4"/>
      <c r="W3" s="4"/>
      <c r="X3" s="4"/>
      <c r="Y3" s="4"/>
      <c r="Z3" s="4"/>
      <c r="AA3" s="4"/>
      <c r="AB3" s="4"/>
      <c r="AC3" s="4"/>
      <c r="AD3" s="4"/>
      <c r="AE3" s="4"/>
      <c r="AF3" s="4"/>
      <c r="AG3" s="4"/>
    </row>
    <row r="4" spans="2:33" ht="17.25" customHeight="1">
      <c r="B4" s="583" t="s">
        <v>26</v>
      </c>
      <c r="C4" s="584"/>
      <c r="D4" s="600"/>
      <c r="E4" s="607" t="s">
        <v>9</v>
      </c>
      <c r="F4" s="609" t="s">
        <v>48</v>
      </c>
      <c r="G4" s="610"/>
      <c r="H4" s="610"/>
      <c r="I4" s="610"/>
      <c r="J4" s="610"/>
      <c r="K4" s="610"/>
      <c r="L4" s="610"/>
      <c r="M4" s="610"/>
      <c r="N4" s="610"/>
      <c r="O4" s="611"/>
      <c r="P4" s="596" t="s">
        <v>42</v>
      </c>
      <c r="Q4" s="598" t="s">
        <v>10</v>
      </c>
      <c r="R4" s="4"/>
      <c r="S4" s="4"/>
      <c r="T4" s="4"/>
      <c r="U4" s="4"/>
      <c r="V4" s="4"/>
      <c r="W4" s="4"/>
      <c r="X4" s="4"/>
      <c r="Y4" s="4"/>
      <c r="Z4" s="4"/>
      <c r="AA4" s="4"/>
      <c r="AB4" s="4"/>
      <c r="AC4" s="4"/>
      <c r="AD4" s="4"/>
      <c r="AE4" s="4"/>
      <c r="AF4" s="4"/>
      <c r="AG4" s="4"/>
    </row>
    <row r="5" spans="2:33" ht="25.5" customHeight="1">
      <c r="B5" s="601"/>
      <c r="C5" s="602"/>
      <c r="D5" s="603"/>
      <c r="E5" s="608"/>
      <c r="F5" s="120"/>
      <c r="G5" s="121"/>
      <c r="H5" s="590" t="s">
        <v>43</v>
      </c>
      <c r="I5" s="591"/>
      <c r="J5" s="590" t="s">
        <v>32</v>
      </c>
      <c r="K5" s="591"/>
      <c r="L5" s="590" t="s">
        <v>33</v>
      </c>
      <c r="M5" s="591"/>
      <c r="N5" s="590" t="s">
        <v>34</v>
      </c>
      <c r="O5" s="591"/>
      <c r="P5" s="597"/>
      <c r="Q5" s="599"/>
      <c r="R5" s="4"/>
      <c r="S5" s="4"/>
      <c r="T5" s="4"/>
      <c r="U5" s="4"/>
      <c r="V5" s="4"/>
      <c r="W5" s="4"/>
      <c r="X5" s="4"/>
      <c r="Y5" s="4"/>
      <c r="Z5" s="4"/>
      <c r="AA5" s="4"/>
      <c r="AB5" s="4"/>
      <c r="AC5" s="4"/>
      <c r="AD5" s="4"/>
      <c r="AE5" s="4"/>
      <c r="AF5" s="4"/>
      <c r="AG5" s="4"/>
    </row>
    <row r="6" spans="2:33" ht="17.25" customHeight="1">
      <c r="B6" s="604"/>
      <c r="C6" s="605"/>
      <c r="D6" s="606"/>
      <c r="E6" s="122" t="s">
        <v>27</v>
      </c>
      <c r="F6" s="123" t="s">
        <v>27</v>
      </c>
      <c r="G6" s="124" t="s">
        <v>28</v>
      </c>
      <c r="H6" s="125" t="s">
        <v>27</v>
      </c>
      <c r="I6" s="126" t="s">
        <v>28</v>
      </c>
      <c r="J6" s="123" t="s">
        <v>27</v>
      </c>
      <c r="K6" s="124" t="s">
        <v>28</v>
      </c>
      <c r="L6" s="125" t="s">
        <v>27</v>
      </c>
      <c r="M6" s="126" t="s">
        <v>28</v>
      </c>
      <c r="N6" s="125" t="s">
        <v>27</v>
      </c>
      <c r="O6" s="124" t="s">
        <v>28</v>
      </c>
      <c r="P6" s="127" t="s">
        <v>27</v>
      </c>
      <c r="Q6" s="128" t="s">
        <v>27</v>
      </c>
      <c r="R6" s="4"/>
      <c r="S6" s="4"/>
      <c r="T6" s="4"/>
      <c r="U6" s="4"/>
      <c r="V6" s="4"/>
      <c r="W6" s="4"/>
      <c r="X6" s="4"/>
      <c r="Y6" s="4"/>
      <c r="Z6" s="4"/>
      <c r="AA6" s="4"/>
      <c r="AB6" s="4"/>
      <c r="AC6" s="4"/>
      <c r="AD6" s="4"/>
      <c r="AE6" s="4"/>
      <c r="AF6" s="4"/>
      <c r="AG6" s="4"/>
    </row>
    <row r="7" spans="2:17" s="4" customFormat="1" ht="22.5" customHeight="1">
      <c r="B7" s="581" t="s">
        <v>29</v>
      </c>
      <c r="C7" s="594"/>
      <c r="D7" s="595"/>
      <c r="E7" s="129">
        <f>SUM(E8+E13+E18)</f>
        <v>68519</v>
      </c>
      <c r="F7" s="74">
        <f>SUM(F8+F13+F18)</f>
        <v>30925</v>
      </c>
      <c r="G7" s="130">
        <v>100</v>
      </c>
      <c r="H7" s="131">
        <f>SUM(H8+H13+H18)</f>
        <v>1779</v>
      </c>
      <c r="I7" s="132">
        <f aca="true" t="shared" si="0" ref="I7:I22">IF($F7&lt;&gt;0,H7/$F7*100,0)</f>
        <v>5.752627324171383</v>
      </c>
      <c r="J7" s="67">
        <f>SUM(J8+J13+J18)</f>
        <v>17763</v>
      </c>
      <c r="K7" s="132">
        <f aca="true" t="shared" si="1" ref="K7:K22">IF($F7&lt;&gt;0,J7/$F7*100,0)</f>
        <v>57.438965238480186</v>
      </c>
      <c r="L7" s="67">
        <f>SUM(L8+L13+L18)</f>
        <v>11262</v>
      </c>
      <c r="M7" s="132">
        <f aca="true" t="shared" si="2" ref="M7:M22">IF($F7&lt;&gt;0,L7/$F7*100,0)</f>
        <v>36.417138237671786</v>
      </c>
      <c r="N7" s="67">
        <f>SUM(N8+N13+N18)</f>
        <v>121</v>
      </c>
      <c r="O7" s="132">
        <f aca="true" t="shared" si="3" ref="O7:O22">IF($F7&lt;&gt;0,N7/$F7*100,0)</f>
        <v>0.39126919967663704</v>
      </c>
      <c r="P7" s="133">
        <f>SUM(P8+P13+P18)</f>
        <v>34030</v>
      </c>
      <c r="Q7" s="134">
        <f>SUM(Q8+Q13+Q18)</f>
        <v>3564</v>
      </c>
    </row>
    <row r="8" spans="2:17" s="4" customFormat="1" ht="22.5" customHeight="1">
      <c r="B8" s="71"/>
      <c r="C8" s="135" t="s">
        <v>69</v>
      </c>
      <c r="D8" s="136"/>
      <c r="E8" s="137">
        <f>'別表4-2'!C35</f>
        <v>61754</v>
      </c>
      <c r="F8" s="74">
        <f>'別表4-2'!F35</f>
        <v>27362</v>
      </c>
      <c r="G8" s="75">
        <v>100</v>
      </c>
      <c r="H8" s="67">
        <f>'別表4-2'!H35</f>
        <v>1395</v>
      </c>
      <c r="I8" s="132">
        <f t="shared" si="0"/>
        <v>5.0983115269351655</v>
      </c>
      <c r="J8" s="74">
        <f>'別表4-2'!J35</f>
        <v>14904</v>
      </c>
      <c r="K8" s="138">
        <f t="shared" si="1"/>
        <v>54.46970250712667</v>
      </c>
      <c r="L8" s="67">
        <f>'別表4-2'!L35</f>
        <v>10946</v>
      </c>
      <c r="M8" s="132">
        <f t="shared" si="2"/>
        <v>40.004385644324245</v>
      </c>
      <c r="N8" s="67">
        <f>'別表4-2'!N35</f>
        <v>117</v>
      </c>
      <c r="O8" s="138">
        <f t="shared" si="3"/>
        <v>0.42760032161391714</v>
      </c>
      <c r="P8" s="137">
        <f>'別表4-2'!AJ35</f>
        <v>31251</v>
      </c>
      <c r="Q8" s="139">
        <f>'別表4-2'!AQ35</f>
        <v>3141</v>
      </c>
    </row>
    <row r="9" spans="2:17" s="4" customFormat="1" ht="22.5" customHeight="1">
      <c r="B9" s="71"/>
      <c r="C9" s="72"/>
      <c r="D9" s="140" t="s">
        <v>80</v>
      </c>
      <c r="E9" s="156">
        <f>'別表１'!E8</f>
        <v>24074</v>
      </c>
      <c r="F9" s="81">
        <f>H9+J9+L9+N9</f>
        <v>11151</v>
      </c>
      <c r="G9" s="141">
        <v>100</v>
      </c>
      <c r="H9" s="102">
        <v>367</v>
      </c>
      <c r="I9" s="142">
        <f t="shared" si="0"/>
        <v>3.2911846471168507</v>
      </c>
      <c r="J9" s="81">
        <v>559</v>
      </c>
      <c r="K9" s="143">
        <f t="shared" si="1"/>
        <v>5.013003318088064</v>
      </c>
      <c r="L9" s="102">
        <v>10224</v>
      </c>
      <c r="M9" s="142">
        <f t="shared" si="2"/>
        <v>91.68684422921712</v>
      </c>
      <c r="N9" s="102">
        <v>1</v>
      </c>
      <c r="O9" s="143">
        <f t="shared" si="3"/>
        <v>0.00896780557797507</v>
      </c>
      <c r="P9" s="102">
        <f>'別表１'!I8</f>
        <v>12913</v>
      </c>
      <c r="Q9" s="144">
        <f>'別表１'!K8</f>
        <v>10</v>
      </c>
    </row>
    <row r="10" spans="2:17" s="4" customFormat="1" ht="22.5" customHeight="1">
      <c r="B10" s="71"/>
      <c r="C10" s="72"/>
      <c r="D10" s="150" t="s">
        <v>261</v>
      </c>
      <c r="E10" s="145">
        <f>'別表１'!E9</f>
        <v>16439</v>
      </c>
      <c r="F10" s="84">
        <v>4672</v>
      </c>
      <c r="G10" s="146">
        <v>100</v>
      </c>
      <c r="H10" s="86">
        <v>1</v>
      </c>
      <c r="I10" s="147">
        <f t="shared" si="0"/>
        <v>0.021404109589041095</v>
      </c>
      <c r="J10" s="84">
        <v>4646</v>
      </c>
      <c r="K10" s="148">
        <f t="shared" si="1"/>
        <v>99.44349315068493</v>
      </c>
      <c r="L10" s="86">
        <v>0</v>
      </c>
      <c r="M10" s="147">
        <f t="shared" si="2"/>
        <v>0</v>
      </c>
      <c r="N10" s="86">
        <v>25</v>
      </c>
      <c r="O10" s="148">
        <f t="shared" si="3"/>
        <v>0.5351027397260274</v>
      </c>
      <c r="P10" s="86">
        <v>9789</v>
      </c>
      <c r="Q10" s="149">
        <v>1978</v>
      </c>
    </row>
    <row r="11" spans="2:17" s="4" customFormat="1" ht="22.5" customHeight="1">
      <c r="B11" s="71"/>
      <c r="C11" s="72"/>
      <c r="D11" s="150" t="s">
        <v>81</v>
      </c>
      <c r="E11" s="145">
        <f>'別表１'!E10</f>
        <v>10137</v>
      </c>
      <c r="F11" s="84">
        <v>6766</v>
      </c>
      <c r="G11" s="146">
        <v>100</v>
      </c>
      <c r="H11" s="86">
        <v>397</v>
      </c>
      <c r="I11" s="147">
        <f t="shared" si="0"/>
        <v>5.867573159917233</v>
      </c>
      <c r="J11" s="84">
        <v>5967</v>
      </c>
      <c r="K11" s="148">
        <f t="shared" si="1"/>
        <v>88.19095477386935</v>
      </c>
      <c r="L11" s="86">
        <v>330</v>
      </c>
      <c r="M11" s="147">
        <f t="shared" si="2"/>
        <v>4.8773278155483295</v>
      </c>
      <c r="N11" s="86">
        <v>72</v>
      </c>
      <c r="O11" s="148">
        <f t="shared" si="3"/>
        <v>1.06414425066509</v>
      </c>
      <c r="P11" s="86">
        <v>2781</v>
      </c>
      <c r="Q11" s="149">
        <v>590</v>
      </c>
    </row>
    <row r="12" spans="2:17" s="4" customFormat="1" ht="22.5" customHeight="1">
      <c r="B12" s="71"/>
      <c r="C12" s="105"/>
      <c r="D12" s="151" t="s">
        <v>30</v>
      </c>
      <c r="E12" s="91">
        <f>E8-E9-E10-E11</f>
        <v>11104</v>
      </c>
      <c r="F12" s="91">
        <f>F8-F9-F10-F11</f>
        <v>4773</v>
      </c>
      <c r="G12" s="152">
        <v>100</v>
      </c>
      <c r="H12" s="91">
        <f>H8-H9-H10-H11</f>
        <v>630</v>
      </c>
      <c r="I12" s="153">
        <f t="shared" si="0"/>
        <v>13.199245757385292</v>
      </c>
      <c r="J12" s="93">
        <f>J8-J9-J10-J11</f>
        <v>3732</v>
      </c>
      <c r="K12" s="92">
        <f t="shared" si="1"/>
        <v>78.18981772470146</v>
      </c>
      <c r="L12" s="91">
        <f>L8-L9-L10-L11</f>
        <v>392</v>
      </c>
      <c r="M12" s="153">
        <f t="shared" si="2"/>
        <v>8.212864026817515</v>
      </c>
      <c r="N12" s="91">
        <f>N8-N9-N10-N11</f>
        <v>19</v>
      </c>
      <c r="O12" s="92">
        <f t="shared" si="3"/>
        <v>0.3980724910957469</v>
      </c>
      <c r="P12" s="93">
        <f>P8-P9-P10-P11</f>
        <v>5768</v>
      </c>
      <c r="Q12" s="154">
        <f>Q8-Q9-Q10-Q11</f>
        <v>563</v>
      </c>
    </row>
    <row r="13" spans="2:17" s="4" customFormat="1" ht="22.5" customHeight="1">
      <c r="B13" s="71"/>
      <c r="C13" s="72" t="s">
        <v>70</v>
      </c>
      <c r="D13" s="155"/>
      <c r="E13" s="74">
        <f>'別表4-3'!C35</f>
        <v>2378</v>
      </c>
      <c r="F13" s="74">
        <f>'別表4-3'!F35</f>
        <v>1763</v>
      </c>
      <c r="G13" s="75">
        <v>100</v>
      </c>
      <c r="H13" s="67">
        <f>'別表4-3'!H35</f>
        <v>257</v>
      </c>
      <c r="I13" s="132">
        <f t="shared" si="0"/>
        <v>14.577424844015882</v>
      </c>
      <c r="J13" s="74">
        <f>'別表4-3'!J35</f>
        <v>1363</v>
      </c>
      <c r="K13" s="138">
        <f t="shared" si="1"/>
        <v>77.31140102098696</v>
      </c>
      <c r="L13" s="67">
        <f>'別表4-3'!L35</f>
        <v>139</v>
      </c>
      <c r="M13" s="132">
        <f t="shared" si="2"/>
        <v>7.884288145207033</v>
      </c>
      <c r="N13" s="67">
        <f>'別表4-3'!N35</f>
        <v>4</v>
      </c>
      <c r="O13" s="138">
        <f t="shared" si="3"/>
        <v>0.22688598979013047</v>
      </c>
      <c r="P13" s="74">
        <f>'別表4-3'!AJ35</f>
        <v>396</v>
      </c>
      <c r="Q13" s="139">
        <f>'別表4-3'!AQ35</f>
        <v>219</v>
      </c>
    </row>
    <row r="14" spans="2:17" s="4" customFormat="1" ht="22.5" customHeight="1">
      <c r="B14" s="71"/>
      <c r="C14" s="72"/>
      <c r="D14" s="165" t="s">
        <v>262</v>
      </c>
      <c r="E14" s="156">
        <v>2163</v>
      </c>
      <c r="F14" s="81">
        <v>1604</v>
      </c>
      <c r="G14" s="141">
        <v>100</v>
      </c>
      <c r="H14" s="102">
        <v>245</v>
      </c>
      <c r="I14" s="142">
        <f t="shared" si="0"/>
        <v>15.27431421446384</v>
      </c>
      <c r="J14" s="81">
        <v>1253</v>
      </c>
      <c r="K14" s="143">
        <f t="shared" si="1"/>
        <v>78.11720698254364</v>
      </c>
      <c r="L14" s="102">
        <v>102</v>
      </c>
      <c r="M14" s="142">
        <f t="shared" si="2"/>
        <v>6.359102244389027</v>
      </c>
      <c r="N14" s="102">
        <v>4</v>
      </c>
      <c r="O14" s="143">
        <f t="shared" si="3"/>
        <v>0.24937655860349126</v>
      </c>
      <c r="P14" s="81">
        <v>375</v>
      </c>
      <c r="Q14" s="144">
        <v>184</v>
      </c>
    </row>
    <row r="15" spans="2:17" s="4" customFormat="1" ht="22.5" customHeight="1">
      <c r="B15" s="71"/>
      <c r="C15" s="72"/>
      <c r="D15" s="166" t="s">
        <v>263</v>
      </c>
      <c r="E15" s="145">
        <v>100</v>
      </c>
      <c r="F15" s="84">
        <v>76</v>
      </c>
      <c r="G15" s="146">
        <v>100</v>
      </c>
      <c r="H15" s="86">
        <v>9</v>
      </c>
      <c r="I15" s="147">
        <f t="shared" si="0"/>
        <v>11.842105263157894</v>
      </c>
      <c r="J15" s="84">
        <v>66</v>
      </c>
      <c r="K15" s="148">
        <f t="shared" si="1"/>
        <v>86.8421052631579</v>
      </c>
      <c r="L15" s="86">
        <v>1</v>
      </c>
      <c r="M15" s="147">
        <f t="shared" si="2"/>
        <v>1.3157894736842104</v>
      </c>
      <c r="N15" s="86">
        <v>0</v>
      </c>
      <c r="O15" s="148">
        <f t="shared" si="3"/>
        <v>0</v>
      </c>
      <c r="P15" s="84">
        <v>6</v>
      </c>
      <c r="Q15" s="149">
        <v>18</v>
      </c>
    </row>
    <row r="16" spans="2:17" s="4" customFormat="1" ht="22.5" customHeight="1">
      <c r="B16" s="71"/>
      <c r="C16" s="72"/>
      <c r="D16" s="150" t="s">
        <v>264</v>
      </c>
      <c r="E16" s="145">
        <v>93</v>
      </c>
      <c r="F16" s="84">
        <v>67</v>
      </c>
      <c r="G16" s="146">
        <v>100</v>
      </c>
      <c r="H16" s="86">
        <v>2</v>
      </c>
      <c r="I16" s="147">
        <f t="shared" si="0"/>
        <v>2.9850746268656714</v>
      </c>
      <c r="J16" s="84">
        <v>31</v>
      </c>
      <c r="K16" s="148">
        <f t="shared" si="1"/>
        <v>46.26865671641791</v>
      </c>
      <c r="L16" s="86">
        <v>34</v>
      </c>
      <c r="M16" s="147">
        <f t="shared" si="2"/>
        <v>50.74626865671642</v>
      </c>
      <c r="N16" s="86">
        <v>0</v>
      </c>
      <c r="O16" s="148">
        <f t="shared" si="3"/>
        <v>0</v>
      </c>
      <c r="P16" s="107">
        <v>11</v>
      </c>
      <c r="Q16" s="157">
        <v>15</v>
      </c>
    </row>
    <row r="17" spans="2:17" s="4" customFormat="1" ht="22.5" customHeight="1">
      <c r="B17" s="71"/>
      <c r="C17" s="105"/>
      <c r="D17" s="151" t="s">
        <v>30</v>
      </c>
      <c r="E17" s="93">
        <f>SUM(E13-E14-E15-E16)</f>
        <v>22</v>
      </c>
      <c r="F17" s="91">
        <f>SUM(F13-F14-F15-F16)</f>
        <v>16</v>
      </c>
      <c r="G17" s="152">
        <v>100</v>
      </c>
      <c r="H17" s="91">
        <f>SUM(H13-H14-H15-H16)</f>
        <v>1</v>
      </c>
      <c r="I17" s="153">
        <f t="shared" si="0"/>
        <v>6.25</v>
      </c>
      <c r="J17" s="93">
        <f>SUM(J13-J14-J15-J16)</f>
        <v>13</v>
      </c>
      <c r="K17" s="92">
        <f t="shared" si="1"/>
        <v>81.25</v>
      </c>
      <c r="L17" s="91">
        <f>SUM(L13-L14-L15-L16)</f>
        <v>2</v>
      </c>
      <c r="M17" s="153">
        <f t="shared" si="2"/>
        <v>12.5</v>
      </c>
      <c r="N17" s="91">
        <f>SUM(N13-N14-N15-N16)</f>
        <v>0</v>
      </c>
      <c r="O17" s="92">
        <f t="shared" si="3"/>
        <v>0</v>
      </c>
      <c r="P17" s="93">
        <f>SUM(P13-P14-P15-P16)</f>
        <v>4</v>
      </c>
      <c r="Q17" s="154">
        <f>SUM(Q13-Q14-Q15-Q16)</f>
        <v>2</v>
      </c>
    </row>
    <row r="18" spans="2:17" s="4" customFormat="1" ht="22.5" customHeight="1">
      <c r="B18" s="71"/>
      <c r="C18" s="72" t="s">
        <v>68</v>
      </c>
      <c r="D18" s="155"/>
      <c r="E18" s="74">
        <f>'別表4-4'!C35</f>
        <v>4387</v>
      </c>
      <c r="F18" s="67">
        <f>'別表4-4'!F35</f>
        <v>1800</v>
      </c>
      <c r="G18" s="75">
        <v>100</v>
      </c>
      <c r="H18" s="67">
        <f>'別表4-4'!H35</f>
        <v>127</v>
      </c>
      <c r="I18" s="132">
        <f t="shared" si="0"/>
        <v>7.055555555555555</v>
      </c>
      <c r="J18" s="67">
        <f>'別表4-4'!J35</f>
        <v>1496</v>
      </c>
      <c r="K18" s="138">
        <f t="shared" si="1"/>
        <v>83.11111111111111</v>
      </c>
      <c r="L18" s="67">
        <f>'別表4-4'!L35</f>
        <v>177</v>
      </c>
      <c r="M18" s="138">
        <f t="shared" si="2"/>
        <v>9.833333333333332</v>
      </c>
      <c r="N18" s="67">
        <f>'別表4-4'!N35</f>
        <v>0</v>
      </c>
      <c r="O18" s="138">
        <f t="shared" si="3"/>
        <v>0</v>
      </c>
      <c r="P18" s="67">
        <f>'別表4-4'!AJ35</f>
        <v>2383</v>
      </c>
      <c r="Q18" s="139">
        <f>'別表4-4'!AQ35</f>
        <v>204</v>
      </c>
    </row>
    <row r="19" spans="2:17" s="4" customFormat="1" ht="22.5" customHeight="1">
      <c r="B19" s="71"/>
      <c r="C19" s="72"/>
      <c r="D19" s="158" t="s">
        <v>124</v>
      </c>
      <c r="E19" s="81">
        <v>2642</v>
      </c>
      <c r="F19" s="102">
        <v>1276</v>
      </c>
      <c r="G19" s="141">
        <v>100</v>
      </c>
      <c r="H19" s="102">
        <v>94</v>
      </c>
      <c r="I19" s="143">
        <f t="shared" si="0"/>
        <v>7.366771159874608</v>
      </c>
      <c r="J19" s="81">
        <v>1057</v>
      </c>
      <c r="K19" s="143">
        <f t="shared" si="1"/>
        <v>82.83699059561128</v>
      </c>
      <c r="L19" s="102">
        <v>125</v>
      </c>
      <c r="M19" s="143">
        <f t="shared" si="2"/>
        <v>9.796238244514106</v>
      </c>
      <c r="N19" s="102">
        <v>0</v>
      </c>
      <c r="O19" s="143">
        <f t="shared" si="3"/>
        <v>0</v>
      </c>
      <c r="P19" s="81">
        <v>1178</v>
      </c>
      <c r="Q19" s="144">
        <v>188</v>
      </c>
    </row>
    <row r="20" spans="2:17" s="4" customFormat="1" ht="22.5" customHeight="1">
      <c r="B20" s="71"/>
      <c r="C20" s="72"/>
      <c r="D20" s="150" t="s">
        <v>265</v>
      </c>
      <c r="E20" s="107">
        <v>947</v>
      </c>
      <c r="F20" s="108">
        <v>442</v>
      </c>
      <c r="G20" s="146">
        <v>100</v>
      </c>
      <c r="H20" s="86">
        <v>29</v>
      </c>
      <c r="I20" s="143">
        <f t="shared" si="0"/>
        <v>6.561085972850679</v>
      </c>
      <c r="J20" s="84">
        <v>383</v>
      </c>
      <c r="K20" s="143">
        <f t="shared" si="1"/>
        <v>86.65158371040724</v>
      </c>
      <c r="L20" s="86">
        <v>30</v>
      </c>
      <c r="M20" s="148">
        <f t="shared" si="2"/>
        <v>6.787330316742081</v>
      </c>
      <c r="N20" s="86">
        <v>0</v>
      </c>
      <c r="O20" s="143">
        <f t="shared" si="3"/>
        <v>0</v>
      </c>
      <c r="P20" s="84">
        <v>492</v>
      </c>
      <c r="Q20" s="157">
        <v>13</v>
      </c>
    </row>
    <row r="21" spans="2:17" s="4" customFormat="1" ht="22.5" customHeight="1">
      <c r="B21" s="71"/>
      <c r="C21" s="72"/>
      <c r="D21" s="150" t="s">
        <v>266</v>
      </c>
      <c r="E21" s="107">
        <v>702</v>
      </c>
      <c r="F21" s="108">
        <v>37</v>
      </c>
      <c r="G21" s="146">
        <v>100</v>
      </c>
      <c r="H21" s="86">
        <v>0</v>
      </c>
      <c r="I21" s="143">
        <f t="shared" si="0"/>
        <v>0</v>
      </c>
      <c r="J21" s="84">
        <v>31</v>
      </c>
      <c r="K21" s="143">
        <f t="shared" si="1"/>
        <v>83.78378378378379</v>
      </c>
      <c r="L21" s="86">
        <v>6</v>
      </c>
      <c r="M21" s="148">
        <f t="shared" si="2"/>
        <v>16.216216216216218</v>
      </c>
      <c r="N21" s="86">
        <v>0</v>
      </c>
      <c r="O21" s="143">
        <f t="shared" si="3"/>
        <v>0</v>
      </c>
      <c r="P21" s="84">
        <v>664</v>
      </c>
      <c r="Q21" s="157">
        <v>1</v>
      </c>
    </row>
    <row r="22" spans="2:17" s="4" customFormat="1" ht="22.5" customHeight="1" thickBot="1">
      <c r="B22" s="111"/>
      <c r="C22" s="112"/>
      <c r="D22" s="159" t="s">
        <v>30</v>
      </c>
      <c r="E22" s="114">
        <f>SUM(E18-E19-E20-E21)</f>
        <v>96</v>
      </c>
      <c r="F22" s="160">
        <f>SUM(F18-F19-F20-F21)</f>
        <v>45</v>
      </c>
      <c r="G22" s="161">
        <v>100</v>
      </c>
      <c r="H22" s="160">
        <f>SUM(H18-H19-H20-H21)</f>
        <v>4</v>
      </c>
      <c r="I22" s="162">
        <f t="shared" si="0"/>
        <v>8.88888888888889</v>
      </c>
      <c r="J22" s="114">
        <f>SUM(J18-J19-J20-J21)</f>
        <v>25</v>
      </c>
      <c r="K22" s="162">
        <f t="shared" si="1"/>
        <v>55.55555555555556</v>
      </c>
      <c r="L22" s="160">
        <f>SUM(L18-L19-L20-L21)</f>
        <v>16</v>
      </c>
      <c r="M22" s="163">
        <f t="shared" si="2"/>
        <v>35.55555555555556</v>
      </c>
      <c r="N22" s="160">
        <f>SUM(N18-N19-N20-N21)</f>
        <v>0</v>
      </c>
      <c r="O22" s="162">
        <f t="shared" si="3"/>
        <v>0</v>
      </c>
      <c r="P22" s="114">
        <f>SUM(P18-P19-P20-P21)</f>
        <v>49</v>
      </c>
      <c r="Q22" s="164">
        <f>SUM(Q18-Q19-Q20-Q21)</f>
        <v>2</v>
      </c>
    </row>
    <row r="23" spans="2:33" s="17" customFormat="1" ht="22.5" customHeight="1">
      <c r="B23" s="592" t="s">
        <v>267</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row>
    <row r="24" spans="2:33" s="2" customFormat="1" ht="21" customHeight="1">
      <c r="B24" s="578" t="s">
        <v>269</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row>
    <row r="25" spans="2:17" s="2" customFormat="1" ht="12.75">
      <c r="B25" s="22"/>
      <c r="C25" s="22"/>
      <c r="D25" s="22"/>
      <c r="E25" s="23"/>
      <c r="F25" s="23"/>
      <c r="G25" s="22"/>
      <c r="H25" s="23"/>
      <c r="I25" s="22"/>
      <c r="J25" s="23"/>
      <c r="K25" s="22"/>
      <c r="L25" s="23"/>
      <c r="M25" s="22"/>
      <c r="N25" s="23"/>
      <c r="O25" s="22"/>
      <c r="P25" s="23"/>
      <c r="Q25" s="23"/>
    </row>
    <row r="26" spans="2:17" s="2" customFormat="1" ht="12.75">
      <c r="B26" s="22"/>
      <c r="C26" s="22"/>
      <c r="D26" s="22"/>
      <c r="E26" s="23"/>
      <c r="F26" s="23"/>
      <c r="G26" s="22"/>
      <c r="H26" s="23"/>
      <c r="I26" s="22"/>
      <c r="J26" s="23"/>
      <c r="K26" s="22"/>
      <c r="L26" s="23"/>
      <c r="M26" s="22"/>
      <c r="N26" s="23"/>
      <c r="O26" s="22"/>
      <c r="P26" s="23"/>
      <c r="Q26" s="23"/>
    </row>
    <row r="27" spans="2:17" s="2" customFormat="1" ht="12.75">
      <c r="B27" s="22"/>
      <c r="C27" s="22"/>
      <c r="D27" s="22"/>
      <c r="E27" s="23"/>
      <c r="F27" s="23"/>
      <c r="G27" s="22"/>
      <c r="H27" s="23"/>
      <c r="I27" s="22"/>
      <c r="J27" s="23"/>
      <c r="K27" s="22"/>
      <c r="L27" s="23"/>
      <c r="M27" s="22"/>
      <c r="N27" s="23"/>
      <c r="O27" s="22"/>
      <c r="P27" s="23"/>
      <c r="Q27" s="23"/>
    </row>
    <row r="28" spans="2:17" s="2" customFormat="1" ht="12.75">
      <c r="B28" s="22"/>
      <c r="C28" s="22"/>
      <c r="D28" s="22"/>
      <c r="E28" s="23"/>
      <c r="F28" s="23"/>
      <c r="G28" s="22"/>
      <c r="H28" s="23"/>
      <c r="I28" s="22"/>
      <c r="J28" s="23"/>
      <c r="K28" s="22"/>
      <c r="L28" s="23"/>
      <c r="M28" s="22"/>
      <c r="N28" s="23"/>
      <c r="O28" s="22"/>
      <c r="P28" s="23"/>
      <c r="Q28" s="23"/>
    </row>
    <row r="29" spans="2:17" s="2" customFormat="1" ht="12.75">
      <c r="B29" s="22"/>
      <c r="C29" s="22"/>
      <c r="D29" s="22"/>
      <c r="E29" s="23"/>
      <c r="F29" s="23"/>
      <c r="G29" s="22"/>
      <c r="H29" s="23"/>
      <c r="I29" s="22"/>
      <c r="J29" s="23"/>
      <c r="K29" s="22"/>
      <c r="L29" s="23"/>
      <c r="M29" s="22"/>
      <c r="N29" s="23"/>
      <c r="O29" s="22"/>
      <c r="P29" s="23"/>
      <c r="Q29" s="23"/>
    </row>
    <row r="30" spans="2:17" s="2" customFormat="1" ht="12.75">
      <c r="B30" s="22"/>
      <c r="C30" s="22"/>
      <c r="D30" s="22"/>
      <c r="E30" s="23"/>
      <c r="F30" s="23"/>
      <c r="G30" s="22"/>
      <c r="H30" s="23"/>
      <c r="I30" s="22"/>
      <c r="J30" s="23"/>
      <c r="K30" s="22"/>
      <c r="L30" s="23"/>
      <c r="M30" s="22"/>
      <c r="N30" s="23"/>
      <c r="O30" s="22"/>
      <c r="P30" s="23"/>
      <c r="Q30" s="23"/>
    </row>
  </sheetData>
  <sheetProtection scenarios="1" formatCells="0" autoFilter="0"/>
  <mergeCells count="13">
    <mergeCell ref="E4:E5"/>
    <mergeCell ref="F4:O4"/>
    <mergeCell ref="H5:I5"/>
    <mergeCell ref="J5:K5"/>
    <mergeCell ref="L5:M5"/>
    <mergeCell ref="B23:AG23"/>
    <mergeCell ref="B24:AG24"/>
    <mergeCell ref="B2:Q2"/>
    <mergeCell ref="N5:O5"/>
    <mergeCell ref="B7:D7"/>
    <mergeCell ref="P4:P5"/>
    <mergeCell ref="Q4:Q5"/>
    <mergeCell ref="B4:D6"/>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theme="1" tint="0.24998000264167786"/>
    <pageSetUpPr fitToPage="1"/>
  </sheetPr>
  <dimension ref="B1:AG33"/>
  <sheetViews>
    <sheetView view="pageBreakPreview" zoomScale="70" zoomScaleNormal="75" zoomScaleSheetLayoutView="70" zoomScalePageLayoutView="0" workbookViewId="0" topLeftCell="A1">
      <pane xSplit="4" ySplit="6" topLeftCell="F7" activePane="bottomRight" state="frozen"/>
      <selection pane="topLeft" activeCell="A1" sqref="A1"/>
      <selection pane="topRight" activeCell="E1" sqref="E1"/>
      <selection pane="bottomLeft" activeCell="A7" sqref="A7"/>
      <selection pane="bottomRight" activeCell="K27" sqref="K27"/>
    </sheetView>
  </sheetViews>
  <sheetFormatPr defaultColWidth="9.00390625" defaultRowHeight="13.5"/>
  <cols>
    <col min="1" max="1" width="2.875" style="1" customWidth="1"/>
    <col min="2" max="3" width="2.625" style="1" customWidth="1"/>
    <col min="4" max="4" width="52.875" style="1" customWidth="1"/>
    <col min="5" max="6" width="10.50390625" style="3" customWidth="1"/>
    <col min="7" max="7" width="7.375" style="1" customWidth="1"/>
    <col min="8" max="8" width="8.875" style="3" customWidth="1"/>
    <col min="9" max="9" width="7.00390625" style="1" customWidth="1"/>
    <col min="10" max="10" width="8.875" style="3" customWidth="1"/>
    <col min="11" max="11" width="7.375" style="1" customWidth="1"/>
    <col min="12" max="12" width="8.875" style="3" customWidth="1"/>
    <col min="13" max="13" width="7.875" style="1" customWidth="1"/>
    <col min="14" max="14" width="8.875" style="3" customWidth="1"/>
    <col min="15" max="15" width="7.00390625" style="1" customWidth="1"/>
    <col min="16" max="16" width="8.875" style="3" customWidth="1"/>
    <col min="17" max="19" width="7.375" style="1" customWidth="1"/>
    <col min="20" max="20" width="8.875" style="3" customWidth="1"/>
    <col min="21" max="21" width="7.875" style="1" customWidth="1"/>
    <col min="22" max="22" width="8.875" style="3" customWidth="1"/>
    <col min="23" max="23" width="7.875" style="1" customWidth="1"/>
    <col min="24" max="24" width="8.875" style="3" customWidth="1"/>
    <col min="25" max="25" width="7.625" style="1" customWidth="1"/>
    <col min="26" max="27" width="8.875" style="3" customWidth="1"/>
    <col min="28" max="28" width="7.625" style="1" customWidth="1"/>
    <col min="29" max="29" width="8.875" style="3" customWidth="1"/>
    <col min="30" max="30" width="7.625" style="1" customWidth="1"/>
    <col min="31" max="31" width="8.875" style="3" customWidth="1"/>
    <col min="32" max="32" width="7.625" style="1" customWidth="1"/>
    <col min="33" max="33" width="8.875" style="3" customWidth="1"/>
    <col min="34" max="16384" width="9.00390625" style="1" customWidth="1"/>
  </cols>
  <sheetData>
    <row r="1" spans="2:33" ht="18" customHeight="1">
      <c r="B1" s="22" t="s">
        <v>25</v>
      </c>
      <c r="C1" s="22"/>
      <c r="D1" s="22"/>
      <c r="E1" s="23"/>
      <c r="F1" s="23"/>
      <c r="G1" s="22"/>
      <c r="H1" s="23"/>
      <c r="I1" s="22"/>
      <c r="J1" s="23"/>
      <c r="K1" s="22"/>
      <c r="L1" s="23"/>
      <c r="M1" s="22"/>
      <c r="N1" s="23"/>
      <c r="O1" s="22"/>
      <c r="P1" s="23"/>
      <c r="Q1" s="22"/>
      <c r="R1" s="22"/>
      <c r="S1" s="22"/>
      <c r="T1" s="23"/>
      <c r="U1" s="22"/>
      <c r="V1" s="23"/>
      <c r="W1" s="22"/>
      <c r="X1" s="23"/>
      <c r="Y1" s="22"/>
      <c r="Z1" s="23"/>
      <c r="AA1" s="23"/>
      <c r="AB1" s="22"/>
      <c r="AC1" s="23"/>
      <c r="AD1" s="22"/>
      <c r="AE1" s="23"/>
      <c r="AF1" s="22"/>
      <c r="AG1" s="24"/>
    </row>
    <row r="2" spans="2:33" ht="18" customHeight="1">
      <c r="B2" s="593" t="s">
        <v>161</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row>
    <row r="3" spans="2:33" ht="18" customHeight="1" thickBot="1">
      <c r="B3" s="117"/>
      <c r="C3" s="117"/>
      <c r="D3" s="117"/>
      <c r="E3" s="118"/>
      <c r="F3" s="118"/>
      <c r="G3" s="118"/>
      <c r="H3" s="118"/>
      <c r="I3" s="117"/>
      <c r="J3" s="118"/>
      <c r="K3" s="117"/>
      <c r="L3" s="118"/>
      <c r="M3" s="117"/>
      <c r="N3" s="118"/>
      <c r="O3" s="117"/>
      <c r="P3" s="118"/>
      <c r="Q3" s="117"/>
      <c r="R3" s="117"/>
      <c r="S3" s="117"/>
      <c r="T3" s="118"/>
      <c r="U3" s="117"/>
      <c r="V3" s="118"/>
      <c r="W3" s="117"/>
      <c r="X3" s="118"/>
      <c r="Y3" s="117"/>
      <c r="Z3" s="118"/>
      <c r="AA3" s="118"/>
      <c r="AB3" s="117"/>
      <c r="AC3" s="118"/>
      <c r="AD3" s="117"/>
      <c r="AE3" s="118"/>
      <c r="AF3" s="117"/>
      <c r="AG3" s="119"/>
    </row>
    <row r="4" spans="2:33" ht="17.25" customHeight="1">
      <c r="B4" s="583" t="s">
        <v>26</v>
      </c>
      <c r="C4" s="584"/>
      <c r="D4" s="600"/>
      <c r="E4" s="607" t="s">
        <v>9</v>
      </c>
      <c r="F4" s="615" t="s">
        <v>48</v>
      </c>
      <c r="G4" s="616"/>
      <c r="H4" s="616"/>
      <c r="I4" s="616"/>
      <c r="J4" s="616"/>
      <c r="K4" s="616"/>
      <c r="L4" s="616"/>
      <c r="M4" s="616"/>
      <c r="N4" s="616"/>
      <c r="O4" s="616"/>
      <c r="P4" s="616"/>
      <c r="Q4" s="616"/>
      <c r="R4" s="616"/>
      <c r="S4" s="616"/>
      <c r="T4" s="616"/>
      <c r="U4" s="616"/>
      <c r="V4" s="616"/>
      <c r="W4" s="616"/>
      <c r="X4" s="616"/>
      <c r="Y4" s="616"/>
      <c r="Z4" s="596" t="s">
        <v>42</v>
      </c>
      <c r="AA4" s="617"/>
      <c r="AB4" s="617"/>
      <c r="AC4" s="617"/>
      <c r="AD4" s="617"/>
      <c r="AE4" s="617"/>
      <c r="AF4" s="618"/>
      <c r="AG4" s="598" t="s">
        <v>10</v>
      </c>
    </row>
    <row r="5" spans="2:33" ht="26.25" customHeight="1">
      <c r="B5" s="601"/>
      <c r="C5" s="602"/>
      <c r="D5" s="603"/>
      <c r="E5" s="608"/>
      <c r="F5" s="167"/>
      <c r="G5" s="168"/>
      <c r="H5" s="622" t="s">
        <v>58</v>
      </c>
      <c r="I5" s="614"/>
      <c r="J5" s="613" t="s">
        <v>72</v>
      </c>
      <c r="K5" s="614"/>
      <c r="L5" s="613" t="s">
        <v>73</v>
      </c>
      <c r="M5" s="614"/>
      <c r="N5" s="613" t="s">
        <v>74</v>
      </c>
      <c r="O5" s="614"/>
      <c r="P5" s="613" t="s">
        <v>59</v>
      </c>
      <c r="Q5" s="614"/>
      <c r="R5" s="613" t="s">
        <v>79</v>
      </c>
      <c r="S5" s="614"/>
      <c r="T5" s="613" t="s">
        <v>60</v>
      </c>
      <c r="U5" s="614"/>
      <c r="V5" s="613" t="s">
        <v>61</v>
      </c>
      <c r="W5" s="614"/>
      <c r="X5" s="613" t="s">
        <v>62</v>
      </c>
      <c r="Y5" s="614"/>
      <c r="Z5" s="169"/>
      <c r="AA5" s="623" t="s">
        <v>63</v>
      </c>
      <c r="AB5" s="624"/>
      <c r="AC5" s="625" t="s">
        <v>75</v>
      </c>
      <c r="AD5" s="626"/>
      <c r="AE5" s="623" t="s">
        <v>65</v>
      </c>
      <c r="AF5" s="624"/>
      <c r="AG5" s="599"/>
    </row>
    <row r="6" spans="2:33" ht="17.25" customHeight="1">
      <c r="B6" s="604"/>
      <c r="C6" s="605"/>
      <c r="D6" s="606"/>
      <c r="E6" s="170" t="s">
        <v>27</v>
      </c>
      <c r="F6" s="171" t="s">
        <v>27</v>
      </c>
      <c r="G6" s="172" t="s">
        <v>28</v>
      </c>
      <c r="H6" s="173" t="s">
        <v>27</v>
      </c>
      <c r="I6" s="174" t="s">
        <v>28</v>
      </c>
      <c r="J6" s="171" t="s">
        <v>27</v>
      </c>
      <c r="K6" s="172" t="s">
        <v>28</v>
      </c>
      <c r="L6" s="171" t="s">
        <v>27</v>
      </c>
      <c r="M6" s="172" t="s">
        <v>28</v>
      </c>
      <c r="N6" s="173" t="s">
        <v>27</v>
      </c>
      <c r="O6" s="174" t="s">
        <v>28</v>
      </c>
      <c r="P6" s="171" t="s">
        <v>27</v>
      </c>
      <c r="Q6" s="172" t="s">
        <v>28</v>
      </c>
      <c r="R6" s="171" t="s">
        <v>27</v>
      </c>
      <c r="S6" s="172" t="s">
        <v>28</v>
      </c>
      <c r="T6" s="171" t="s">
        <v>27</v>
      </c>
      <c r="U6" s="172" t="s">
        <v>28</v>
      </c>
      <c r="V6" s="171" t="s">
        <v>27</v>
      </c>
      <c r="W6" s="172" t="s">
        <v>28</v>
      </c>
      <c r="X6" s="173" t="s">
        <v>27</v>
      </c>
      <c r="Y6" s="174" t="s">
        <v>28</v>
      </c>
      <c r="Z6" s="127" t="s">
        <v>27</v>
      </c>
      <c r="AA6" s="125" t="s">
        <v>27</v>
      </c>
      <c r="AB6" s="174" t="s">
        <v>28</v>
      </c>
      <c r="AC6" s="125" t="s">
        <v>27</v>
      </c>
      <c r="AD6" s="174" t="s">
        <v>28</v>
      </c>
      <c r="AE6" s="125" t="s">
        <v>27</v>
      </c>
      <c r="AF6" s="174" t="s">
        <v>28</v>
      </c>
      <c r="AG6" s="128" t="s">
        <v>27</v>
      </c>
    </row>
    <row r="7" spans="2:33" s="4" customFormat="1" ht="22.5" customHeight="1">
      <c r="B7" s="619" t="s">
        <v>29</v>
      </c>
      <c r="C7" s="620"/>
      <c r="D7" s="621"/>
      <c r="E7" s="129">
        <f>SUM(E8+E13+E18)</f>
        <v>68519</v>
      </c>
      <c r="F7" s="74">
        <f>SUM(F8+F13+F18)</f>
        <v>30925</v>
      </c>
      <c r="G7" s="130">
        <v>100</v>
      </c>
      <c r="H7" s="131">
        <f>SUM(H8+H13+H18)</f>
        <v>4854</v>
      </c>
      <c r="I7" s="132">
        <f aca="true" t="shared" si="0" ref="I7:I22">IF($F7&lt;&gt;0,H7/$F7*100,0)</f>
        <v>15.696038803556991</v>
      </c>
      <c r="J7" s="74">
        <f>SUM(J8+J13+J18)</f>
        <v>5349</v>
      </c>
      <c r="K7" s="138">
        <f aca="true" t="shared" si="1" ref="K7:K22">IF($F7&lt;&gt;0,J7/$F7*100,0)</f>
        <v>17.296685529506874</v>
      </c>
      <c r="L7" s="74">
        <f>SUM(L8+L13+L18)</f>
        <v>5664</v>
      </c>
      <c r="M7" s="138">
        <f aca="true" t="shared" si="2" ref="M7:M22">IF($F7&lt;&gt;0,L7/$F7*100,0)</f>
        <v>18.315278900565886</v>
      </c>
      <c r="N7" s="131">
        <f>SUM(N8+N13+N18)</f>
        <v>9472</v>
      </c>
      <c r="O7" s="132">
        <f aca="true" t="shared" si="3" ref="O7:O22">IF($F7&lt;&gt;0,N7/$F7*100,0)</f>
        <v>30.628940986257074</v>
      </c>
      <c r="P7" s="74">
        <f>SUM(P8+P13+P18)</f>
        <v>2654</v>
      </c>
      <c r="Q7" s="138">
        <f aca="true" t="shared" si="4" ref="Q7:Q22">IF($F7&lt;&gt;0,P7/$F7*100,0)</f>
        <v>8.582053354890865</v>
      </c>
      <c r="R7" s="74">
        <f>SUM(R8+R13+R18)</f>
        <v>897</v>
      </c>
      <c r="S7" s="138">
        <f aca="true" t="shared" si="5" ref="S7:S22">IF($F7&lt;&gt;0,R7/$F7*100,0)</f>
        <v>2.900565885206144</v>
      </c>
      <c r="T7" s="74">
        <f>SUM(T8+T13+T18)</f>
        <v>375</v>
      </c>
      <c r="U7" s="138">
        <f aca="true" t="shared" si="6" ref="U7:U22">IF($F7&lt;&gt;0,T7/$F7*100,0)</f>
        <v>1.2126111560226354</v>
      </c>
      <c r="V7" s="74">
        <f>SUM(V8+V13+V18)</f>
        <v>364</v>
      </c>
      <c r="W7" s="138">
        <f aca="true" t="shared" si="7" ref="W7:W22">IF($F7&lt;&gt;0,V7/$F7*100,0)</f>
        <v>1.1770412287793048</v>
      </c>
      <c r="X7" s="67">
        <f>SUM(X8+X13+X18)</f>
        <v>1296</v>
      </c>
      <c r="Y7" s="132">
        <f aca="true" t="shared" si="8" ref="Y7:Y22">IF($F7&lt;&gt;0,X7/$F7*100,0)</f>
        <v>4.190784155214228</v>
      </c>
      <c r="Z7" s="133">
        <f>SUM(Z8+Z13+Z18)</f>
        <v>34030</v>
      </c>
      <c r="AA7" s="67">
        <f>SUM(AA8+AA13+AA18)</f>
        <v>18463</v>
      </c>
      <c r="AB7" s="132">
        <f aca="true" t="shared" si="9" ref="AB7:AB22">IF($Z7&lt;&gt;0,AA7/$Z7*100,0)</f>
        <v>54.25506905671467</v>
      </c>
      <c r="AC7" s="67">
        <f>SUM(AC8+AC13+AC18)</f>
        <v>10693</v>
      </c>
      <c r="AD7" s="132">
        <f aca="true" t="shared" si="10" ref="AD7:AD22">IF($Z7&lt;&gt;0,AC7/$Z7*100,0)</f>
        <v>31.422274463708494</v>
      </c>
      <c r="AE7" s="67">
        <f>SUM(AE8+AE13+AE18)</f>
        <v>4874</v>
      </c>
      <c r="AF7" s="132">
        <f aca="true" t="shared" si="11" ref="AF7:AF22">IF($Z7&lt;&gt;0,AE7/$Z7*100,0)</f>
        <v>14.322656479576846</v>
      </c>
      <c r="AG7" s="134">
        <f>SUM(AG8+AG13+AG18)</f>
        <v>3564</v>
      </c>
    </row>
    <row r="8" spans="2:33" s="4" customFormat="1" ht="22.5" customHeight="1">
      <c r="B8" s="71"/>
      <c r="C8" s="135" t="s">
        <v>71</v>
      </c>
      <c r="D8" s="175"/>
      <c r="E8" s="137">
        <f>'別表4-2'!C35</f>
        <v>61754</v>
      </c>
      <c r="F8" s="67">
        <f>'別表4-2'!F35</f>
        <v>27362</v>
      </c>
      <c r="G8" s="75">
        <v>100</v>
      </c>
      <c r="H8" s="67">
        <f>'別表4-2'!R35</f>
        <v>3326</v>
      </c>
      <c r="I8" s="132">
        <f t="shared" si="0"/>
        <v>12.155544185366567</v>
      </c>
      <c r="J8" s="67">
        <f>'別表4-2'!T35</f>
        <v>5166</v>
      </c>
      <c r="K8" s="138">
        <f t="shared" si="1"/>
        <v>18.88019881587603</v>
      </c>
      <c r="L8" s="74">
        <f>'別表4-2'!V35</f>
        <v>4802</v>
      </c>
      <c r="M8" s="138">
        <f t="shared" si="2"/>
        <v>17.549886704188292</v>
      </c>
      <c r="N8" s="67">
        <f>'別表4-2'!X35</f>
        <v>8835</v>
      </c>
      <c r="O8" s="132">
        <f t="shared" si="3"/>
        <v>32.28930633725604</v>
      </c>
      <c r="P8" s="74">
        <f>'別表4-2'!Z35</f>
        <v>2452</v>
      </c>
      <c r="Q8" s="138">
        <f t="shared" si="4"/>
        <v>8.961333235874571</v>
      </c>
      <c r="R8" s="74">
        <f>'別表4-2'!AB35</f>
        <v>845</v>
      </c>
      <c r="S8" s="138">
        <f t="shared" si="5"/>
        <v>3.0882245449894015</v>
      </c>
      <c r="T8" s="74">
        <f>'別表4-2'!AD35</f>
        <v>349</v>
      </c>
      <c r="U8" s="138">
        <f t="shared" si="6"/>
        <v>1.275491557634676</v>
      </c>
      <c r="V8" s="74">
        <f>'別表4-2'!AF35</f>
        <v>324</v>
      </c>
      <c r="W8" s="138">
        <f t="shared" si="7"/>
        <v>1.184123967546232</v>
      </c>
      <c r="X8" s="67">
        <f>'別表4-2'!AH35</f>
        <v>1263</v>
      </c>
      <c r="Y8" s="132">
        <f t="shared" si="8"/>
        <v>4.615890651268182</v>
      </c>
      <c r="Z8" s="74">
        <f>'別表4-2'!AJ35</f>
        <v>31251</v>
      </c>
      <c r="AA8" s="67">
        <f>'別表4-2'!AK35</f>
        <v>17145</v>
      </c>
      <c r="AB8" s="132">
        <f t="shared" si="9"/>
        <v>54.86224440817894</v>
      </c>
      <c r="AC8" s="67">
        <f>'別表4-2'!AM35</f>
        <v>9313</v>
      </c>
      <c r="AD8" s="132">
        <f t="shared" si="10"/>
        <v>29.80064637931586</v>
      </c>
      <c r="AE8" s="67">
        <f>'別表4-2'!AO35</f>
        <v>4793</v>
      </c>
      <c r="AF8" s="132">
        <f t="shared" si="11"/>
        <v>15.3371092125052</v>
      </c>
      <c r="AG8" s="139">
        <f>'別表4-2'!AQ35</f>
        <v>3141</v>
      </c>
    </row>
    <row r="9" spans="2:33" s="4" customFormat="1" ht="22.5" customHeight="1">
      <c r="B9" s="71"/>
      <c r="C9" s="72"/>
      <c r="D9" s="176" t="s">
        <v>80</v>
      </c>
      <c r="E9" s="156">
        <f>'別表１'!E8</f>
        <v>24074</v>
      </c>
      <c r="F9" s="102">
        <f>H9+J9+L9+N9+P9+R9+T9+V9+X9</f>
        <v>11151</v>
      </c>
      <c r="G9" s="141">
        <v>100</v>
      </c>
      <c r="H9" s="102">
        <v>1296</v>
      </c>
      <c r="I9" s="142">
        <f t="shared" si="0"/>
        <v>11.62227602905569</v>
      </c>
      <c r="J9" s="81">
        <v>761</v>
      </c>
      <c r="K9" s="143">
        <f t="shared" si="1"/>
        <v>6.824500044839028</v>
      </c>
      <c r="L9" s="81">
        <v>1850</v>
      </c>
      <c r="M9" s="143">
        <f t="shared" si="2"/>
        <v>16.59044031925388</v>
      </c>
      <c r="N9" s="102">
        <v>4944</v>
      </c>
      <c r="O9" s="142">
        <f t="shared" si="3"/>
        <v>44.336830777508744</v>
      </c>
      <c r="P9" s="81">
        <v>1694</v>
      </c>
      <c r="Q9" s="143">
        <f t="shared" si="4"/>
        <v>15.191462649089768</v>
      </c>
      <c r="R9" s="81">
        <v>320</v>
      </c>
      <c r="S9" s="143">
        <f t="shared" si="5"/>
        <v>2.8696977849520224</v>
      </c>
      <c r="T9" s="81">
        <v>104</v>
      </c>
      <c r="U9" s="143">
        <f t="shared" si="6"/>
        <v>0.9326517801094072</v>
      </c>
      <c r="V9" s="81">
        <v>42</v>
      </c>
      <c r="W9" s="143">
        <f t="shared" si="7"/>
        <v>0.3766478342749529</v>
      </c>
      <c r="X9" s="102">
        <v>140</v>
      </c>
      <c r="Y9" s="142">
        <f t="shared" si="8"/>
        <v>1.2554927809165097</v>
      </c>
      <c r="Z9" s="177">
        <f>AA9+AC9+AE9</f>
        <v>12913</v>
      </c>
      <c r="AA9" s="102">
        <v>7255</v>
      </c>
      <c r="AB9" s="142">
        <f t="shared" si="9"/>
        <v>56.18369085417796</v>
      </c>
      <c r="AC9" s="102">
        <v>4705</v>
      </c>
      <c r="AD9" s="178">
        <f t="shared" si="10"/>
        <v>36.436149616665375</v>
      </c>
      <c r="AE9" s="102">
        <v>953</v>
      </c>
      <c r="AF9" s="178">
        <f t="shared" si="11"/>
        <v>7.380159529156664</v>
      </c>
      <c r="AG9" s="144">
        <v>10</v>
      </c>
    </row>
    <row r="10" spans="2:33" s="4" customFormat="1" ht="22.5" customHeight="1">
      <c r="B10" s="71"/>
      <c r="C10" s="72"/>
      <c r="D10" s="179" t="s">
        <v>261</v>
      </c>
      <c r="E10" s="145">
        <v>16439</v>
      </c>
      <c r="F10" s="86">
        <v>4672</v>
      </c>
      <c r="G10" s="146">
        <v>100</v>
      </c>
      <c r="H10" s="86">
        <v>5</v>
      </c>
      <c r="I10" s="147">
        <f t="shared" si="0"/>
        <v>0.10702054794520548</v>
      </c>
      <c r="J10" s="84">
        <v>460</v>
      </c>
      <c r="K10" s="148">
        <f t="shared" si="1"/>
        <v>9.845890410958905</v>
      </c>
      <c r="L10" s="84">
        <v>916</v>
      </c>
      <c r="M10" s="148">
        <f t="shared" si="2"/>
        <v>19.606164383561644</v>
      </c>
      <c r="N10" s="86">
        <v>951</v>
      </c>
      <c r="O10" s="147">
        <f>IF($F10&lt;&gt;0,N10/$F10*100,0)</f>
        <v>20.35530821917808</v>
      </c>
      <c r="P10" s="84">
        <v>550</v>
      </c>
      <c r="Q10" s="148">
        <f t="shared" si="4"/>
        <v>11.772260273972602</v>
      </c>
      <c r="R10" s="84">
        <v>347</v>
      </c>
      <c r="S10" s="148">
        <f t="shared" si="5"/>
        <v>7.427226027397261</v>
      </c>
      <c r="T10" s="84">
        <v>164</v>
      </c>
      <c r="U10" s="148">
        <f t="shared" si="6"/>
        <v>3.51027397260274</v>
      </c>
      <c r="V10" s="84">
        <v>238</v>
      </c>
      <c r="W10" s="148">
        <f t="shared" si="7"/>
        <v>5.094178082191781</v>
      </c>
      <c r="X10" s="86">
        <v>1041</v>
      </c>
      <c r="Y10" s="147">
        <f t="shared" si="8"/>
        <v>22.28167808219178</v>
      </c>
      <c r="Z10" s="194">
        <f>AA10+AC10+AE10</f>
        <v>9789</v>
      </c>
      <c r="AA10" s="108">
        <v>3068</v>
      </c>
      <c r="AB10" s="178">
        <f t="shared" si="9"/>
        <v>31.341301460823374</v>
      </c>
      <c r="AC10" s="86">
        <v>3568</v>
      </c>
      <c r="AD10" s="148">
        <f t="shared" si="10"/>
        <v>36.44907549290019</v>
      </c>
      <c r="AE10" s="86">
        <v>3153</v>
      </c>
      <c r="AF10" s="148">
        <f t="shared" si="11"/>
        <v>32.209623046276434</v>
      </c>
      <c r="AG10" s="149">
        <v>1978</v>
      </c>
    </row>
    <row r="11" spans="2:33" s="4" customFormat="1" ht="22.5" customHeight="1">
      <c r="B11" s="71"/>
      <c r="C11" s="72"/>
      <c r="D11" s="176" t="s">
        <v>81</v>
      </c>
      <c r="E11" s="145">
        <f>'別表１'!E10</f>
        <v>10137</v>
      </c>
      <c r="F11" s="86">
        <v>6766</v>
      </c>
      <c r="G11" s="146">
        <v>100</v>
      </c>
      <c r="H11" s="86">
        <v>1716</v>
      </c>
      <c r="I11" s="147">
        <f t="shared" si="0"/>
        <v>25.362104640851314</v>
      </c>
      <c r="J11" s="84">
        <v>3334</v>
      </c>
      <c r="K11" s="148">
        <f t="shared" si="1"/>
        <v>49.275790718297365</v>
      </c>
      <c r="L11" s="84">
        <v>1279</v>
      </c>
      <c r="M11" s="148">
        <f t="shared" si="2"/>
        <v>18.903340230564588</v>
      </c>
      <c r="N11" s="86">
        <v>271</v>
      </c>
      <c r="O11" s="147">
        <f t="shared" si="3"/>
        <v>4.005320721253326</v>
      </c>
      <c r="P11" s="84">
        <v>73</v>
      </c>
      <c r="Q11" s="148">
        <f t="shared" si="4"/>
        <v>1.0789240319243274</v>
      </c>
      <c r="R11" s="84">
        <v>47</v>
      </c>
      <c r="S11" s="148">
        <f t="shared" si="5"/>
        <v>0.6946497191841561</v>
      </c>
      <c r="T11" s="84">
        <v>18</v>
      </c>
      <c r="U11" s="148">
        <f t="shared" si="6"/>
        <v>0.2660360626662725</v>
      </c>
      <c r="V11" s="84">
        <v>10</v>
      </c>
      <c r="W11" s="148">
        <f t="shared" si="7"/>
        <v>0.14779781259237362</v>
      </c>
      <c r="X11" s="86">
        <v>18</v>
      </c>
      <c r="Y11" s="148">
        <f t="shared" si="8"/>
        <v>0.2660360626662725</v>
      </c>
      <c r="Z11" s="195">
        <f>AA11+AC11+AE11</f>
        <v>2781</v>
      </c>
      <c r="AA11" s="86">
        <v>2716</v>
      </c>
      <c r="AB11" s="197">
        <f t="shared" si="9"/>
        <v>97.66271125494427</v>
      </c>
      <c r="AC11" s="198">
        <v>60</v>
      </c>
      <c r="AD11" s="178">
        <f t="shared" si="10"/>
        <v>2.157497303128371</v>
      </c>
      <c r="AE11" s="86">
        <v>5</v>
      </c>
      <c r="AF11" s="199">
        <f t="shared" si="11"/>
        <v>0.17979144192736426</v>
      </c>
      <c r="AG11" s="149">
        <v>590</v>
      </c>
    </row>
    <row r="12" spans="2:33" s="4" customFormat="1" ht="22.5" customHeight="1">
      <c r="B12" s="71"/>
      <c r="C12" s="105"/>
      <c r="D12" s="180" t="s">
        <v>30</v>
      </c>
      <c r="E12" s="93">
        <f>SUM(E8-E9-E10-E11)</f>
        <v>11104</v>
      </c>
      <c r="F12" s="93">
        <f>SUM(F8-F9-F10-F11)</f>
        <v>4773</v>
      </c>
      <c r="G12" s="152">
        <v>100</v>
      </c>
      <c r="H12" s="91">
        <f>H8-H9-H10-H11</f>
        <v>309</v>
      </c>
      <c r="I12" s="153">
        <f t="shared" si="0"/>
        <v>6.473915776241358</v>
      </c>
      <c r="J12" s="93">
        <f>J8-J9-J10-J11</f>
        <v>611</v>
      </c>
      <c r="K12" s="92">
        <f t="shared" si="1"/>
        <v>12.801173266289545</v>
      </c>
      <c r="L12" s="93">
        <f>L8-L9-L10-L11</f>
        <v>757</v>
      </c>
      <c r="M12" s="92">
        <f t="shared" si="2"/>
        <v>15.860046092604232</v>
      </c>
      <c r="N12" s="91">
        <f>N8-N9-N10-N11</f>
        <v>2669</v>
      </c>
      <c r="O12" s="153">
        <f t="shared" si="3"/>
        <v>55.9187094070815</v>
      </c>
      <c r="P12" s="93">
        <f>P8-P9-P10-P11</f>
        <v>135</v>
      </c>
      <c r="Q12" s="92">
        <f t="shared" si="4"/>
        <v>2.828409805153991</v>
      </c>
      <c r="R12" s="93">
        <f>R8-R9-R10-R11</f>
        <v>131</v>
      </c>
      <c r="S12" s="92">
        <f t="shared" si="5"/>
        <v>2.7446050701864655</v>
      </c>
      <c r="T12" s="93">
        <f>T8-T9-T10-T11</f>
        <v>63</v>
      </c>
      <c r="U12" s="92">
        <f t="shared" si="6"/>
        <v>1.3199245757385292</v>
      </c>
      <c r="V12" s="93">
        <f>V8-V9-V10-V11</f>
        <v>34</v>
      </c>
      <c r="W12" s="92">
        <f t="shared" si="7"/>
        <v>0.7123402472239682</v>
      </c>
      <c r="X12" s="91">
        <f>X8-X9-X10-X11</f>
        <v>64</v>
      </c>
      <c r="Y12" s="153">
        <f t="shared" si="8"/>
        <v>1.3408757594804106</v>
      </c>
      <c r="Z12" s="196">
        <f>Z8-Z9-Z10-Z11</f>
        <v>5768</v>
      </c>
      <c r="AA12" s="98">
        <f>AA8-AA9-AA10-AA11</f>
        <v>4106</v>
      </c>
      <c r="AB12" s="92">
        <f t="shared" si="9"/>
        <v>71.18585298196949</v>
      </c>
      <c r="AC12" s="91">
        <f>AC8-AC9-AC10-AC11</f>
        <v>980</v>
      </c>
      <c r="AD12" s="92">
        <f t="shared" si="10"/>
        <v>16.990291262135923</v>
      </c>
      <c r="AE12" s="98">
        <f>AE8-AE9-AE10-AE11</f>
        <v>682</v>
      </c>
      <c r="AF12" s="92">
        <f t="shared" si="11"/>
        <v>11.823855755894591</v>
      </c>
      <c r="AG12" s="154">
        <f>AG8-AG9-AG10-AG11</f>
        <v>563</v>
      </c>
    </row>
    <row r="13" spans="2:33" s="4" customFormat="1" ht="22.5" customHeight="1">
      <c r="B13" s="71"/>
      <c r="C13" s="72" t="s">
        <v>67</v>
      </c>
      <c r="D13" s="136"/>
      <c r="E13" s="74">
        <f>'別表4-3'!C35</f>
        <v>2378</v>
      </c>
      <c r="F13" s="67">
        <f>'別表4-3'!F35</f>
        <v>1763</v>
      </c>
      <c r="G13" s="75">
        <v>100</v>
      </c>
      <c r="H13" s="67">
        <f>'別表4-3'!R35</f>
        <v>1520</v>
      </c>
      <c r="I13" s="132">
        <f t="shared" si="0"/>
        <v>86.21667612024957</v>
      </c>
      <c r="J13" s="74">
        <f>'別表4-3'!T35</f>
        <v>52</v>
      </c>
      <c r="K13" s="138">
        <f t="shared" si="1"/>
        <v>2.949517867271696</v>
      </c>
      <c r="L13" s="74">
        <f>'別表4-3'!V35</f>
        <v>127</v>
      </c>
      <c r="M13" s="138">
        <f t="shared" si="2"/>
        <v>7.203630175836643</v>
      </c>
      <c r="N13" s="67">
        <f>'別表4-3'!X35</f>
        <v>16</v>
      </c>
      <c r="O13" s="132">
        <f t="shared" si="3"/>
        <v>0.9075439591605219</v>
      </c>
      <c r="P13" s="74">
        <f>'別表4-3'!Z35</f>
        <v>0</v>
      </c>
      <c r="Q13" s="138">
        <f t="shared" si="4"/>
        <v>0</v>
      </c>
      <c r="R13" s="74">
        <f>'別表4-3'!AB35</f>
        <v>0</v>
      </c>
      <c r="S13" s="138">
        <f t="shared" si="5"/>
        <v>0</v>
      </c>
      <c r="T13" s="74">
        <f>'別表4-3'!AD35</f>
        <v>14</v>
      </c>
      <c r="U13" s="138">
        <f t="shared" si="6"/>
        <v>0.7941009642654565</v>
      </c>
      <c r="V13" s="74">
        <f>'別表4-3'!AF35</f>
        <v>34</v>
      </c>
      <c r="W13" s="138">
        <f t="shared" si="7"/>
        <v>1.9285309132161088</v>
      </c>
      <c r="X13" s="67">
        <f>'別表4-3'!AH35</f>
        <v>0</v>
      </c>
      <c r="Y13" s="132">
        <f t="shared" si="8"/>
        <v>0</v>
      </c>
      <c r="Z13" s="74">
        <f>'別表4-3'!AJ35</f>
        <v>396</v>
      </c>
      <c r="AA13" s="67">
        <f>'別表4-3'!AK35</f>
        <v>370</v>
      </c>
      <c r="AB13" s="132">
        <f t="shared" si="9"/>
        <v>93.43434343434343</v>
      </c>
      <c r="AC13" s="67">
        <f>'別表4-3'!AM35</f>
        <v>26</v>
      </c>
      <c r="AD13" s="132">
        <f t="shared" si="10"/>
        <v>6.565656565656567</v>
      </c>
      <c r="AE13" s="67">
        <f>'別表4-3'!AO35</f>
        <v>0</v>
      </c>
      <c r="AF13" s="132">
        <f t="shared" si="11"/>
        <v>0</v>
      </c>
      <c r="AG13" s="139">
        <f>'別表4-3'!AQ35</f>
        <v>219</v>
      </c>
    </row>
    <row r="14" spans="2:33" s="4" customFormat="1" ht="22.5" customHeight="1">
      <c r="B14" s="71"/>
      <c r="C14" s="72"/>
      <c r="D14" s="182" t="s">
        <v>262</v>
      </c>
      <c r="E14" s="156">
        <v>2163</v>
      </c>
      <c r="F14" s="81">
        <v>1604</v>
      </c>
      <c r="G14" s="141">
        <v>100</v>
      </c>
      <c r="H14" s="102">
        <v>1383</v>
      </c>
      <c r="I14" s="142">
        <f t="shared" si="0"/>
        <v>86.2219451371571</v>
      </c>
      <c r="J14" s="81">
        <v>48</v>
      </c>
      <c r="K14" s="143">
        <f t="shared" si="1"/>
        <v>2.9925187032418954</v>
      </c>
      <c r="L14" s="81">
        <v>126</v>
      </c>
      <c r="M14" s="183">
        <f t="shared" si="2"/>
        <v>7.855361596009976</v>
      </c>
      <c r="N14" s="184">
        <v>0</v>
      </c>
      <c r="O14" s="185">
        <f t="shared" si="3"/>
        <v>0</v>
      </c>
      <c r="P14" s="186">
        <v>0</v>
      </c>
      <c r="Q14" s="187">
        <f t="shared" si="4"/>
        <v>0</v>
      </c>
      <c r="R14" s="186">
        <v>0</v>
      </c>
      <c r="S14" s="187">
        <f t="shared" si="5"/>
        <v>0</v>
      </c>
      <c r="T14" s="186">
        <v>14</v>
      </c>
      <c r="U14" s="187">
        <f t="shared" si="6"/>
        <v>0.8728179551122194</v>
      </c>
      <c r="V14" s="186">
        <v>23</v>
      </c>
      <c r="W14" s="187">
        <f t="shared" si="7"/>
        <v>1.4339152119700749</v>
      </c>
      <c r="X14" s="184">
        <v>0</v>
      </c>
      <c r="Y14" s="185">
        <f t="shared" si="8"/>
        <v>0</v>
      </c>
      <c r="Z14" s="188">
        <f>AA14+AC14+AE14</f>
        <v>375</v>
      </c>
      <c r="AA14" s="184">
        <v>349</v>
      </c>
      <c r="AB14" s="185">
        <f t="shared" si="9"/>
        <v>93.06666666666666</v>
      </c>
      <c r="AC14" s="184">
        <v>26</v>
      </c>
      <c r="AD14" s="142">
        <f t="shared" si="10"/>
        <v>6.933333333333333</v>
      </c>
      <c r="AE14" s="102">
        <v>0</v>
      </c>
      <c r="AF14" s="178">
        <f t="shared" si="11"/>
        <v>0</v>
      </c>
      <c r="AG14" s="144">
        <v>184</v>
      </c>
    </row>
    <row r="15" spans="2:33" s="4" customFormat="1" ht="22.5" customHeight="1">
      <c r="B15" s="71"/>
      <c r="C15" s="72"/>
      <c r="D15" s="103" t="s">
        <v>263</v>
      </c>
      <c r="E15" s="145">
        <v>100</v>
      </c>
      <c r="F15" s="84">
        <v>76</v>
      </c>
      <c r="G15" s="146">
        <v>100</v>
      </c>
      <c r="H15" s="86">
        <v>56</v>
      </c>
      <c r="I15" s="147">
        <f t="shared" si="0"/>
        <v>73.68421052631578</v>
      </c>
      <c r="J15" s="84">
        <v>4</v>
      </c>
      <c r="K15" s="148">
        <f t="shared" si="1"/>
        <v>5.263157894736842</v>
      </c>
      <c r="L15" s="84">
        <v>0</v>
      </c>
      <c r="M15" s="148">
        <f t="shared" si="2"/>
        <v>0</v>
      </c>
      <c r="N15" s="86">
        <v>16</v>
      </c>
      <c r="O15" s="147">
        <f t="shared" si="3"/>
        <v>21.052631578947366</v>
      </c>
      <c r="P15" s="84">
        <v>0</v>
      </c>
      <c r="Q15" s="148">
        <f t="shared" si="4"/>
        <v>0</v>
      </c>
      <c r="R15" s="84">
        <v>0</v>
      </c>
      <c r="S15" s="148">
        <f t="shared" si="5"/>
        <v>0</v>
      </c>
      <c r="T15" s="84">
        <v>0</v>
      </c>
      <c r="U15" s="148">
        <f t="shared" si="6"/>
        <v>0</v>
      </c>
      <c r="V15" s="84">
        <v>0</v>
      </c>
      <c r="W15" s="148">
        <f t="shared" si="7"/>
        <v>0</v>
      </c>
      <c r="X15" s="86">
        <v>0</v>
      </c>
      <c r="Y15" s="147">
        <f t="shared" si="8"/>
        <v>0</v>
      </c>
      <c r="Z15" s="177">
        <f>AA15+AC15+AE15</f>
        <v>6</v>
      </c>
      <c r="AA15" s="86">
        <v>6</v>
      </c>
      <c r="AB15" s="147">
        <f t="shared" si="9"/>
        <v>100</v>
      </c>
      <c r="AC15" s="86">
        <v>0</v>
      </c>
      <c r="AD15" s="178">
        <f t="shared" si="10"/>
        <v>0</v>
      </c>
      <c r="AE15" s="86">
        <v>0</v>
      </c>
      <c r="AF15" s="147">
        <f t="shared" si="11"/>
        <v>0</v>
      </c>
      <c r="AG15" s="149">
        <v>18</v>
      </c>
    </row>
    <row r="16" spans="2:33" s="4" customFormat="1" ht="22.5" customHeight="1">
      <c r="B16" s="71"/>
      <c r="C16" s="72"/>
      <c r="D16" s="104" t="s">
        <v>264</v>
      </c>
      <c r="E16" s="145">
        <v>93</v>
      </c>
      <c r="F16" s="84">
        <v>67</v>
      </c>
      <c r="G16" s="146">
        <v>100</v>
      </c>
      <c r="H16" s="86">
        <v>67</v>
      </c>
      <c r="I16" s="148">
        <f t="shared" si="0"/>
        <v>100</v>
      </c>
      <c r="J16" s="84">
        <v>0</v>
      </c>
      <c r="K16" s="148">
        <f t="shared" si="1"/>
        <v>0</v>
      </c>
      <c r="L16" s="84">
        <v>0</v>
      </c>
      <c r="M16" s="148">
        <f t="shared" si="2"/>
        <v>0</v>
      </c>
      <c r="N16" s="86">
        <v>0</v>
      </c>
      <c r="O16" s="147">
        <f t="shared" si="3"/>
        <v>0</v>
      </c>
      <c r="P16" s="84">
        <v>0</v>
      </c>
      <c r="Q16" s="148">
        <f t="shared" si="4"/>
        <v>0</v>
      </c>
      <c r="R16" s="84">
        <v>0</v>
      </c>
      <c r="S16" s="148">
        <f t="shared" si="5"/>
        <v>0</v>
      </c>
      <c r="T16" s="84">
        <v>0</v>
      </c>
      <c r="U16" s="148">
        <f t="shared" si="6"/>
        <v>0</v>
      </c>
      <c r="V16" s="84">
        <v>0</v>
      </c>
      <c r="W16" s="148">
        <f t="shared" si="7"/>
        <v>0</v>
      </c>
      <c r="X16" s="102">
        <v>0</v>
      </c>
      <c r="Y16" s="142">
        <f t="shared" si="8"/>
        <v>0</v>
      </c>
      <c r="Z16" s="189">
        <f>AA16+AC16+AE16</f>
        <v>11</v>
      </c>
      <c r="AA16" s="102">
        <v>11</v>
      </c>
      <c r="AB16" s="142">
        <f t="shared" si="9"/>
        <v>100</v>
      </c>
      <c r="AC16" s="102">
        <v>0</v>
      </c>
      <c r="AD16" s="147">
        <f t="shared" si="10"/>
        <v>0</v>
      </c>
      <c r="AE16" s="86">
        <v>0</v>
      </c>
      <c r="AF16" s="142">
        <f t="shared" si="11"/>
        <v>0</v>
      </c>
      <c r="AG16" s="157">
        <v>15</v>
      </c>
    </row>
    <row r="17" spans="2:33" s="4" customFormat="1" ht="22.5" customHeight="1">
      <c r="B17" s="71"/>
      <c r="C17" s="105"/>
      <c r="D17" s="106" t="s">
        <v>30</v>
      </c>
      <c r="E17" s="93">
        <f>SUM(E13-E14-E15-E16)</f>
        <v>22</v>
      </c>
      <c r="F17" s="93">
        <f>SUM(F13-F14-F15-F16)</f>
        <v>16</v>
      </c>
      <c r="G17" s="152">
        <v>100</v>
      </c>
      <c r="H17" s="91">
        <f>H13-H14-H15-H16</f>
        <v>14</v>
      </c>
      <c r="I17" s="153">
        <f t="shared" si="0"/>
        <v>87.5</v>
      </c>
      <c r="J17" s="96">
        <f>J13-J14-J15-J16</f>
        <v>0</v>
      </c>
      <c r="K17" s="190">
        <f t="shared" si="1"/>
        <v>0</v>
      </c>
      <c r="L17" s="98">
        <f>L13-L14-L15-L16</f>
        <v>1</v>
      </c>
      <c r="M17" s="190">
        <f t="shared" si="2"/>
        <v>6.25</v>
      </c>
      <c r="N17" s="98">
        <f>N13-N14-N15-N16</f>
        <v>0</v>
      </c>
      <c r="O17" s="190">
        <f t="shared" si="3"/>
        <v>0</v>
      </c>
      <c r="P17" s="96">
        <f>P13-P14-P15-P16</f>
        <v>0</v>
      </c>
      <c r="Q17" s="190">
        <f t="shared" si="4"/>
        <v>0</v>
      </c>
      <c r="R17" s="96">
        <f>R13-R14-R15-R16</f>
        <v>0</v>
      </c>
      <c r="S17" s="190">
        <f t="shared" si="5"/>
        <v>0</v>
      </c>
      <c r="T17" s="96">
        <f>T13-T14-T15-T16</f>
        <v>0</v>
      </c>
      <c r="U17" s="190">
        <f t="shared" si="6"/>
        <v>0</v>
      </c>
      <c r="V17" s="96">
        <f>SUM(V13-V14-V15-V16)</f>
        <v>11</v>
      </c>
      <c r="W17" s="190">
        <f t="shared" si="7"/>
        <v>68.75</v>
      </c>
      <c r="X17" s="96">
        <f>X13-X14-X15-X16</f>
        <v>0</v>
      </c>
      <c r="Y17" s="92">
        <f>IF($F17&lt;&gt;0,X17/$F17*100,0)</f>
        <v>0</v>
      </c>
      <c r="Z17" s="189">
        <f>AA17+AC17+AE17</f>
        <v>4</v>
      </c>
      <c r="AA17" s="98">
        <f>SUM(AA13-AA14-AA15-AA16)</f>
        <v>4</v>
      </c>
      <c r="AB17" s="181">
        <f t="shared" si="9"/>
        <v>100</v>
      </c>
      <c r="AC17" s="98">
        <f>SUM(AC13-AC14-AC15-AC16)</f>
        <v>0</v>
      </c>
      <c r="AD17" s="181">
        <f t="shared" si="10"/>
        <v>0</v>
      </c>
      <c r="AE17" s="98">
        <f>SUM(AE13-AE14-AE15-AE16)</f>
        <v>0</v>
      </c>
      <c r="AF17" s="181">
        <f t="shared" si="11"/>
        <v>0</v>
      </c>
      <c r="AG17" s="154">
        <f>SUM(AG13-AG14-AG15-AG16)</f>
        <v>2</v>
      </c>
    </row>
    <row r="18" spans="2:33" s="4" customFormat="1" ht="22.5" customHeight="1">
      <c r="B18" s="71"/>
      <c r="C18" s="72" t="s">
        <v>68</v>
      </c>
      <c r="D18" s="136"/>
      <c r="E18" s="74">
        <f>'別表4-4'!C35</f>
        <v>4387</v>
      </c>
      <c r="F18" s="67">
        <f>'別表4-4'!F35</f>
        <v>1800</v>
      </c>
      <c r="G18" s="75">
        <v>100</v>
      </c>
      <c r="H18" s="67">
        <f>'別表4-4'!R35</f>
        <v>8</v>
      </c>
      <c r="I18" s="132">
        <f t="shared" si="0"/>
        <v>0.4444444444444444</v>
      </c>
      <c r="J18" s="67">
        <f>'別表4-4'!T35</f>
        <v>131</v>
      </c>
      <c r="K18" s="132">
        <f t="shared" si="1"/>
        <v>7.277777777777778</v>
      </c>
      <c r="L18" s="67">
        <f>'別表4-4'!V35</f>
        <v>735</v>
      </c>
      <c r="M18" s="138">
        <f t="shared" si="2"/>
        <v>40.833333333333336</v>
      </c>
      <c r="N18" s="67">
        <f>'別表4-4'!X35</f>
        <v>621</v>
      </c>
      <c r="O18" s="138">
        <f t="shared" si="3"/>
        <v>34.5</v>
      </c>
      <c r="P18" s="67">
        <f>'別表4-4'!Z35</f>
        <v>202</v>
      </c>
      <c r="Q18" s="138">
        <f t="shared" si="4"/>
        <v>11.222222222222221</v>
      </c>
      <c r="R18" s="67">
        <f>'別表4-4'!AB35</f>
        <v>52</v>
      </c>
      <c r="S18" s="138">
        <f t="shared" si="5"/>
        <v>2.888888888888889</v>
      </c>
      <c r="T18" s="67">
        <f>'別表4-4'!AD35</f>
        <v>12</v>
      </c>
      <c r="U18" s="138">
        <f t="shared" si="6"/>
        <v>0.6666666666666667</v>
      </c>
      <c r="V18" s="67">
        <f>'別表4-4'!AF35</f>
        <v>6</v>
      </c>
      <c r="W18" s="138">
        <f t="shared" si="7"/>
        <v>0.33333333333333337</v>
      </c>
      <c r="X18" s="67">
        <f>'別表4-4'!AH35</f>
        <v>33</v>
      </c>
      <c r="Y18" s="132">
        <f t="shared" si="8"/>
        <v>1.8333333333333333</v>
      </c>
      <c r="Z18" s="67">
        <f>'別表4-4'!AJ35</f>
        <v>2383</v>
      </c>
      <c r="AA18" s="67">
        <f>'別表4-4'!AK35</f>
        <v>948</v>
      </c>
      <c r="AB18" s="138">
        <f t="shared" si="9"/>
        <v>39.78178766261016</v>
      </c>
      <c r="AC18" s="67">
        <f>'別表4-4'!AM35</f>
        <v>1354</v>
      </c>
      <c r="AD18" s="132">
        <f t="shared" si="10"/>
        <v>56.81913554343265</v>
      </c>
      <c r="AE18" s="67">
        <f>'別表4-4'!AO35</f>
        <v>81</v>
      </c>
      <c r="AF18" s="132">
        <f t="shared" si="11"/>
        <v>3.399076793957197</v>
      </c>
      <c r="AG18" s="139">
        <f>'別表4-4'!AQ35</f>
        <v>204</v>
      </c>
    </row>
    <row r="19" spans="2:33" s="4" customFormat="1" ht="22.5" customHeight="1">
      <c r="B19" s="71"/>
      <c r="C19" s="72"/>
      <c r="D19" s="182" t="s">
        <v>124</v>
      </c>
      <c r="E19" s="81">
        <v>2642</v>
      </c>
      <c r="F19" s="102">
        <v>1296</v>
      </c>
      <c r="G19" s="141">
        <v>100</v>
      </c>
      <c r="H19" s="102">
        <v>0</v>
      </c>
      <c r="I19" s="147">
        <f t="shared" si="0"/>
        <v>0</v>
      </c>
      <c r="J19" s="102">
        <v>103</v>
      </c>
      <c r="K19" s="142">
        <f t="shared" si="1"/>
        <v>7.947530864197532</v>
      </c>
      <c r="L19" s="81">
        <v>667</v>
      </c>
      <c r="M19" s="143">
        <f t="shared" si="2"/>
        <v>51.46604938271605</v>
      </c>
      <c r="N19" s="102">
        <v>429</v>
      </c>
      <c r="O19" s="143">
        <f t="shared" si="3"/>
        <v>33.101851851851855</v>
      </c>
      <c r="P19" s="81">
        <v>64</v>
      </c>
      <c r="Q19" s="143">
        <f t="shared" si="4"/>
        <v>4.938271604938271</v>
      </c>
      <c r="R19" s="81">
        <v>6</v>
      </c>
      <c r="S19" s="143">
        <f t="shared" si="5"/>
        <v>0.4629629629629629</v>
      </c>
      <c r="T19" s="81">
        <v>5</v>
      </c>
      <c r="U19" s="143">
        <f t="shared" si="6"/>
        <v>0.38580246913580246</v>
      </c>
      <c r="V19" s="81">
        <v>1</v>
      </c>
      <c r="W19" s="143">
        <f t="shared" si="7"/>
        <v>0.07716049382716049</v>
      </c>
      <c r="X19" s="102">
        <v>1</v>
      </c>
      <c r="Y19" s="142">
        <f t="shared" si="8"/>
        <v>0.07716049382716049</v>
      </c>
      <c r="Z19" s="177">
        <f>AA19+AC19+AE19</f>
        <v>1178</v>
      </c>
      <c r="AA19" s="102">
        <v>24</v>
      </c>
      <c r="AB19" s="142">
        <f t="shared" si="9"/>
        <v>2.037351443123939</v>
      </c>
      <c r="AC19" s="102">
        <v>1150</v>
      </c>
      <c r="AD19" s="142">
        <f t="shared" si="10"/>
        <v>97.62308998302207</v>
      </c>
      <c r="AE19" s="102">
        <v>4</v>
      </c>
      <c r="AF19" s="142">
        <f t="shared" si="11"/>
        <v>0.3395585738539898</v>
      </c>
      <c r="AG19" s="144">
        <v>188</v>
      </c>
    </row>
    <row r="20" spans="2:33" s="4" customFormat="1" ht="22.5" customHeight="1">
      <c r="B20" s="71"/>
      <c r="C20" s="72"/>
      <c r="D20" s="104" t="s">
        <v>265</v>
      </c>
      <c r="E20" s="107">
        <v>947</v>
      </c>
      <c r="F20" s="108">
        <v>442</v>
      </c>
      <c r="G20" s="146">
        <v>100</v>
      </c>
      <c r="H20" s="86">
        <v>2</v>
      </c>
      <c r="I20" s="147">
        <f t="shared" si="0"/>
        <v>0.4524886877828055</v>
      </c>
      <c r="J20" s="86">
        <v>23</v>
      </c>
      <c r="K20" s="147">
        <f t="shared" si="1"/>
        <v>5.203619909502263</v>
      </c>
      <c r="L20" s="84">
        <v>55</v>
      </c>
      <c r="M20" s="148">
        <f t="shared" si="2"/>
        <v>12.44343891402715</v>
      </c>
      <c r="N20" s="86">
        <v>178</v>
      </c>
      <c r="O20" s="148">
        <f t="shared" si="3"/>
        <v>40.27149321266968</v>
      </c>
      <c r="P20" s="84">
        <v>132</v>
      </c>
      <c r="Q20" s="148">
        <f t="shared" si="4"/>
        <v>29.86425339366516</v>
      </c>
      <c r="R20" s="84">
        <v>41</v>
      </c>
      <c r="S20" s="148">
        <f t="shared" si="5"/>
        <v>9.276018099547512</v>
      </c>
      <c r="T20" s="84">
        <v>6</v>
      </c>
      <c r="U20" s="148">
        <f t="shared" si="6"/>
        <v>1.3574660633484164</v>
      </c>
      <c r="V20" s="84">
        <v>4</v>
      </c>
      <c r="W20" s="148">
        <f t="shared" si="7"/>
        <v>0.904977375565611</v>
      </c>
      <c r="X20" s="86">
        <v>1</v>
      </c>
      <c r="Y20" s="147">
        <f t="shared" si="8"/>
        <v>0.22624434389140274</v>
      </c>
      <c r="Z20" s="177">
        <f>AA20+AC20+AE20</f>
        <v>492</v>
      </c>
      <c r="AA20" s="86">
        <v>458</v>
      </c>
      <c r="AB20" s="147">
        <f t="shared" si="9"/>
        <v>93.08943089430895</v>
      </c>
      <c r="AC20" s="86">
        <v>34</v>
      </c>
      <c r="AD20" s="147">
        <f t="shared" si="10"/>
        <v>6.910569105691057</v>
      </c>
      <c r="AE20" s="86">
        <v>0</v>
      </c>
      <c r="AF20" s="147">
        <f t="shared" si="11"/>
        <v>0</v>
      </c>
      <c r="AG20" s="149">
        <v>13</v>
      </c>
    </row>
    <row r="21" spans="2:33" ht="22.5" customHeight="1">
      <c r="B21" s="71"/>
      <c r="C21" s="72"/>
      <c r="D21" s="104" t="s">
        <v>266</v>
      </c>
      <c r="E21" s="107">
        <v>702</v>
      </c>
      <c r="F21" s="108">
        <v>37</v>
      </c>
      <c r="G21" s="146">
        <v>100</v>
      </c>
      <c r="H21" s="86">
        <v>0</v>
      </c>
      <c r="I21" s="147">
        <f t="shared" si="0"/>
        <v>0</v>
      </c>
      <c r="J21" s="86">
        <v>2</v>
      </c>
      <c r="K21" s="147">
        <f t="shared" si="1"/>
        <v>5.405405405405405</v>
      </c>
      <c r="L21" s="84">
        <v>3</v>
      </c>
      <c r="M21" s="148">
        <f t="shared" si="2"/>
        <v>8.108108108108109</v>
      </c>
      <c r="N21" s="86">
        <v>2</v>
      </c>
      <c r="O21" s="148">
        <f t="shared" si="3"/>
        <v>5.405405405405405</v>
      </c>
      <c r="P21" s="84">
        <v>0</v>
      </c>
      <c r="Q21" s="148">
        <f t="shared" si="4"/>
        <v>0</v>
      </c>
      <c r="R21" s="84">
        <v>4</v>
      </c>
      <c r="S21" s="148">
        <f t="shared" si="5"/>
        <v>10.81081081081081</v>
      </c>
      <c r="T21" s="84">
        <v>0</v>
      </c>
      <c r="U21" s="148">
        <f t="shared" si="6"/>
        <v>0</v>
      </c>
      <c r="V21" s="84">
        <v>0</v>
      </c>
      <c r="W21" s="148">
        <f t="shared" si="7"/>
        <v>0</v>
      </c>
      <c r="X21" s="86">
        <v>26</v>
      </c>
      <c r="Y21" s="147">
        <f t="shared" si="8"/>
        <v>70.27027027027027</v>
      </c>
      <c r="Z21" s="177">
        <f>AA21+AC21+AE21</f>
        <v>664</v>
      </c>
      <c r="AA21" s="86">
        <v>435</v>
      </c>
      <c r="AB21" s="147">
        <f t="shared" si="9"/>
        <v>65.51204819277109</v>
      </c>
      <c r="AC21" s="86">
        <v>162</v>
      </c>
      <c r="AD21" s="147">
        <f t="shared" si="10"/>
        <v>24.397590361445783</v>
      </c>
      <c r="AE21" s="86">
        <v>67</v>
      </c>
      <c r="AF21" s="147">
        <f t="shared" si="11"/>
        <v>10.090361445783133</v>
      </c>
      <c r="AG21" s="149">
        <v>1</v>
      </c>
    </row>
    <row r="22" spans="2:33" ht="22.5" customHeight="1" thickBot="1">
      <c r="B22" s="111"/>
      <c r="C22" s="112"/>
      <c r="D22" s="113" t="s">
        <v>30</v>
      </c>
      <c r="E22" s="114">
        <f>SUM(E18-E19-E20-E21)</f>
        <v>96</v>
      </c>
      <c r="F22" s="114">
        <f>SUM(F18-F19-F20-F21)</f>
        <v>25</v>
      </c>
      <c r="G22" s="161">
        <v>100</v>
      </c>
      <c r="H22" s="160">
        <f>SUM(H18-H19-H20-H21)</f>
        <v>6</v>
      </c>
      <c r="I22" s="191">
        <f t="shared" si="0"/>
        <v>24</v>
      </c>
      <c r="J22" s="160">
        <f>SUM(J18-J19-J20-J21)</f>
        <v>3</v>
      </c>
      <c r="K22" s="191">
        <f t="shared" si="1"/>
        <v>12</v>
      </c>
      <c r="L22" s="114">
        <f>SUM(L18-L19-L20-L21)</f>
        <v>10</v>
      </c>
      <c r="M22" s="163">
        <f t="shared" si="2"/>
        <v>40</v>
      </c>
      <c r="N22" s="114">
        <f>SUM(N18-N19-N20-N21)</f>
        <v>12</v>
      </c>
      <c r="O22" s="163">
        <f t="shared" si="3"/>
        <v>48</v>
      </c>
      <c r="P22" s="114">
        <f>SUM(P18-P19-P20-P21)</f>
        <v>6</v>
      </c>
      <c r="Q22" s="162">
        <f t="shared" si="4"/>
        <v>24</v>
      </c>
      <c r="R22" s="114">
        <f>SUM(R18-R19-R20-R21)</f>
        <v>1</v>
      </c>
      <c r="S22" s="163">
        <f t="shared" si="5"/>
        <v>4</v>
      </c>
      <c r="T22" s="114">
        <f>SUM(T18-T19-T20-T21)</f>
        <v>1</v>
      </c>
      <c r="U22" s="162">
        <f t="shared" si="6"/>
        <v>4</v>
      </c>
      <c r="V22" s="114">
        <f>SUM(V18-V19-V20-V21)</f>
        <v>1</v>
      </c>
      <c r="W22" s="162">
        <f t="shared" si="7"/>
        <v>4</v>
      </c>
      <c r="X22" s="114">
        <f>SUM(X18-X19-X20-X21)</f>
        <v>5</v>
      </c>
      <c r="Y22" s="163">
        <f t="shared" si="8"/>
        <v>20</v>
      </c>
      <c r="Z22" s="114">
        <f>AA22+AC22+AE22</f>
        <v>49</v>
      </c>
      <c r="AA22" s="160">
        <f>SUM(AA18-AA19-AA20-AA21)</f>
        <v>31</v>
      </c>
      <c r="AB22" s="192">
        <f t="shared" si="9"/>
        <v>63.26530612244898</v>
      </c>
      <c r="AC22" s="193">
        <f>SUM(AC18-AC19-AC20-AC21)</f>
        <v>8</v>
      </c>
      <c r="AD22" s="192">
        <f t="shared" si="10"/>
        <v>16.3265306122449</v>
      </c>
      <c r="AE22" s="193">
        <f>SUM(AE18-AE19-AE20-AE21)</f>
        <v>10</v>
      </c>
      <c r="AF22" s="192">
        <f t="shared" si="11"/>
        <v>20.408163265306122</v>
      </c>
      <c r="AG22" s="164">
        <f>SUM(AG18-AG19-AG20-AG21)</f>
        <v>2</v>
      </c>
    </row>
    <row r="23" spans="2:33" s="2" customFormat="1" ht="22.5" customHeight="1">
      <c r="B23" s="592" t="s">
        <v>267</v>
      </c>
      <c r="C23" s="592"/>
      <c r="D23" s="592"/>
      <c r="E23" s="592"/>
      <c r="F23" s="592"/>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row>
    <row r="24" spans="2:33" s="2" customFormat="1" ht="22.5" customHeight="1">
      <c r="B24" s="612" t="s">
        <v>269</v>
      </c>
      <c r="C24" s="612"/>
      <c r="D24" s="612"/>
      <c r="E24" s="612"/>
      <c r="F24" s="612"/>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row>
    <row r="25" spans="2:33" s="2" customFormat="1" ht="12.75">
      <c r="B25" s="117"/>
      <c r="C25" s="117"/>
      <c r="D25" s="117"/>
      <c r="E25" s="118"/>
      <c r="F25" s="118"/>
      <c r="G25" s="117"/>
      <c r="H25" s="118"/>
      <c r="I25" s="117"/>
      <c r="J25" s="118"/>
      <c r="K25" s="117"/>
      <c r="L25" s="118"/>
      <c r="M25" s="117"/>
      <c r="N25" s="118"/>
      <c r="O25" s="117"/>
      <c r="P25" s="118"/>
      <c r="Q25" s="117"/>
      <c r="R25" s="117"/>
      <c r="S25" s="117"/>
      <c r="T25" s="118"/>
      <c r="U25" s="117"/>
      <c r="V25" s="118"/>
      <c r="W25" s="117"/>
      <c r="X25" s="118"/>
      <c r="Y25" s="117"/>
      <c r="Z25" s="118"/>
      <c r="AA25" s="118"/>
      <c r="AB25" s="117"/>
      <c r="AC25" s="118"/>
      <c r="AD25" s="117"/>
      <c r="AE25" s="118"/>
      <c r="AF25" s="117"/>
      <c r="AG25" s="118"/>
    </row>
    <row r="26" spans="2:33" s="2" customFormat="1" ht="12.75">
      <c r="B26" s="117"/>
      <c r="C26" s="117"/>
      <c r="D26" s="117"/>
      <c r="E26" s="118"/>
      <c r="F26" s="118"/>
      <c r="G26" s="117"/>
      <c r="H26" s="118"/>
      <c r="I26" s="117"/>
      <c r="J26" s="118"/>
      <c r="K26" s="117"/>
      <c r="L26" s="118"/>
      <c r="M26" s="117"/>
      <c r="N26" s="118"/>
      <c r="O26" s="117"/>
      <c r="P26" s="117"/>
      <c r="Q26" s="117"/>
      <c r="R26" s="117"/>
      <c r="S26" s="117"/>
      <c r="T26" s="118"/>
      <c r="U26" s="117"/>
      <c r="V26" s="118"/>
      <c r="W26" s="117"/>
      <c r="X26" s="118"/>
      <c r="Y26" s="117"/>
      <c r="Z26" s="118"/>
      <c r="AA26" s="118"/>
      <c r="AB26" s="117"/>
      <c r="AC26" s="118"/>
      <c r="AD26" s="117"/>
      <c r="AE26" s="118"/>
      <c r="AF26" s="117"/>
      <c r="AG26" s="118"/>
    </row>
    <row r="27" spans="2:33" s="2" customFormat="1" ht="12.75">
      <c r="B27" s="22"/>
      <c r="C27" s="22"/>
      <c r="D27" s="22"/>
      <c r="E27" s="23"/>
      <c r="F27" s="23"/>
      <c r="G27" s="22"/>
      <c r="H27" s="23"/>
      <c r="I27" s="22"/>
      <c r="J27" s="23"/>
      <c r="K27" s="22"/>
      <c r="L27" s="23"/>
      <c r="M27" s="22"/>
      <c r="N27" s="23"/>
      <c r="O27" s="23"/>
      <c r="P27" s="23"/>
      <c r="Q27" s="22"/>
      <c r="R27" s="22"/>
      <c r="S27" s="22"/>
      <c r="T27" s="23"/>
      <c r="U27" s="22"/>
      <c r="V27" s="23"/>
      <c r="W27" s="22"/>
      <c r="X27" s="23"/>
      <c r="Y27" s="22"/>
      <c r="Z27" s="23"/>
      <c r="AA27" s="23"/>
      <c r="AB27" s="22"/>
      <c r="AC27" s="23"/>
      <c r="AD27" s="22"/>
      <c r="AE27" s="23"/>
      <c r="AF27" s="22"/>
      <c r="AG27" s="23"/>
    </row>
    <row r="28" spans="2:33" s="2" customFormat="1" ht="12.75">
      <c r="B28" s="22"/>
      <c r="C28" s="22"/>
      <c r="D28" s="22"/>
      <c r="E28" s="23"/>
      <c r="F28" s="23"/>
      <c r="G28" s="22"/>
      <c r="H28" s="23"/>
      <c r="I28" s="22"/>
      <c r="J28" s="23"/>
      <c r="K28" s="22"/>
      <c r="L28" s="23"/>
      <c r="M28" s="22"/>
      <c r="N28" s="23"/>
      <c r="O28" s="22"/>
      <c r="P28" s="23"/>
      <c r="Q28" s="22"/>
      <c r="R28" s="22"/>
      <c r="S28" s="22"/>
      <c r="T28" s="23"/>
      <c r="U28" s="22"/>
      <c r="V28" s="23"/>
      <c r="W28" s="22"/>
      <c r="X28" s="23"/>
      <c r="Y28" s="22"/>
      <c r="Z28" s="23"/>
      <c r="AA28" s="23"/>
      <c r="AB28" s="22"/>
      <c r="AC28" s="23"/>
      <c r="AD28" s="22"/>
      <c r="AE28" s="23"/>
      <c r="AF28" s="22"/>
      <c r="AG28" s="23"/>
    </row>
    <row r="29" spans="2:33" s="2" customFormat="1" ht="12.75">
      <c r="B29" s="22"/>
      <c r="C29" s="22"/>
      <c r="D29" s="22"/>
      <c r="E29" s="23"/>
      <c r="F29" s="23"/>
      <c r="G29" s="22"/>
      <c r="H29" s="23"/>
      <c r="I29" s="22"/>
      <c r="J29" s="23"/>
      <c r="K29" s="22"/>
      <c r="L29" s="23"/>
      <c r="M29" s="22"/>
      <c r="N29" s="23"/>
      <c r="O29" s="22"/>
      <c r="P29" s="23"/>
      <c r="Q29" s="22"/>
      <c r="R29" s="22"/>
      <c r="S29" s="22"/>
      <c r="T29" s="23"/>
      <c r="U29" s="22"/>
      <c r="V29" s="23"/>
      <c r="W29" s="22"/>
      <c r="X29" s="23"/>
      <c r="Y29" s="22"/>
      <c r="Z29" s="23"/>
      <c r="AA29" s="23"/>
      <c r="AB29" s="22"/>
      <c r="AC29" s="23"/>
      <c r="AD29" s="22"/>
      <c r="AE29" s="23"/>
      <c r="AF29" s="22"/>
      <c r="AG29" s="23"/>
    </row>
    <row r="30" spans="2:33" s="2" customFormat="1" ht="12.75">
      <c r="B30" s="22"/>
      <c r="C30" s="22"/>
      <c r="D30" s="22"/>
      <c r="E30" s="23"/>
      <c r="F30" s="23"/>
      <c r="G30" s="22"/>
      <c r="H30" s="23"/>
      <c r="I30" s="22"/>
      <c r="J30" s="23"/>
      <c r="K30" s="22"/>
      <c r="L30" s="23"/>
      <c r="M30" s="22"/>
      <c r="N30" s="23"/>
      <c r="O30" s="22"/>
      <c r="P30" s="23"/>
      <c r="Q30" s="22"/>
      <c r="R30" s="22"/>
      <c r="S30" s="22"/>
      <c r="T30" s="23"/>
      <c r="U30" s="22"/>
      <c r="V30" s="23"/>
      <c r="W30" s="22"/>
      <c r="X30" s="23"/>
      <c r="Y30" s="22"/>
      <c r="Z30" s="23"/>
      <c r="AA30" s="23"/>
      <c r="AB30" s="22"/>
      <c r="AC30" s="23"/>
      <c r="AD30" s="22"/>
      <c r="AE30" s="23"/>
      <c r="AF30" s="22"/>
      <c r="AG30" s="23"/>
    </row>
    <row r="31" spans="2:33" s="2" customFormat="1" ht="12.75">
      <c r="B31" s="22"/>
      <c r="C31" s="22"/>
      <c r="D31" s="22"/>
      <c r="E31" s="23"/>
      <c r="F31" s="23"/>
      <c r="G31" s="22"/>
      <c r="H31" s="23"/>
      <c r="I31" s="22"/>
      <c r="J31" s="23"/>
      <c r="K31" s="22"/>
      <c r="L31" s="23"/>
      <c r="M31" s="22"/>
      <c r="N31" s="23"/>
      <c r="O31" s="22"/>
      <c r="P31" s="23"/>
      <c r="Q31" s="22"/>
      <c r="R31" s="22"/>
      <c r="S31" s="22"/>
      <c r="T31" s="23"/>
      <c r="U31" s="22"/>
      <c r="V31" s="23"/>
      <c r="W31" s="22"/>
      <c r="X31" s="23"/>
      <c r="Y31" s="22"/>
      <c r="Z31" s="23"/>
      <c r="AA31" s="23"/>
      <c r="AB31" s="22"/>
      <c r="AC31" s="23"/>
      <c r="AD31" s="22"/>
      <c r="AE31" s="23"/>
      <c r="AF31" s="22"/>
      <c r="AG31" s="23"/>
    </row>
    <row r="32" spans="2:33" s="2" customFormat="1" ht="12.75">
      <c r="B32" s="22"/>
      <c r="C32" s="22"/>
      <c r="D32" s="22"/>
      <c r="E32" s="23"/>
      <c r="F32" s="23"/>
      <c r="G32" s="22"/>
      <c r="H32" s="23"/>
      <c r="I32" s="22"/>
      <c r="J32" s="23"/>
      <c r="K32" s="22"/>
      <c r="L32" s="23"/>
      <c r="M32" s="22"/>
      <c r="N32" s="23"/>
      <c r="O32" s="22"/>
      <c r="P32" s="23"/>
      <c r="Q32" s="22"/>
      <c r="R32" s="22"/>
      <c r="S32" s="22"/>
      <c r="T32" s="23"/>
      <c r="U32" s="22"/>
      <c r="V32" s="23"/>
      <c r="W32" s="22"/>
      <c r="X32" s="23"/>
      <c r="Y32" s="22"/>
      <c r="Z32" s="23"/>
      <c r="AA32" s="23"/>
      <c r="AB32" s="22"/>
      <c r="AC32" s="23"/>
      <c r="AD32" s="22"/>
      <c r="AE32" s="23"/>
      <c r="AF32" s="22"/>
      <c r="AG32" s="23"/>
    </row>
    <row r="33" spans="2:33" s="2" customFormat="1" ht="12.75">
      <c r="B33" s="22"/>
      <c r="C33" s="22"/>
      <c r="D33" s="22"/>
      <c r="E33" s="23"/>
      <c r="F33" s="23"/>
      <c r="G33" s="22"/>
      <c r="H33" s="23"/>
      <c r="I33" s="22"/>
      <c r="J33" s="23"/>
      <c r="K33" s="22"/>
      <c r="L33" s="23"/>
      <c r="M33" s="22"/>
      <c r="N33" s="23"/>
      <c r="O33" s="22"/>
      <c r="P33" s="23"/>
      <c r="Q33" s="22"/>
      <c r="R33" s="22"/>
      <c r="S33" s="22"/>
      <c r="T33" s="23"/>
      <c r="U33" s="22"/>
      <c r="V33" s="23"/>
      <c r="W33" s="22"/>
      <c r="X33" s="23"/>
      <c r="Y33" s="22"/>
      <c r="Z33" s="23"/>
      <c r="AA33" s="23"/>
      <c r="AB33" s="22"/>
      <c r="AC33" s="23"/>
      <c r="AD33" s="22"/>
      <c r="AE33" s="23"/>
      <c r="AF33" s="22"/>
      <c r="AG33" s="23"/>
    </row>
  </sheetData>
  <sheetProtection scenarios="1" formatCells="0" autoFilter="0"/>
  <mergeCells count="21">
    <mergeCell ref="AE5:AF5"/>
    <mergeCell ref="AC5:AD5"/>
    <mergeCell ref="L5:M5"/>
    <mergeCell ref="N5:O5"/>
    <mergeCell ref="B23:AG23"/>
    <mergeCell ref="B7:D7"/>
    <mergeCell ref="X5:Y5"/>
    <mergeCell ref="J5:K5"/>
    <mergeCell ref="R5:S5"/>
    <mergeCell ref="H5:I5"/>
    <mergeCell ref="AA5:AB5"/>
    <mergeCell ref="B24:AG24"/>
    <mergeCell ref="AG4:AG5"/>
    <mergeCell ref="P5:Q5"/>
    <mergeCell ref="T5:U5"/>
    <mergeCell ref="V5:W5"/>
    <mergeCell ref="B2:AG2"/>
    <mergeCell ref="B4:D6"/>
    <mergeCell ref="E4:E5"/>
    <mergeCell ref="F4:Y4"/>
    <mergeCell ref="Z4:AF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B1:AQ37"/>
  <sheetViews>
    <sheetView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18" sqref="L18"/>
    </sheetView>
  </sheetViews>
  <sheetFormatPr defaultColWidth="9.00390625" defaultRowHeight="13.5"/>
  <cols>
    <col min="1" max="1" width="1.4921875" style="1" customWidth="1"/>
    <col min="2" max="2" width="17.125" style="1" customWidth="1"/>
    <col min="3" max="3" width="10.125" style="1" customWidth="1"/>
    <col min="4" max="4" width="11.00390625" style="1" customWidth="1"/>
    <col min="5" max="5" width="10.875" style="1" customWidth="1"/>
    <col min="6" max="6" width="8.375" style="1" customWidth="1"/>
    <col min="7" max="7" width="7.125" style="1" customWidth="1"/>
    <col min="8" max="8" width="7.875" style="1" customWidth="1"/>
    <col min="9" max="9" width="7.125" style="1" customWidth="1"/>
    <col min="10" max="10" width="7.875" style="1" customWidth="1"/>
    <col min="11" max="11" width="7.125" style="1" customWidth="1"/>
    <col min="12" max="12" width="7.875" style="1" customWidth="1"/>
    <col min="13" max="13" width="7.125" style="1" customWidth="1"/>
    <col min="14" max="14" width="7.50390625" style="1" customWidth="1"/>
    <col min="15" max="15" width="7.125" style="1" customWidth="1"/>
    <col min="16" max="16" width="7.375" style="4" customWidth="1"/>
    <col min="17" max="17" width="7.375" style="1" customWidth="1"/>
    <col min="18" max="18" width="8.00390625" style="1" customWidth="1"/>
    <col min="19" max="19" width="6.125" style="1" customWidth="1"/>
    <col min="20" max="20" width="7.50390625" style="1" customWidth="1"/>
    <col min="21" max="21" width="6.875" style="1" customWidth="1"/>
    <col min="22" max="22" width="7.375" style="1" customWidth="1"/>
    <col min="23" max="23" width="6.875" style="1" customWidth="1"/>
    <col min="24" max="24" width="7.50390625" style="1" customWidth="1"/>
    <col min="25" max="25" width="6.125" style="1" customWidth="1"/>
    <col min="26" max="30" width="7.50390625" style="1" customWidth="1"/>
    <col min="31" max="31" width="7.125" style="1" customWidth="1"/>
    <col min="32" max="33" width="6.875" style="1" customWidth="1"/>
    <col min="34" max="35" width="6.125" style="1" customWidth="1"/>
    <col min="36" max="36" width="9.125" style="1" customWidth="1"/>
    <col min="37" max="37" width="7.00390625" style="1" customWidth="1"/>
    <col min="38" max="38" width="8.125" style="1" bestFit="1" customWidth="1"/>
    <col min="39" max="39" width="7.125" style="1" bestFit="1" customWidth="1"/>
    <col min="40" max="40" width="8.125" style="1" bestFit="1" customWidth="1"/>
    <col min="41" max="41" width="6.00390625" style="1" customWidth="1"/>
    <col min="42" max="42" width="8.125" style="1" bestFit="1" customWidth="1"/>
    <col min="43" max="43" width="9.50390625" style="1" customWidth="1"/>
    <col min="44" max="44" width="1.625" style="1" customWidth="1"/>
    <col min="45" max="16384" width="9.00390625" style="1" customWidth="1"/>
  </cols>
  <sheetData>
    <row r="1" spans="2:43" s="8" customFormat="1" ht="18" customHeight="1">
      <c r="B1" s="27" t="s">
        <v>44</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8"/>
    </row>
    <row r="2" spans="2:43" s="8" customFormat="1" ht="18" customHeight="1">
      <c r="B2" s="637" t="s">
        <v>162</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row>
    <row r="3" spans="2:43" s="8" customFormat="1" ht="18" customHeight="1">
      <c r="B3" s="627" t="s">
        <v>54</v>
      </c>
      <c r="C3" s="628"/>
      <c r="D3" s="628"/>
      <c r="E3" s="628"/>
      <c r="F3" s="628"/>
      <c r="G3" s="628"/>
      <c r="H3" s="628"/>
      <c r="I3" s="628"/>
      <c r="J3" s="628"/>
      <c r="K3" s="628"/>
      <c r="L3" s="628"/>
      <c r="M3" s="628"/>
      <c r="N3" s="628"/>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row>
    <row r="4" spans="2:43" s="4" customFormat="1" ht="18" customHeight="1">
      <c r="B4" s="639" t="s">
        <v>8</v>
      </c>
      <c r="C4" s="632" t="s">
        <v>131</v>
      </c>
      <c r="D4" s="633"/>
      <c r="E4" s="634"/>
      <c r="F4" s="629" t="s">
        <v>125</v>
      </c>
      <c r="G4" s="630"/>
      <c r="H4" s="630"/>
      <c r="I4" s="630"/>
      <c r="J4" s="630"/>
      <c r="K4" s="630"/>
      <c r="L4" s="630"/>
      <c r="M4" s="630"/>
      <c r="N4" s="630"/>
      <c r="O4" s="631"/>
      <c r="P4" s="622" t="s">
        <v>126</v>
      </c>
      <c r="Q4" s="638"/>
      <c r="R4" s="638"/>
      <c r="S4" s="638"/>
      <c r="T4" s="638"/>
      <c r="U4" s="638"/>
      <c r="V4" s="638"/>
      <c r="W4" s="638"/>
      <c r="X4" s="638"/>
      <c r="Y4" s="638"/>
      <c r="Z4" s="638"/>
      <c r="AA4" s="638"/>
      <c r="AB4" s="638"/>
      <c r="AC4" s="638"/>
      <c r="AD4" s="638"/>
      <c r="AE4" s="638"/>
      <c r="AF4" s="638"/>
      <c r="AG4" s="638"/>
      <c r="AH4" s="638"/>
      <c r="AI4" s="638"/>
      <c r="AJ4" s="629" t="s">
        <v>127</v>
      </c>
      <c r="AK4" s="635"/>
      <c r="AL4" s="635"/>
      <c r="AM4" s="635"/>
      <c r="AN4" s="635"/>
      <c r="AO4" s="635"/>
      <c r="AP4" s="636"/>
      <c r="AQ4" s="641" t="s">
        <v>10</v>
      </c>
    </row>
    <row r="5" spans="2:43" s="4" customFormat="1" ht="24" customHeight="1">
      <c r="B5" s="639"/>
      <c r="C5" s="563"/>
      <c r="D5" s="564" t="s">
        <v>130</v>
      </c>
      <c r="E5" s="564" t="s">
        <v>254</v>
      </c>
      <c r="F5" s="29"/>
      <c r="G5" s="25"/>
      <c r="H5" s="590" t="s">
        <v>43</v>
      </c>
      <c r="I5" s="591"/>
      <c r="J5" s="590" t="s">
        <v>32</v>
      </c>
      <c r="K5" s="591"/>
      <c r="L5" s="590" t="s">
        <v>33</v>
      </c>
      <c r="M5" s="591"/>
      <c r="N5" s="590" t="s">
        <v>34</v>
      </c>
      <c r="O5" s="591"/>
      <c r="P5" s="30"/>
      <c r="Q5" s="26"/>
      <c r="R5" s="622" t="s">
        <v>58</v>
      </c>
      <c r="S5" s="614"/>
      <c r="T5" s="613" t="s">
        <v>72</v>
      </c>
      <c r="U5" s="614"/>
      <c r="V5" s="613" t="s">
        <v>73</v>
      </c>
      <c r="W5" s="614"/>
      <c r="X5" s="613" t="s">
        <v>74</v>
      </c>
      <c r="Y5" s="614"/>
      <c r="Z5" s="613" t="s">
        <v>59</v>
      </c>
      <c r="AA5" s="614"/>
      <c r="AB5" s="613" t="s">
        <v>79</v>
      </c>
      <c r="AC5" s="614"/>
      <c r="AD5" s="613" t="s">
        <v>60</v>
      </c>
      <c r="AE5" s="614"/>
      <c r="AF5" s="613" t="s">
        <v>61</v>
      </c>
      <c r="AG5" s="614"/>
      <c r="AH5" s="613" t="s">
        <v>62</v>
      </c>
      <c r="AI5" s="614"/>
      <c r="AJ5" s="31"/>
      <c r="AK5" s="623" t="s">
        <v>63</v>
      </c>
      <c r="AL5" s="624"/>
      <c r="AM5" s="625" t="s">
        <v>64</v>
      </c>
      <c r="AN5" s="626"/>
      <c r="AO5" s="623" t="s">
        <v>65</v>
      </c>
      <c r="AP5" s="624"/>
      <c r="AQ5" s="642"/>
    </row>
    <row r="6" spans="2:43" s="4" customFormat="1" ht="19.5" customHeight="1">
      <c r="B6" s="640"/>
      <c r="C6" s="244" t="s">
        <v>40</v>
      </c>
      <c r="D6" s="245" t="s">
        <v>27</v>
      </c>
      <c r="E6" s="244" t="s">
        <v>40</v>
      </c>
      <c r="F6" s="202" t="s">
        <v>27</v>
      </c>
      <c r="G6" s="124" t="s">
        <v>28</v>
      </c>
      <c r="H6" s="203" t="s">
        <v>27</v>
      </c>
      <c r="I6" s="126" t="s">
        <v>28</v>
      </c>
      <c r="J6" s="202" t="s">
        <v>27</v>
      </c>
      <c r="K6" s="124" t="s">
        <v>28</v>
      </c>
      <c r="L6" s="203" t="s">
        <v>27</v>
      </c>
      <c r="M6" s="126" t="s">
        <v>28</v>
      </c>
      <c r="N6" s="203" t="s">
        <v>27</v>
      </c>
      <c r="O6" s="124" t="s">
        <v>28</v>
      </c>
      <c r="P6" s="204" t="s">
        <v>27</v>
      </c>
      <c r="Q6" s="172" t="s">
        <v>28</v>
      </c>
      <c r="R6" s="205" t="s">
        <v>27</v>
      </c>
      <c r="S6" s="174" t="s">
        <v>28</v>
      </c>
      <c r="T6" s="204" t="s">
        <v>27</v>
      </c>
      <c r="U6" s="172" t="s">
        <v>28</v>
      </c>
      <c r="V6" s="204" t="s">
        <v>27</v>
      </c>
      <c r="W6" s="172" t="s">
        <v>28</v>
      </c>
      <c r="X6" s="205" t="s">
        <v>27</v>
      </c>
      <c r="Y6" s="174" t="s">
        <v>28</v>
      </c>
      <c r="Z6" s="204" t="s">
        <v>27</v>
      </c>
      <c r="AA6" s="172" t="s">
        <v>28</v>
      </c>
      <c r="AB6" s="204" t="s">
        <v>27</v>
      </c>
      <c r="AC6" s="172" t="s">
        <v>28</v>
      </c>
      <c r="AD6" s="204" t="s">
        <v>27</v>
      </c>
      <c r="AE6" s="172" t="s">
        <v>28</v>
      </c>
      <c r="AF6" s="204" t="s">
        <v>27</v>
      </c>
      <c r="AG6" s="172" t="s">
        <v>28</v>
      </c>
      <c r="AH6" s="205" t="s">
        <v>27</v>
      </c>
      <c r="AI6" s="174" t="s">
        <v>28</v>
      </c>
      <c r="AJ6" s="206" t="s">
        <v>27</v>
      </c>
      <c r="AK6" s="203" t="s">
        <v>27</v>
      </c>
      <c r="AL6" s="207" t="s">
        <v>28</v>
      </c>
      <c r="AM6" s="203" t="s">
        <v>27</v>
      </c>
      <c r="AN6" s="207" t="s">
        <v>28</v>
      </c>
      <c r="AO6" s="208" t="s">
        <v>27</v>
      </c>
      <c r="AP6" s="126" t="s">
        <v>28</v>
      </c>
      <c r="AQ6" s="209" t="s">
        <v>27</v>
      </c>
    </row>
    <row r="7" spans="2:43" s="4" customFormat="1" ht="21.75" customHeight="1">
      <c r="B7" s="21" t="s">
        <v>0</v>
      </c>
      <c r="C7" s="232">
        <f>SUM(F7+AJ7+AQ7)</f>
        <v>109</v>
      </c>
      <c r="D7" s="233">
        <f>'別表4-2'!D7+'別表4-3'!D7+'別表4-4'!D7</f>
        <v>52</v>
      </c>
      <c r="E7" s="233">
        <f>'別表4-2'!E7+'別表4-3'!E7+'別表4-4'!E7</f>
        <v>57</v>
      </c>
      <c r="F7" s="212">
        <f>SUM(H7+J7+L7+N7)</f>
        <v>67</v>
      </c>
      <c r="G7" s="213">
        <v>100</v>
      </c>
      <c r="H7" s="211">
        <f>'別表4-2'!H7+'別表4-3'!H7+'別表4-4'!H7</f>
        <v>10</v>
      </c>
      <c r="I7" s="138">
        <f>IF($F7&lt;&gt;0,H7/$F7*100,0)</f>
        <v>14.925373134328357</v>
      </c>
      <c r="J7" s="214">
        <f>'別表4-2'!J7+'別表4-3'!J7+'別表4-4'!J7</f>
        <v>12</v>
      </c>
      <c r="K7" s="138">
        <f>IF($F7&lt;&gt;0,J7/$F7*100,0)</f>
        <v>17.91044776119403</v>
      </c>
      <c r="L7" s="214">
        <f>'別表4-2'!L7+'別表4-3'!L7+'別表4-4'!L7</f>
        <v>45</v>
      </c>
      <c r="M7" s="138">
        <f>IF($F7&lt;&gt;0,L7/$F7*100,0)</f>
        <v>67.16417910447761</v>
      </c>
      <c r="N7" s="214">
        <f>'別表4-2'!N7+'別表4-3'!N7+'別表4-4'!N7</f>
        <v>0</v>
      </c>
      <c r="O7" s="138">
        <f>IF($F7&lt;&gt;0,N7/$F7*100,0)</f>
        <v>0</v>
      </c>
      <c r="P7" s="212">
        <f>'別表4-2'!P7+'別表4-3'!P7+'別表4-4'!P7</f>
        <v>67</v>
      </c>
      <c r="Q7" s="213">
        <v>100</v>
      </c>
      <c r="R7" s="214">
        <f>'別表4-2'!R7+'別表4-3'!R7+'別表4-4'!R7</f>
        <v>8</v>
      </c>
      <c r="S7" s="132">
        <f>IF($P7&lt;&gt;0,R7/$P7*100,0)</f>
        <v>11.940298507462686</v>
      </c>
      <c r="T7" s="214">
        <f>'別表4-2'!T7+'別表4-3'!T7+'別表4-4'!T7</f>
        <v>9</v>
      </c>
      <c r="U7" s="132">
        <f>IF($P7&lt;&gt;0,T7/$P7*100,0)</f>
        <v>13.432835820895523</v>
      </c>
      <c r="V7" s="214">
        <f>'別表4-2'!V7+'別表4-3'!V7+'別表4-4'!V7</f>
        <v>17</v>
      </c>
      <c r="W7" s="132">
        <f>IF($P7&lt;&gt;0,V7/$P7*100,0)</f>
        <v>25.37313432835821</v>
      </c>
      <c r="X7" s="214">
        <f>'別表4-2'!X7+'別表4-3'!X7+'別表4-4'!X7</f>
        <v>11</v>
      </c>
      <c r="Y7" s="132">
        <f>IF($P7&lt;&gt;0,X7/$P7*100,0)</f>
        <v>16.417910447761194</v>
      </c>
      <c r="Z7" s="214">
        <f>'別表4-2'!Z7+'別表4-3'!Z7+'別表4-4'!Z7</f>
        <v>4</v>
      </c>
      <c r="AA7" s="132">
        <f>IF($P7&lt;&gt;0,Z7/$P7*100,0)</f>
        <v>5.970149253731343</v>
      </c>
      <c r="AB7" s="215">
        <f>'別表4-2'!AB7+'別表4-3'!AB7+'別表4-4'!AB7</f>
        <v>10</v>
      </c>
      <c r="AC7" s="132">
        <f>IF($P7&lt;&gt;0,AB7/$P7*100,0)</f>
        <v>14.925373134328357</v>
      </c>
      <c r="AD7" s="214">
        <f>'別表4-2'!AD7+'別表4-3'!AD7+'別表4-4'!AD7</f>
        <v>0</v>
      </c>
      <c r="AE7" s="132">
        <f>IF($P7&lt;&gt;0,AD7/$P7*100,0)</f>
        <v>0</v>
      </c>
      <c r="AF7" s="214">
        <f>'別表4-2'!AF7+'別表4-3'!AF7+'別表4-4'!AF7</f>
        <v>5</v>
      </c>
      <c r="AG7" s="132">
        <f>IF($P7&lt;&gt;0,AF7/$P7*100,0)</f>
        <v>7.462686567164178</v>
      </c>
      <c r="AH7" s="214">
        <f>'別表4-2'!AH7+'別表4-3'!AH7+'別表4-4'!AH7</f>
        <v>3</v>
      </c>
      <c r="AI7" s="132">
        <f>IF($P7&lt;&gt;0,AH7/$P7*100,0)</f>
        <v>4.477611940298507</v>
      </c>
      <c r="AJ7" s="216">
        <f>'別表4-2'!AJ7+'別表4-3'!AJ7+'別表4-4'!AJ7</f>
        <v>42</v>
      </c>
      <c r="AK7" s="215">
        <f>'別表4-2'!AK7+'別表4-3'!AK7+'別表4-4'!AK7</f>
        <v>40</v>
      </c>
      <c r="AL7" s="138">
        <f>IF($AJ7,AK7/$AJ7*100,0)</f>
        <v>95.23809523809523</v>
      </c>
      <c r="AM7" s="215">
        <f>'別表4-2'!AM7+'別表4-3'!AM7+'別表4-4'!AM7</f>
        <v>0</v>
      </c>
      <c r="AN7" s="138">
        <f>IF($AJ7,AM7/$AJ7*100,0)</f>
        <v>0</v>
      </c>
      <c r="AO7" s="215">
        <f>'別表4-2'!AO7+'別表4-3'!AO7+'別表4-4'!AO7</f>
        <v>2</v>
      </c>
      <c r="AP7" s="138">
        <f>IF($AJ7,AO7/$AJ7*100,0)</f>
        <v>4.761904761904762</v>
      </c>
      <c r="AQ7" s="217">
        <f>'別表4-2'!AQ7+'別表4-3'!AQ7+'別表4-4'!AQ7</f>
        <v>0</v>
      </c>
    </row>
    <row r="8" spans="2:43" s="4" customFormat="1" ht="21.75" customHeight="1">
      <c r="B8" s="21" t="s">
        <v>22</v>
      </c>
      <c r="C8" s="210">
        <f aca="true" t="shared" si="0" ref="C8:C34">SUM(F8+AJ8+AQ8)</f>
        <v>0</v>
      </c>
      <c r="D8" s="211">
        <f>'別表4-2'!D8+'別表4-3'!D8+'別表4-4'!D8</f>
        <v>0</v>
      </c>
      <c r="E8" s="211">
        <f>'別表4-2'!E8+'別表4-3'!E8+'別表4-4'!E8</f>
        <v>0</v>
      </c>
      <c r="F8" s="212">
        <f aca="true" t="shared" si="1" ref="F8:F34">SUM(H8+J8+L8+N8)</f>
        <v>0</v>
      </c>
      <c r="G8" s="218">
        <v>100</v>
      </c>
      <c r="H8" s="215">
        <f>'別表4-2'!H8+'別表4-3'!H8+'別表4-4'!H8</f>
        <v>0</v>
      </c>
      <c r="I8" s="138">
        <f aca="true" t="shared" si="2" ref="I8:I34">IF($F8&lt;&gt;0,H8/$F8*100,0)</f>
        <v>0</v>
      </c>
      <c r="J8" s="212">
        <f>'別表4-2'!J8+'別表4-3'!J8+'別表4-4'!J8</f>
        <v>0</v>
      </c>
      <c r="K8" s="138">
        <f aca="true" t="shared" si="3" ref="K8:K34">IF($F8&lt;&gt;0,J8/$F8*100,0)</f>
        <v>0</v>
      </c>
      <c r="L8" s="215">
        <f>'別表4-2'!L8+'別表4-3'!L8+'別表4-4'!L8</f>
        <v>0</v>
      </c>
      <c r="M8" s="132">
        <f aca="true" t="shared" si="4" ref="M8:M34">IF($F8&lt;&gt;0,L8/$F8*100,0)</f>
        <v>0</v>
      </c>
      <c r="N8" s="215">
        <f>'別表4-2'!N8+'別表4-3'!N8+'別表4-4'!N8</f>
        <v>0</v>
      </c>
      <c r="O8" s="138">
        <f aca="true" t="shared" si="5" ref="O8:O34">IF($F8&lt;&gt;0,N8/$F8*100,0)</f>
        <v>0</v>
      </c>
      <c r="P8" s="212">
        <f>'別表4-2'!P8+'別表4-3'!P8+'別表4-4'!P8</f>
        <v>0</v>
      </c>
      <c r="Q8" s="218">
        <v>100</v>
      </c>
      <c r="R8" s="215">
        <f>'別表4-2'!R8+'別表4-3'!R8+'別表4-4'!R8</f>
        <v>0</v>
      </c>
      <c r="S8" s="132">
        <f aca="true" t="shared" si="6" ref="S8:S34">IF($P8&lt;&gt;0,R8/$P8*100,0)</f>
        <v>0</v>
      </c>
      <c r="T8" s="212">
        <f>'別表4-2'!T8+'別表4-3'!T8+'別表4-4'!T8</f>
        <v>0</v>
      </c>
      <c r="U8" s="138">
        <f aca="true" t="shared" si="7" ref="U8:U34">IF($P8&lt;&gt;0,T8/$P8*100,0)</f>
        <v>0</v>
      </c>
      <c r="V8" s="212">
        <f>'別表4-2'!V8+'別表4-3'!V8+'別表4-4'!V8</f>
        <v>0</v>
      </c>
      <c r="W8" s="138">
        <f aca="true" t="shared" si="8" ref="W8:W34">IF($P8&lt;&gt;0,V8/$P8*100,0)</f>
        <v>0</v>
      </c>
      <c r="X8" s="215">
        <f>'別表4-2'!X8+'別表4-3'!X8+'別表4-4'!X8</f>
        <v>0</v>
      </c>
      <c r="Y8" s="132">
        <f aca="true" t="shared" si="9" ref="Y8:Y34">IF($P8&lt;&gt;0,X8/$P8*100,0)</f>
        <v>0</v>
      </c>
      <c r="Z8" s="212">
        <f>'別表4-2'!Z8+'別表4-3'!Z8+'別表4-4'!Z8</f>
        <v>0</v>
      </c>
      <c r="AA8" s="138">
        <f aca="true" t="shared" si="10" ref="AA8:AA34">IF($P8&lt;&gt;0,Z8/$P8*100,0)</f>
        <v>0</v>
      </c>
      <c r="AB8" s="214">
        <f>'別表4-2'!AB8+'別表4-3'!AB8+'別表4-4'!AB8</f>
        <v>0</v>
      </c>
      <c r="AC8" s="138">
        <f aca="true" t="shared" si="11" ref="AC8:AC34">IF($P8&lt;&gt;0,AB8/$P8*100,0)</f>
        <v>0</v>
      </c>
      <c r="AD8" s="212">
        <f>'別表4-2'!AD8+'別表4-3'!AD8+'別表4-4'!AD8</f>
        <v>0</v>
      </c>
      <c r="AE8" s="138">
        <f aca="true" t="shared" si="12" ref="AE8:AE34">IF($P8&lt;&gt;0,AD8/$P8*100,0)</f>
        <v>0</v>
      </c>
      <c r="AF8" s="212">
        <f>'別表4-2'!AF8+'別表4-3'!AF8+'別表4-4'!AF8</f>
        <v>0</v>
      </c>
      <c r="AG8" s="138">
        <f aca="true" t="shared" si="13" ref="AG8:AG34">IF($P8&lt;&gt;0,AF8/$P8*100,0)</f>
        <v>0</v>
      </c>
      <c r="AH8" s="215">
        <f>'別表4-2'!AH8+'別表4-3'!AH8+'別表4-4'!AH8</f>
        <v>0</v>
      </c>
      <c r="AI8" s="132">
        <f aca="true" t="shared" si="14" ref="AI8:AI34">IF($P8&lt;&gt;0,AH8/$P8*100,0)</f>
        <v>0</v>
      </c>
      <c r="AJ8" s="219">
        <f>'別表4-2'!AJ8+'別表4-3'!AJ8+'別表4-4'!AJ8</f>
        <v>0</v>
      </c>
      <c r="AK8" s="215">
        <f>'別表4-2'!AK8+'別表4-3'!AK8+'別表4-4'!AK8</f>
        <v>0</v>
      </c>
      <c r="AL8" s="138">
        <f aca="true" t="shared" si="15" ref="AL8:AL34">IF($AJ8,AK8/$AJ8*100,0)</f>
        <v>0</v>
      </c>
      <c r="AM8" s="215">
        <f>'別表4-2'!AM8+'別表4-3'!AM8+'別表4-4'!AM8</f>
        <v>0</v>
      </c>
      <c r="AN8" s="138">
        <f aca="true" t="shared" si="16" ref="AN8:AN34">IF($AJ8,AM8/$AJ8*100,0)</f>
        <v>0</v>
      </c>
      <c r="AO8" s="215">
        <f>'別表4-2'!AO8+'別表4-3'!AO8+'別表4-4'!AO8</f>
        <v>0</v>
      </c>
      <c r="AP8" s="132">
        <f aca="true" t="shared" si="17" ref="AP8:AP34">IF($AJ8,AO8/$AJ8*100,0)</f>
        <v>0</v>
      </c>
      <c r="AQ8" s="219">
        <f>'別表4-2'!AQ8+'別表4-3'!AQ8+'別表4-4'!AQ8</f>
        <v>0</v>
      </c>
    </row>
    <row r="9" spans="2:43" s="4" customFormat="1" ht="21.75" customHeight="1">
      <c r="B9" s="21" t="s">
        <v>55</v>
      </c>
      <c r="C9" s="210">
        <f t="shared" si="0"/>
        <v>0</v>
      </c>
      <c r="D9" s="211">
        <f>'別表4-2'!D9+'別表4-3'!D9+'別表4-4'!D9</f>
        <v>0</v>
      </c>
      <c r="E9" s="211">
        <f>'別表4-2'!E9+'別表4-3'!E9+'別表4-4'!E9</f>
        <v>0</v>
      </c>
      <c r="F9" s="212">
        <f t="shared" si="1"/>
        <v>0</v>
      </c>
      <c r="G9" s="218">
        <v>100</v>
      </c>
      <c r="H9" s="215">
        <f>'別表4-2'!H9+'別表4-3'!H9+'別表4-4'!H9</f>
        <v>0</v>
      </c>
      <c r="I9" s="132">
        <f t="shared" si="2"/>
        <v>0</v>
      </c>
      <c r="J9" s="212">
        <f>'別表4-2'!J9+'別表4-3'!J9+'別表4-4'!J9</f>
        <v>0</v>
      </c>
      <c r="K9" s="138">
        <f t="shared" si="3"/>
        <v>0</v>
      </c>
      <c r="L9" s="215">
        <f>'別表4-2'!L9+'別表4-3'!L9+'別表4-4'!L9</f>
        <v>0</v>
      </c>
      <c r="M9" s="132">
        <f t="shared" si="4"/>
        <v>0</v>
      </c>
      <c r="N9" s="215">
        <f>'別表4-2'!N9+'別表4-3'!N9+'別表4-4'!N9</f>
        <v>0</v>
      </c>
      <c r="O9" s="138">
        <f t="shared" si="5"/>
        <v>0</v>
      </c>
      <c r="P9" s="212">
        <f>'別表4-2'!P9+'別表4-3'!P9+'別表4-4'!P9</f>
        <v>0</v>
      </c>
      <c r="Q9" s="218">
        <v>100</v>
      </c>
      <c r="R9" s="215">
        <f>'別表4-2'!R9+'別表4-3'!R9+'別表4-4'!R9</f>
        <v>0</v>
      </c>
      <c r="S9" s="132">
        <f t="shared" si="6"/>
        <v>0</v>
      </c>
      <c r="T9" s="212">
        <f>'別表4-2'!T9+'別表4-3'!T9+'別表4-4'!T9</f>
        <v>0</v>
      </c>
      <c r="U9" s="220">
        <f t="shared" si="7"/>
        <v>0</v>
      </c>
      <c r="V9" s="212">
        <f>'別表4-2'!V9+'別表4-3'!V9+'別表4-4'!V9</f>
        <v>0</v>
      </c>
      <c r="W9" s="138">
        <f t="shared" si="8"/>
        <v>0</v>
      </c>
      <c r="X9" s="215">
        <f>'別表4-2'!X9+'別表4-3'!X9+'別表4-4'!X9</f>
        <v>0</v>
      </c>
      <c r="Y9" s="132">
        <f t="shared" si="9"/>
        <v>0</v>
      </c>
      <c r="Z9" s="212">
        <f>'別表4-2'!Z9+'別表4-3'!Z9+'別表4-4'!Z9</f>
        <v>0</v>
      </c>
      <c r="AA9" s="138">
        <f t="shared" si="10"/>
        <v>0</v>
      </c>
      <c r="AB9" s="212">
        <f>'別表4-2'!AB9+'別表4-3'!AB9+'別表4-4'!AB9</f>
        <v>0</v>
      </c>
      <c r="AC9" s="138">
        <f t="shared" si="11"/>
        <v>0</v>
      </c>
      <c r="AD9" s="212">
        <f>'別表4-2'!AD9+'別表4-3'!AD9+'別表4-4'!AD9</f>
        <v>0</v>
      </c>
      <c r="AE9" s="138">
        <f t="shared" si="12"/>
        <v>0</v>
      </c>
      <c r="AF9" s="212">
        <f>'別表4-2'!AF9+'別表4-3'!AF9+'別表4-4'!AF9</f>
        <v>0</v>
      </c>
      <c r="AG9" s="138">
        <f t="shared" si="13"/>
        <v>0</v>
      </c>
      <c r="AH9" s="215">
        <f>'別表4-2'!AH9+'別表4-3'!AH9+'別表4-4'!AH9</f>
        <v>0</v>
      </c>
      <c r="AI9" s="132">
        <f t="shared" si="14"/>
        <v>0</v>
      </c>
      <c r="AJ9" s="219">
        <f>'別表4-2'!AJ9+'別表4-3'!AJ9+'別表4-4'!AJ9</f>
        <v>0</v>
      </c>
      <c r="AK9" s="215">
        <f>'別表4-2'!AK9+'別表4-3'!AK9+'別表4-4'!AK9</f>
        <v>0</v>
      </c>
      <c r="AL9" s="138">
        <f t="shared" si="15"/>
        <v>0</v>
      </c>
      <c r="AM9" s="215">
        <f>'別表4-2'!AM9+'別表4-3'!AM9+'別表4-4'!AM9</f>
        <v>0</v>
      </c>
      <c r="AN9" s="138">
        <f t="shared" si="16"/>
        <v>0</v>
      </c>
      <c r="AO9" s="215">
        <f>'別表4-2'!AO9+'別表4-3'!AO9+'別表4-4'!AO9</f>
        <v>0</v>
      </c>
      <c r="AP9" s="132">
        <f t="shared" si="17"/>
        <v>0</v>
      </c>
      <c r="AQ9" s="219">
        <f>'別表4-2'!AQ9+'別表4-3'!AQ9+'別表4-4'!AQ9</f>
        <v>0</v>
      </c>
    </row>
    <row r="10" spans="2:43" s="4" customFormat="1" ht="21.75" customHeight="1">
      <c r="B10" s="33" t="s">
        <v>56</v>
      </c>
      <c r="C10" s="210">
        <f t="shared" si="0"/>
        <v>0</v>
      </c>
      <c r="D10" s="211">
        <f>'別表4-2'!D10+'別表4-3'!D10+'別表4-4'!D10</f>
        <v>0</v>
      </c>
      <c r="E10" s="211">
        <f>'別表4-2'!E10+'別表4-3'!E10+'別表4-4'!E10</f>
        <v>0</v>
      </c>
      <c r="F10" s="212">
        <f t="shared" si="1"/>
        <v>0</v>
      </c>
      <c r="G10" s="218">
        <v>100</v>
      </c>
      <c r="H10" s="215">
        <f>'別表4-2'!H10+'別表4-3'!H10+'別表4-4'!H10</f>
        <v>0</v>
      </c>
      <c r="I10" s="138">
        <f t="shared" si="2"/>
        <v>0</v>
      </c>
      <c r="J10" s="212">
        <f>'別表4-2'!J10+'別表4-3'!J10+'別表4-4'!J10</f>
        <v>0</v>
      </c>
      <c r="K10" s="138">
        <f t="shared" si="3"/>
        <v>0</v>
      </c>
      <c r="L10" s="215">
        <f>'別表4-2'!L10+'別表4-3'!L10+'別表4-4'!L10</f>
        <v>0</v>
      </c>
      <c r="M10" s="132">
        <f t="shared" si="4"/>
        <v>0</v>
      </c>
      <c r="N10" s="215">
        <f>'別表4-2'!N10+'別表4-3'!N10+'別表4-4'!N10</f>
        <v>0</v>
      </c>
      <c r="O10" s="138">
        <f t="shared" si="5"/>
        <v>0</v>
      </c>
      <c r="P10" s="212">
        <f>'別表4-2'!P10+'別表4-3'!P10+'別表4-4'!P10</f>
        <v>0</v>
      </c>
      <c r="Q10" s="218">
        <v>100</v>
      </c>
      <c r="R10" s="215">
        <f>'別表4-2'!R10+'別表4-3'!R10+'別表4-4'!R10</f>
        <v>0</v>
      </c>
      <c r="S10" s="132">
        <f t="shared" si="6"/>
        <v>0</v>
      </c>
      <c r="T10" s="212">
        <f>'別表4-2'!T10+'別表4-3'!T10+'別表4-4'!T10</f>
        <v>0</v>
      </c>
      <c r="U10" s="138">
        <f t="shared" si="7"/>
        <v>0</v>
      </c>
      <c r="V10" s="212">
        <f>'別表4-2'!V10+'別表4-3'!V10+'別表4-4'!V10</f>
        <v>0</v>
      </c>
      <c r="W10" s="138">
        <f t="shared" si="8"/>
        <v>0</v>
      </c>
      <c r="X10" s="215">
        <f>'別表4-2'!X10+'別表4-3'!X10+'別表4-4'!X10</f>
        <v>0</v>
      </c>
      <c r="Y10" s="132">
        <f t="shared" si="9"/>
        <v>0</v>
      </c>
      <c r="Z10" s="212">
        <f>'別表4-2'!Z10+'別表4-3'!Z10+'別表4-4'!Z10</f>
        <v>0</v>
      </c>
      <c r="AA10" s="138">
        <f t="shared" si="10"/>
        <v>0</v>
      </c>
      <c r="AB10" s="212">
        <f>'別表4-2'!AB10+'別表4-3'!AB10+'別表4-4'!AB10</f>
        <v>0</v>
      </c>
      <c r="AC10" s="138">
        <f t="shared" si="11"/>
        <v>0</v>
      </c>
      <c r="AD10" s="212">
        <f>'別表4-2'!AD10+'別表4-3'!AD10+'別表4-4'!AD10</f>
        <v>0</v>
      </c>
      <c r="AE10" s="138">
        <f t="shared" si="12"/>
        <v>0</v>
      </c>
      <c r="AF10" s="212">
        <f>'別表4-2'!AF10+'別表4-3'!AF10+'別表4-4'!AF10</f>
        <v>0</v>
      </c>
      <c r="AG10" s="138">
        <f t="shared" si="13"/>
        <v>0</v>
      </c>
      <c r="AH10" s="215">
        <f>'別表4-2'!AH10+'別表4-3'!AH10+'別表4-4'!AH10</f>
        <v>0</v>
      </c>
      <c r="AI10" s="132">
        <f t="shared" si="14"/>
        <v>0</v>
      </c>
      <c r="AJ10" s="219">
        <f>'別表4-2'!AJ10+'別表4-3'!AJ10+'別表4-4'!AJ10</f>
        <v>0</v>
      </c>
      <c r="AK10" s="215">
        <f>'別表4-2'!AK10+'別表4-3'!AK10+'別表4-4'!AK10</f>
        <v>0</v>
      </c>
      <c r="AL10" s="138">
        <f t="shared" si="15"/>
        <v>0</v>
      </c>
      <c r="AM10" s="215">
        <f>'別表4-2'!AM10+'別表4-3'!AM10+'別表4-4'!AM10</f>
        <v>0</v>
      </c>
      <c r="AN10" s="138">
        <f t="shared" si="16"/>
        <v>0</v>
      </c>
      <c r="AO10" s="215">
        <f>'別表4-2'!AO10+'別表4-3'!AO10+'別表4-4'!AO10</f>
        <v>0</v>
      </c>
      <c r="AP10" s="132">
        <f t="shared" si="17"/>
        <v>0</v>
      </c>
      <c r="AQ10" s="219">
        <f>'別表4-2'!AQ10+'別表4-3'!AQ10+'別表4-4'!AQ10</f>
        <v>0</v>
      </c>
    </row>
    <row r="11" spans="2:43" s="4" customFormat="1" ht="21.75" customHeight="1">
      <c r="B11" s="34" t="s">
        <v>1</v>
      </c>
      <c r="C11" s="210">
        <f t="shared" si="0"/>
        <v>60</v>
      </c>
      <c r="D11" s="211">
        <f>'別表4-2'!D11+'別表4-3'!D11+'別表4-4'!D11</f>
        <v>41</v>
      </c>
      <c r="E11" s="211">
        <f>'別表4-2'!E11+'別表4-3'!E11+'別表4-4'!E11</f>
        <v>19</v>
      </c>
      <c r="F11" s="212">
        <f t="shared" si="1"/>
        <v>30</v>
      </c>
      <c r="G11" s="218">
        <v>100</v>
      </c>
      <c r="H11" s="215">
        <f>'別表4-2'!H11+'別表4-3'!H11+'別表4-4'!H11</f>
        <v>1</v>
      </c>
      <c r="I11" s="132">
        <f t="shared" si="2"/>
        <v>3.3333333333333335</v>
      </c>
      <c r="J11" s="212">
        <f>'別表4-2'!J11+'別表4-3'!J11+'別表4-4'!J11</f>
        <v>26</v>
      </c>
      <c r="K11" s="138">
        <f t="shared" si="3"/>
        <v>86.66666666666667</v>
      </c>
      <c r="L11" s="215">
        <f>'別表4-2'!L11+'別表4-3'!L11+'別表4-4'!L11</f>
        <v>2</v>
      </c>
      <c r="M11" s="132">
        <f t="shared" si="4"/>
        <v>6.666666666666667</v>
      </c>
      <c r="N11" s="215">
        <f>'別表4-2'!N11+'別表4-3'!N11+'別表4-4'!N11</f>
        <v>1</v>
      </c>
      <c r="O11" s="138">
        <f t="shared" si="5"/>
        <v>3.3333333333333335</v>
      </c>
      <c r="P11" s="212">
        <f>'別表4-2'!P11+'別表4-3'!P11+'別表4-4'!P11</f>
        <v>30</v>
      </c>
      <c r="Q11" s="218">
        <v>100</v>
      </c>
      <c r="R11" s="215">
        <f>'別表4-2'!R11+'別表4-3'!R11+'別表4-4'!R11</f>
        <v>2</v>
      </c>
      <c r="S11" s="132">
        <f t="shared" si="6"/>
        <v>6.666666666666667</v>
      </c>
      <c r="T11" s="212">
        <f>'別表4-2'!T11+'別表4-3'!T11+'別表4-4'!T11</f>
        <v>0</v>
      </c>
      <c r="U11" s="138">
        <f t="shared" si="7"/>
        <v>0</v>
      </c>
      <c r="V11" s="212">
        <f>'別表4-2'!V11+'別表4-3'!V11+'別表4-4'!V11</f>
        <v>6</v>
      </c>
      <c r="W11" s="138">
        <f t="shared" si="8"/>
        <v>20</v>
      </c>
      <c r="X11" s="215">
        <f>'別表4-2'!X11+'別表4-3'!X11+'別表4-4'!X11</f>
        <v>5</v>
      </c>
      <c r="Y11" s="132">
        <f t="shared" si="9"/>
        <v>16.666666666666664</v>
      </c>
      <c r="Z11" s="212">
        <f>'別表4-2'!Z11+'別表4-3'!Z11+'別表4-4'!Z11</f>
        <v>2</v>
      </c>
      <c r="AA11" s="138">
        <f t="shared" si="10"/>
        <v>6.666666666666667</v>
      </c>
      <c r="AB11" s="212">
        <f>'別表4-2'!AB11+'別表4-3'!AB11+'別表4-4'!AB11</f>
        <v>14</v>
      </c>
      <c r="AC11" s="138">
        <f t="shared" si="11"/>
        <v>46.666666666666664</v>
      </c>
      <c r="AD11" s="212">
        <f>'別表4-2'!AD11+'別表4-3'!AD11+'別表4-4'!AD11</f>
        <v>1</v>
      </c>
      <c r="AE11" s="138">
        <f t="shared" si="12"/>
        <v>3.3333333333333335</v>
      </c>
      <c r="AF11" s="212">
        <f>'別表4-2'!AF11+'別表4-3'!AF11+'別表4-4'!AF11</f>
        <v>0</v>
      </c>
      <c r="AG11" s="138">
        <f t="shared" si="13"/>
        <v>0</v>
      </c>
      <c r="AH11" s="215">
        <f>'別表4-2'!AH11+'別表4-3'!AH11+'別表4-4'!AH11</f>
        <v>0</v>
      </c>
      <c r="AI11" s="132">
        <f t="shared" si="14"/>
        <v>0</v>
      </c>
      <c r="AJ11" s="219">
        <f>'別表4-2'!AJ11+'別表4-3'!AJ11+'別表4-4'!AJ11</f>
        <v>29</v>
      </c>
      <c r="AK11" s="215">
        <f>'別表4-2'!AK11+'別表4-3'!AK11+'別表4-4'!AK11</f>
        <v>23</v>
      </c>
      <c r="AL11" s="138">
        <f t="shared" si="15"/>
        <v>79.3103448275862</v>
      </c>
      <c r="AM11" s="215">
        <f>'別表4-2'!AM11+'別表4-3'!AM11+'別表4-4'!AM11</f>
        <v>5</v>
      </c>
      <c r="AN11" s="138">
        <f t="shared" si="16"/>
        <v>17.24137931034483</v>
      </c>
      <c r="AO11" s="215">
        <f>'別表4-2'!AO11+'別表4-3'!AO11+'別表4-4'!AO11</f>
        <v>1</v>
      </c>
      <c r="AP11" s="132">
        <f t="shared" si="17"/>
        <v>3.4482758620689653</v>
      </c>
      <c r="AQ11" s="219">
        <f>'別表4-2'!AQ11+'別表4-3'!AQ11+'別表4-4'!AQ11</f>
        <v>1</v>
      </c>
    </row>
    <row r="12" spans="2:43" s="4" customFormat="1" ht="21.75" customHeight="1">
      <c r="B12" s="34" t="s">
        <v>2</v>
      </c>
      <c r="C12" s="210">
        <f t="shared" si="0"/>
        <v>47</v>
      </c>
      <c r="D12" s="211">
        <f>'別表4-2'!D12+'別表4-3'!D12+'別表4-4'!D12</f>
        <v>29</v>
      </c>
      <c r="E12" s="211">
        <f>'別表4-2'!E12+'別表4-3'!E12+'別表4-4'!E12</f>
        <v>18</v>
      </c>
      <c r="F12" s="212">
        <f t="shared" si="1"/>
        <v>37</v>
      </c>
      <c r="G12" s="218">
        <v>100</v>
      </c>
      <c r="H12" s="221">
        <f>'別表4-2'!H12+'別表4-3'!H12+'別表4-4'!H12</f>
        <v>5</v>
      </c>
      <c r="I12" s="132">
        <f t="shared" si="2"/>
        <v>13.513513513513514</v>
      </c>
      <c r="J12" s="222">
        <f>'別表4-2'!J12+'別表4-3'!J12+'別表4-4'!J12</f>
        <v>18</v>
      </c>
      <c r="K12" s="138">
        <f t="shared" si="3"/>
        <v>48.64864864864865</v>
      </c>
      <c r="L12" s="221">
        <f>'別表4-2'!L12+'別表4-3'!L12+'別表4-4'!L12</f>
        <v>14</v>
      </c>
      <c r="M12" s="132">
        <f t="shared" si="4"/>
        <v>37.83783783783784</v>
      </c>
      <c r="N12" s="221">
        <f>'別表4-2'!N12+'別表4-3'!N12+'別表4-4'!N12</f>
        <v>0</v>
      </c>
      <c r="O12" s="138">
        <f t="shared" si="5"/>
        <v>0</v>
      </c>
      <c r="P12" s="212">
        <f>'別表4-2'!P12+'別表4-3'!P12+'別表4-4'!P12</f>
        <v>37</v>
      </c>
      <c r="Q12" s="218">
        <v>100</v>
      </c>
      <c r="R12" s="221">
        <f>'別表4-2'!R12+'別表4-3'!R12+'別表4-4'!R12</f>
        <v>8</v>
      </c>
      <c r="S12" s="132">
        <f t="shared" si="6"/>
        <v>21.62162162162162</v>
      </c>
      <c r="T12" s="222">
        <f>'別表4-2'!T12+'別表4-3'!T12+'別表4-4'!T12</f>
        <v>2</v>
      </c>
      <c r="U12" s="220">
        <f t="shared" si="7"/>
        <v>5.405405405405405</v>
      </c>
      <c r="V12" s="222">
        <f>'別表4-2'!V12+'別表4-3'!V12+'別表4-4'!V12</f>
        <v>3</v>
      </c>
      <c r="W12" s="138">
        <f t="shared" si="8"/>
        <v>8.108108108108109</v>
      </c>
      <c r="X12" s="221">
        <f>'別表4-2'!X12+'別表4-3'!X12+'別表4-4'!X12</f>
        <v>3</v>
      </c>
      <c r="Y12" s="132">
        <f t="shared" si="9"/>
        <v>8.108108108108109</v>
      </c>
      <c r="Z12" s="222">
        <f>'別表4-2'!Z12+'別表4-3'!Z12+'別表4-4'!Z12</f>
        <v>11</v>
      </c>
      <c r="AA12" s="138">
        <f t="shared" si="10"/>
        <v>29.72972972972973</v>
      </c>
      <c r="AB12" s="222">
        <f>'別表4-2'!AB12+'別表4-3'!AB12+'別表4-4'!AB12</f>
        <v>7</v>
      </c>
      <c r="AC12" s="138">
        <f t="shared" si="11"/>
        <v>18.91891891891892</v>
      </c>
      <c r="AD12" s="222">
        <f>'別表4-2'!AD12+'別表4-3'!AD12+'別表4-4'!AD12</f>
        <v>1</v>
      </c>
      <c r="AE12" s="138">
        <f t="shared" si="12"/>
        <v>2.7027027027027026</v>
      </c>
      <c r="AF12" s="222">
        <f>'別表4-2'!AF12+'別表4-3'!AF12+'別表4-4'!AF12</f>
        <v>1</v>
      </c>
      <c r="AG12" s="138">
        <f t="shared" si="13"/>
        <v>2.7027027027027026</v>
      </c>
      <c r="AH12" s="221">
        <f>'別表4-2'!AH12+'別表4-3'!AH12+'別表4-4'!AH12</f>
        <v>1</v>
      </c>
      <c r="AI12" s="132">
        <f t="shared" si="14"/>
        <v>2.7027027027027026</v>
      </c>
      <c r="AJ12" s="219">
        <f>'別表4-2'!AJ12+'別表4-3'!AJ12+'別表4-4'!AJ12</f>
        <v>10</v>
      </c>
      <c r="AK12" s="221">
        <f>'別表4-2'!AK12+'別表4-3'!AK12+'別表4-4'!AK12</f>
        <v>10</v>
      </c>
      <c r="AL12" s="138">
        <f t="shared" si="15"/>
        <v>100</v>
      </c>
      <c r="AM12" s="221">
        <f>'別表4-2'!AM12+'別表4-3'!AM12+'別表4-4'!AM12</f>
        <v>0</v>
      </c>
      <c r="AN12" s="138">
        <f t="shared" si="16"/>
        <v>0</v>
      </c>
      <c r="AO12" s="221">
        <f>'別表4-2'!AO12+'別表4-3'!AO12+'別表4-4'!AO12</f>
        <v>0</v>
      </c>
      <c r="AP12" s="132">
        <f t="shared" si="17"/>
        <v>0</v>
      </c>
      <c r="AQ12" s="223">
        <f>'別表4-2'!AQ12+'別表4-3'!AQ12+'別表4-4'!AQ12</f>
        <v>0</v>
      </c>
    </row>
    <row r="13" spans="2:43" s="4" customFormat="1" ht="21.75" customHeight="1">
      <c r="B13" s="34" t="s">
        <v>3</v>
      </c>
      <c r="C13" s="210">
        <f t="shared" si="0"/>
        <v>1</v>
      </c>
      <c r="D13" s="211">
        <f>'別表4-2'!D13+'別表4-3'!D13+'別表4-4'!D13</f>
        <v>1</v>
      </c>
      <c r="E13" s="211">
        <f>'別表4-2'!E13+'別表4-3'!E13+'別表4-4'!E13</f>
        <v>0</v>
      </c>
      <c r="F13" s="212">
        <f t="shared" si="1"/>
        <v>0</v>
      </c>
      <c r="G13" s="218">
        <v>100</v>
      </c>
      <c r="H13" s="215">
        <f>'別表4-2'!H13+'別表4-3'!H13+'別表4-4'!H13</f>
        <v>0</v>
      </c>
      <c r="I13" s="132">
        <f t="shared" si="2"/>
        <v>0</v>
      </c>
      <c r="J13" s="212">
        <f>'別表4-2'!J13+'別表4-3'!J13+'別表4-4'!J13</f>
        <v>0</v>
      </c>
      <c r="K13" s="138">
        <f t="shared" si="3"/>
        <v>0</v>
      </c>
      <c r="L13" s="215">
        <f>'別表4-2'!L13+'別表4-3'!L13+'別表4-4'!L13</f>
        <v>0</v>
      </c>
      <c r="M13" s="138">
        <f t="shared" si="4"/>
        <v>0</v>
      </c>
      <c r="N13" s="215">
        <f>'別表4-2'!N13+'別表4-3'!N13+'別表4-4'!N13</f>
        <v>0</v>
      </c>
      <c r="O13" s="138">
        <f t="shared" si="5"/>
        <v>0</v>
      </c>
      <c r="P13" s="212">
        <f>'別表4-2'!P13+'別表4-3'!P13+'別表4-4'!P13</f>
        <v>0</v>
      </c>
      <c r="Q13" s="218">
        <v>100</v>
      </c>
      <c r="R13" s="215">
        <f>'別表4-2'!R13+'別表4-3'!R13+'別表4-4'!R13</f>
        <v>0</v>
      </c>
      <c r="S13" s="132">
        <f t="shared" si="6"/>
        <v>0</v>
      </c>
      <c r="T13" s="212">
        <f>'別表4-2'!T13+'別表4-3'!T13+'別表4-4'!T13</f>
        <v>0</v>
      </c>
      <c r="U13" s="138">
        <f t="shared" si="7"/>
        <v>0</v>
      </c>
      <c r="V13" s="212">
        <f>'別表4-2'!V13+'別表4-3'!V13+'別表4-4'!V13</f>
        <v>0</v>
      </c>
      <c r="W13" s="138">
        <f t="shared" si="8"/>
        <v>0</v>
      </c>
      <c r="X13" s="215">
        <f>'別表4-2'!X13+'別表4-3'!X13+'別表4-4'!X13</f>
        <v>0</v>
      </c>
      <c r="Y13" s="132">
        <f t="shared" si="9"/>
        <v>0</v>
      </c>
      <c r="Z13" s="212">
        <f>'別表4-2'!Z13+'別表4-3'!Z13+'別表4-4'!Z13</f>
        <v>0</v>
      </c>
      <c r="AA13" s="138">
        <f t="shared" si="10"/>
        <v>0</v>
      </c>
      <c r="AB13" s="212">
        <f>'別表4-2'!AB13+'別表4-3'!AB13+'別表4-4'!AB13</f>
        <v>0</v>
      </c>
      <c r="AC13" s="138">
        <f t="shared" si="11"/>
        <v>0</v>
      </c>
      <c r="AD13" s="212">
        <f>'別表4-2'!AD13+'別表4-3'!AD13+'別表4-4'!AD13</f>
        <v>0</v>
      </c>
      <c r="AE13" s="138">
        <f t="shared" si="12"/>
        <v>0</v>
      </c>
      <c r="AF13" s="212">
        <f>'別表4-2'!AF13+'別表4-3'!AF13+'別表4-4'!AF13</f>
        <v>0</v>
      </c>
      <c r="AG13" s="138">
        <f t="shared" si="13"/>
        <v>0</v>
      </c>
      <c r="AH13" s="215">
        <f>'別表4-2'!AH13+'別表4-3'!AH13+'別表4-4'!AH13</f>
        <v>0</v>
      </c>
      <c r="AI13" s="132">
        <f t="shared" si="14"/>
        <v>0</v>
      </c>
      <c r="AJ13" s="219">
        <f>'別表4-2'!AJ13+'別表4-3'!AJ13+'別表4-4'!AJ13</f>
        <v>1</v>
      </c>
      <c r="AK13" s="215">
        <f>'別表4-2'!AK13+'別表4-3'!AK13+'別表4-4'!AK13</f>
        <v>0</v>
      </c>
      <c r="AL13" s="138">
        <f t="shared" si="15"/>
        <v>0</v>
      </c>
      <c r="AM13" s="215">
        <f>'別表4-2'!AM13+'別表4-3'!AM13+'別表4-4'!AM13</f>
        <v>1</v>
      </c>
      <c r="AN13" s="138">
        <f t="shared" si="16"/>
        <v>100</v>
      </c>
      <c r="AO13" s="215">
        <f>'別表4-2'!AO13+'別表4-3'!AO13+'別表4-4'!AO13</f>
        <v>0</v>
      </c>
      <c r="AP13" s="132">
        <f t="shared" si="17"/>
        <v>0</v>
      </c>
      <c r="AQ13" s="219">
        <f>'別表4-2'!AQ13+'別表4-3'!AQ13+'別表4-4'!AQ13</f>
        <v>0</v>
      </c>
    </row>
    <row r="14" spans="2:43" s="4" customFormat="1" ht="21.75" customHeight="1">
      <c r="B14" s="34" t="s">
        <v>11</v>
      </c>
      <c r="C14" s="210">
        <f t="shared" si="0"/>
        <v>4</v>
      </c>
      <c r="D14" s="211">
        <f>'別表4-2'!D14+'別表4-3'!D14+'別表4-4'!D14</f>
        <v>0</v>
      </c>
      <c r="E14" s="211">
        <f>'別表4-2'!E14+'別表4-3'!E14+'別表4-4'!E14</f>
        <v>4</v>
      </c>
      <c r="F14" s="212">
        <f t="shared" si="1"/>
        <v>0</v>
      </c>
      <c r="G14" s="218">
        <v>100</v>
      </c>
      <c r="H14" s="215">
        <f>'別表4-2'!H14+'別表4-3'!H14+'別表4-4'!H14</f>
        <v>0</v>
      </c>
      <c r="I14" s="132">
        <f t="shared" si="2"/>
        <v>0</v>
      </c>
      <c r="J14" s="212">
        <f>'別表4-2'!J14+'別表4-3'!J14+'別表4-4'!J14</f>
        <v>0</v>
      </c>
      <c r="K14" s="138">
        <f t="shared" si="3"/>
        <v>0</v>
      </c>
      <c r="L14" s="215">
        <f>'別表4-2'!L14+'別表4-3'!L14+'別表4-4'!L14</f>
        <v>0</v>
      </c>
      <c r="M14" s="132">
        <f t="shared" si="4"/>
        <v>0</v>
      </c>
      <c r="N14" s="215">
        <f>'別表4-2'!N14+'別表4-3'!N14+'別表4-4'!N14</f>
        <v>0</v>
      </c>
      <c r="O14" s="138">
        <f t="shared" si="5"/>
        <v>0</v>
      </c>
      <c r="P14" s="212">
        <f>'別表4-2'!P14+'別表4-3'!P14+'別表4-4'!P14</f>
        <v>0</v>
      </c>
      <c r="Q14" s="218">
        <v>100</v>
      </c>
      <c r="R14" s="215">
        <f>'別表4-2'!R14+'別表4-3'!R14+'別表4-4'!R14</f>
        <v>0</v>
      </c>
      <c r="S14" s="132">
        <f t="shared" si="6"/>
        <v>0</v>
      </c>
      <c r="T14" s="212">
        <f>'別表4-2'!T14+'別表4-3'!T14+'別表4-4'!T14</f>
        <v>0</v>
      </c>
      <c r="U14" s="138">
        <f t="shared" si="7"/>
        <v>0</v>
      </c>
      <c r="V14" s="212">
        <f>'別表4-2'!V14+'別表4-3'!V14+'別表4-4'!V14</f>
        <v>0</v>
      </c>
      <c r="W14" s="138">
        <f t="shared" si="8"/>
        <v>0</v>
      </c>
      <c r="X14" s="215">
        <f>'別表4-2'!X14+'別表4-3'!X14+'別表4-4'!X14</f>
        <v>0</v>
      </c>
      <c r="Y14" s="132">
        <f t="shared" si="9"/>
        <v>0</v>
      </c>
      <c r="Z14" s="212">
        <f>'別表4-2'!Z14+'別表4-3'!Z14+'別表4-4'!Z14</f>
        <v>0</v>
      </c>
      <c r="AA14" s="138">
        <f t="shared" si="10"/>
        <v>0</v>
      </c>
      <c r="AB14" s="212">
        <f>'別表4-2'!AB14+'別表4-3'!AB14+'別表4-4'!AB14</f>
        <v>0</v>
      </c>
      <c r="AC14" s="138">
        <f t="shared" si="11"/>
        <v>0</v>
      </c>
      <c r="AD14" s="212">
        <f>'別表4-2'!AD14+'別表4-3'!AD14+'別表4-4'!AD14</f>
        <v>0</v>
      </c>
      <c r="AE14" s="138">
        <f t="shared" si="12"/>
        <v>0</v>
      </c>
      <c r="AF14" s="212">
        <f>'別表4-2'!AF14+'別表4-3'!AF14+'別表4-4'!AF14</f>
        <v>0</v>
      </c>
      <c r="AG14" s="138">
        <f t="shared" si="13"/>
        <v>0</v>
      </c>
      <c r="AH14" s="215">
        <f>'別表4-2'!AH14+'別表4-3'!AH14+'別表4-4'!AH14</f>
        <v>0</v>
      </c>
      <c r="AI14" s="132">
        <f t="shared" si="14"/>
        <v>0</v>
      </c>
      <c r="AJ14" s="219">
        <f>'別表4-2'!AJ14+'別表4-3'!AJ14+'別表4-4'!AJ14</f>
        <v>4</v>
      </c>
      <c r="AK14" s="215">
        <f>'別表4-2'!AK14+'別表4-3'!AK14+'別表4-4'!AK14</f>
        <v>4</v>
      </c>
      <c r="AL14" s="138">
        <f t="shared" si="15"/>
        <v>100</v>
      </c>
      <c r="AM14" s="215">
        <f>'別表4-2'!AM14+'別表4-3'!AM14+'別表4-4'!AM14</f>
        <v>0</v>
      </c>
      <c r="AN14" s="138">
        <f t="shared" si="16"/>
        <v>0</v>
      </c>
      <c r="AO14" s="215">
        <f>'別表4-2'!AO14+'別表4-3'!AO14+'別表4-4'!AO14</f>
        <v>0</v>
      </c>
      <c r="AP14" s="132">
        <f t="shared" si="17"/>
        <v>0</v>
      </c>
      <c r="AQ14" s="219">
        <f>'別表4-2'!AQ14+'別表4-3'!AQ14+'別表4-4'!AQ14</f>
        <v>0</v>
      </c>
    </row>
    <row r="15" spans="2:43" s="4" customFormat="1" ht="21.75" customHeight="1">
      <c r="B15" s="34" t="s">
        <v>123</v>
      </c>
      <c r="C15" s="210">
        <f t="shared" si="0"/>
        <v>39</v>
      </c>
      <c r="D15" s="211">
        <f>'別表4-2'!D15+'別表4-3'!D15+'別表4-4'!D15</f>
        <v>26</v>
      </c>
      <c r="E15" s="211">
        <f>'別表4-2'!E15+'別表4-3'!E15+'別表4-4'!E15</f>
        <v>13</v>
      </c>
      <c r="F15" s="212">
        <f t="shared" si="1"/>
        <v>24</v>
      </c>
      <c r="G15" s="218">
        <v>100</v>
      </c>
      <c r="H15" s="215">
        <f>'別表4-2'!H15+'別表4-3'!H15+'別表4-4'!H15</f>
        <v>0</v>
      </c>
      <c r="I15" s="132">
        <f t="shared" si="2"/>
        <v>0</v>
      </c>
      <c r="J15" s="212">
        <f>'別表4-2'!J15+'別表4-3'!J15+'別表4-4'!J15</f>
        <v>22</v>
      </c>
      <c r="K15" s="138">
        <f t="shared" si="3"/>
        <v>91.66666666666666</v>
      </c>
      <c r="L15" s="215">
        <f>'別表4-2'!L15+'別表4-3'!L15+'別表4-4'!L15</f>
        <v>2</v>
      </c>
      <c r="M15" s="138">
        <f t="shared" si="4"/>
        <v>8.333333333333332</v>
      </c>
      <c r="N15" s="215">
        <f>'別表4-2'!N15+'別表4-3'!N15+'別表4-4'!N15</f>
        <v>0</v>
      </c>
      <c r="O15" s="138">
        <f t="shared" si="5"/>
        <v>0</v>
      </c>
      <c r="P15" s="212">
        <f>'別表4-2'!P15+'別表4-3'!P15+'別表4-4'!P15</f>
        <v>24</v>
      </c>
      <c r="Q15" s="218">
        <v>100</v>
      </c>
      <c r="R15" s="215">
        <f>'別表4-2'!R15+'別表4-3'!R15+'別表4-4'!R15</f>
        <v>1</v>
      </c>
      <c r="S15" s="132">
        <f t="shared" si="6"/>
        <v>4.166666666666666</v>
      </c>
      <c r="T15" s="212">
        <f>'別表4-2'!T15+'別表4-3'!T15+'別表4-4'!T15</f>
        <v>4</v>
      </c>
      <c r="U15" s="220">
        <f t="shared" si="7"/>
        <v>16.666666666666664</v>
      </c>
      <c r="V15" s="212">
        <f>'別表4-2'!V15+'別表4-3'!V15+'別表4-4'!V15</f>
        <v>3</v>
      </c>
      <c r="W15" s="138">
        <f t="shared" si="8"/>
        <v>12.5</v>
      </c>
      <c r="X15" s="215">
        <f>'別表4-2'!X15+'別表4-3'!X15+'別表4-4'!X15</f>
        <v>0</v>
      </c>
      <c r="Y15" s="132">
        <f t="shared" si="9"/>
        <v>0</v>
      </c>
      <c r="Z15" s="212">
        <f>'別表4-2'!Z15+'別表4-3'!Z15+'別表4-4'!Z15</f>
        <v>2</v>
      </c>
      <c r="AA15" s="138">
        <f t="shared" si="10"/>
        <v>8.333333333333332</v>
      </c>
      <c r="AB15" s="212">
        <f>'別表4-2'!AB15+'別表4-3'!AB15+'別表4-4'!AB15</f>
        <v>4</v>
      </c>
      <c r="AC15" s="138">
        <f t="shared" si="11"/>
        <v>16.666666666666664</v>
      </c>
      <c r="AD15" s="212">
        <f>'別表4-2'!AD15+'別表4-3'!AD15+'別表4-4'!AD15</f>
        <v>9</v>
      </c>
      <c r="AE15" s="138">
        <f t="shared" si="12"/>
        <v>37.5</v>
      </c>
      <c r="AF15" s="212">
        <f>'別表4-2'!AF15+'別表4-3'!AF15+'別表4-4'!AF15</f>
        <v>1</v>
      </c>
      <c r="AG15" s="138">
        <f t="shared" si="13"/>
        <v>4.166666666666666</v>
      </c>
      <c r="AH15" s="215">
        <f>'別表4-2'!AH15+'別表4-3'!AH15+'別表4-4'!AH15</f>
        <v>0</v>
      </c>
      <c r="AI15" s="132">
        <f t="shared" si="14"/>
        <v>0</v>
      </c>
      <c r="AJ15" s="219">
        <f>'別表4-2'!AJ15+'別表4-3'!AJ15+'別表4-4'!AJ15</f>
        <v>11</v>
      </c>
      <c r="AK15" s="215">
        <f>'別表4-2'!AK15+'別表4-3'!AK15+'別表4-4'!AK15</f>
        <v>10</v>
      </c>
      <c r="AL15" s="138">
        <f t="shared" si="15"/>
        <v>90.9090909090909</v>
      </c>
      <c r="AM15" s="215">
        <f>'別表4-2'!AM15+'別表4-3'!AM15+'別表4-4'!AM15</f>
        <v>0</v>
      </c>
      <c r="AN15" s="138">
        <f t="shared" si="16"/>
        <v>0</v>
      </c>
      <c r="AO15" s="215">
        <f>'別表4-2'!AO15+'別表4-3'!AO15+'別表4-4'!AO15</f>
        <v>1</v>
      </c>
      <c r="AP15" s="132">
        <f t="shared" si="17"/>
        <v>9.090909090909092</v>
      </c>
      <c r="AQ15" s="219">
        <f>'別表4-2'!AQ15+'別表4-3'!AQ15+'別表4-4'!AQ15</f>
        <v>4</v>
      </c>
    </row>
    <row r="16" spans="2:43" s="4" customFormat="1" ht="24" customHeight="1">
      <c r="B16" s="35" t="s">
        <v>57</v>
      </c>
      <c r="C16" s="210">
        <f t="shared" si="0"/>
        <v>7</v>
      </c>
      <c r="D16" s="211">
        <f>'別表4-2'!D16+'別表4-3'!D16+'別表4-4'!D16</f>
        <v>5</v>
      </c>
      <c r="E16" s="211">
        <f>'別表4-2'!E16+'別表4-3'!E16+'別表4-4'!E16</f>
        <v>2</v>
      </c>
      <c r="F16" s="212">
        <f t="shared" si="1"/>
        <v>5</v>
      </c>
      <c r="G16" s="218">
        <v>100</v>
      </c>
      <c r="H16" s="215">
        <f>'別表4-2'!H16+'別表4-3'!H16+'別表4-4'!H16</f>
        <v>0</v>
      </c>
      <c r="I16" s="132">
        <f t="shared" si="2"/>
        <v>0</v>
      </c>
      <c r="J16" s="212">
        <f>'別表4-2'!J16+'別表4-3'!J16+'別表4-4'!J16</f>
        <v>4</v>
      </c>
      <c r="K16" s="138">
        <f t="shared" si="3"/>
        <v>80</v>
      </c>
      <c r="L16" s="215">
        <f>'別表4-2'!L16+'別表4-3'!L16+'別表4-4'!L16</f>
        <v>1</v>
      </c>
      <c r="M16" s="132">
        <f t="shared" si="4"/>
        <v>20</v>
      </c>
      <c r="N16" s="215">
        <f>'別表4-2'!N16+'別表4-3'!N16+'別表4-4'!N16</f>
        <v>0</v>
      </c>
      <c r="O16" s="138">
        <f t="shared" si="5"/>
        <v>0</v>
      </c>
      <c r="P16" s="212">
        <f>'別表4-2'!P16+'別表4-3'!P16+'別表4-4'!P16</f>
        <v>5</v>
      </c>
      <c r="Q16" s="218">
        <v>100</v>
      </c>
      <c r="R16" s="215">
        <f>'別表4-2'!R16+'別表4-3'!R16+'別表4-4'!R16</f>
        <v>0</v>
      </c>
      <c r="S16" s="132">
        <f t="shared" si="6"/>
        <v>0</v>
      </c>
      <c r="T16" s="212">
        <f>'別表4-2'!T16+'別表4-3'!T16+'別表4-4'!T16</f>
        <v>1</v>
      </c>
      <c r="U16" s="138">
        <f t="shared" si="7"/>
        <v>20</v>
      </c>
      <c r="V16" s="212">
        <f>'別表4-2'!V16+'別表4-3'!V16+'別表4-4'!V16</f>
        <v>0</v>
      </c>
      <c r="W16" s="138">
        <f t="shared" si="8"/>
        <v>0</v>
      </c>
      <c r="X16" s="215">
        <f>'別表4-2'!X16+'別表4-3'!X16+'別表4-4'!X16</f>
        <v>0</v>
      </c>
      <c r="Y16" s="132">
        <f t="shared" si="9"/>
        <v>0</v>
      </c>
      <c r="Z16" s="212">
        <f>'別表4-2'!Z16+'別表4-3'!Z16+'別表4-4'!Z16</f>
        <v>1</v>
      </c>
      <c r="AA16" s="138">
        <f t="shared" si="10"/>
        <v>20</v>
      </c>
      <c r="AB16" s="212">
        <f>'別表4-2'!AB16+'別表4-3'!AB16+'別表4-4'!AB16</f>
        <v>3</v>
      </c>
      <c r="AC16" s="138">
        <f t="shared" si="11"/>
        <v>60</v>
      </c>
      <c r="AD16" s="212">
        <f>'別表4-2'!AD16+'別表4-3'!AD16+'別表4-4'!AD16</f>
        <v>0</v>
      </c>
      <c r="AE16" s="138">
        <f t="shared" si="12"/>
        <v>0</v>
      </c>
      <c r="AF16" s="212">
        <f>'別表4-2'!AF16+'別表4-3'!AF16+'別表4-4'!AF16</f>
        <v>0</v>
      </c>
      <c r="AG16" s="138">
        <f t="shared" si="13"/>
        <v>0</v>
      </c>
      <c r="AH16" s="215">
        <f>'別表4-2'!AH16+'別表4-3'!AH16+'別表4-4'!AH16</f>
        <v>0</v>
      </c>
      <c r="AI16" s="132">
        <f t="shared" si="14"/>
        <v>0</v>
      </c>
      <c r="AJ16" s="219">
        <f>'別表4-2'!AJ16+'別表4-3'!AJ16+'別表4-4'!AJ16</f>
        <v>2</v>
      </c>
      <c r="AK16" s="215">
        <f>'別表4-2'!AK16+'別表4-3'!AK16+'別表4-4'!AK16</f>
        <v>2</v>
      </c>
      <c r="AL16" s="138">
        <f t="shared" si="15"/>
        <v>100</v>
      </c>
      <c r="AM16" s="215">
        <f>'別表4-2'!AM16+'別表4-3'!AM16+'別表4-4'!AM16</f>
        <v>0</v>
      </c>
      <c r="AN16" s="138">
        <f t="shared" si="16"/>
        <v>0</v>
      </c>
      <c r="AO16" s="215">
        <f>'別表4-2'!AO16+'別表4-3'!AO16+'別表4-4'!AO16</f>
        <v>0</v>
      </c>
      <c r="AP16" s="132">
        <f t="shared" si="17"/>
        <v>0</v>
      </c>
      <c r="AQ16" s="219">
        <f>'別表4-2'!AQ16+'別表4-3'!AQ16+'別表4-4'!AQ16</f>
        <v>0</v>
      </c>
    </row>
    <row r="17" spans="2:43" s="4" customFormat="1" ht="24" customHeight="1">
      <c r="B17" s="35" t="s">
        <v>192</v>
      </c>
      <c r="C17" s="210">
        <f t="shared" si="0"/>
        <v>0</v>
      </c>
      <c r="D17" s="211">
        <f>'別表4-2'!D17+'別表4-3'!D17+'別表4-4'!D17</f>
        <v>0</v>
      </c>
      <c r="E17" s="211">
        <f>'別表4-2'!E17+'別表4-3'!E17+'別表4-4'!E17</f>
        <v>0</v>
      </c>
      <c r="F17" s="212">
        <f t="shared" si="1"/>
        <v>0</v>
      </c>
      <c r="G17" s="218">
        <v>100</v>
      </c>
      <c r="H17" s="215">
        <f>'別表4-2'!H17+'別表4-3'!H17+'別表4-4'!H17</f>
        <v>0</v>
      </c>
      <c r="I17" s="132">
        <f t="shared" si="2"/>
        <v>0</v>
      </c>
      <c r="J17" s="212">
        <f>'別表4-2'!J17+'別表4-3'!J17+'別表4-4'!J17</f>
        <v>0</v>
      </c>
      <c r="K17" s="138">
        <f t="shared" si="3"/>
        <v>0</v>
      </c>
      <c r="L17" s="215">
        <f>'別表4-2'!L17+'別表4-3'!L17+'別表4-4'!L17</f>
        <v>0</v>
      </c>
      <c r="M17" s="132">
        <f t="shared" si="4"/>
        <v>0</v>
      </c>
      <c r="N17" s="215">
        <f>'別表4-2'!N17+'別表4-3'!N17+'別表4-4'!N17</f>
        <v>0</v>
      </c>
      <c r="O17" s="138">
        <f t="shared" si="5"/>
        <v>0</v>
      </c>
      <c r="P17" s="212">
        <f>'別表4-2'!P17+'別表4-3'!P17+'別表4-4'!P17</f>
        <v>0</v>
      </c>
      <c r="Q17" s="218">
        <v>100</v>
      </c>
      <c r="R17" s="215">
        <f>'別表4-2'!R17+'別表4-3'!R17+'別表4-4'!R17</f>
        <v>0</v>
      </c>
      <c r="S17" s="132">
        <f t="shared" si="6"/>
        <v>0</v>
      </c>
      <c r="T17" s="212">
        <f>'別表4-2'!T17+'別表4-3'!T17+'別表4-4'!T17</f>
        <v>0</v>
      </c>
      <c r="U17" s="138">
        <f t="shared" si="7"/>
        <v>0</v>
      </c>
      <c r="V17" s="212">
        <f>'別表4-2'!V17+'別表4-3'!V17+'別表4-4'!V17</f>
        <v>0</v>
      </c>
      <c r="W17" s="138">
        <f t="shared" si="8"/>
        <v>0</v>
      </c>
      <c r="X17" s="215">
        <f>'別表4-2'!X17+'別表4-3'!X17+'別表4-4'!X17</f>
        <v>0</v>
      </c>
      <c r="Y17" s="132">
        <f t="shared" si="9"/>
        <v>0</v>
      </c>
      <c r="Z17" s="212">
        <f>'別表4-2'!Z17+'別表4-3'!Z17+'別表4-4'!Z17</f>
        <v>0</v>
      </c>
      <c r="AA17" s="138">
        <f t="shared" si="10"/>
        <v>0</v>
      </c>
      <c r="AB17" s="212">
        <f>'別表4-2'!AB17+'別表4-3'!AB17+'別表4-4'!AB17</f>
        <v>0</v>
      </c>
      <c r="AC17" s="138">
        <f t="shared" si="11"/>
        <v>0</v>
      </c>
      <c r="AD17" s="212">
        <f>'別表4-2'!AD17+'別表4-3'!AD17+'別表4-4'!AD17</f>
        <v>0</v>
      </c>
      <c r="AE17" s="138">
        <f t="shared" si="12"/>
        <v>0</v>
      </c>
      <c r="AF17" s="212">
        <f>'別表4-2'!AF17+'別表4-3'!AF17+'別表4-4'!AF17</f>
        <v>0</v>
      </c>
      <c r="AG17" s="138">
        <f t="shared" si="13"/>
        <v>0</v>
      </c>
      <c r="AH17" s="215">
        <f>'別表4-2'!AH17+'別表4-3'!AH17+'別表4-4'!AH17</f>
        <v>0</v>
      </c>
      <c r="AI17" s="132">
        <f t="shared" si="14"/>
        <v>0</v>
      </c>
      <c r="AJ17" s="219">
        <f>'別表4-2'!AJ17+'別表4-3'!AJ17+'別表4-4'!AJ17</f>
        <v>0</v>
      </c>
      <c r="AK17" s="215">
        <f>'別表4-2'!AK17+'別表4-3'!AK17+'別表4-4'!AK17</f>
        <v>0</v>
      </c>
      <c r="AL17" s="138">
        <f t="shared" si="15"/>
        <v>0</v>
      </c>
      <c r="AM17" s="215">
        <f>'別表4-2'!AM17+'別表4-3'!AM17+'別表4-4'!AM17</f>
        <v>0</v>
      </c>
      <c r="AN17" s="138">
        <f t="shared" si="16"/>
        <v>0</v>
      </c>
      <c r="AO17" s="215">
        <f>'別表4-2'!AO17+'別表4-3'!AO17+'別表4-4'!AO17</f>
        <v>0</v>
      </c>
      <c r="AP17" s="132">
        <f t="shared" si="17"/>
        <v>0</v>
      </c>
      <c r="AQ17" s="219">
        <f>'別表4-2'!AQ17+'別表4-3'!AQ17+'別表4-4'!AQ17</f>
        <v>0</v>
      </c>
    </row>
    <row r="18" spans="2:43" s="4" customFormat="1" ht="21.75" customHeight="1">
      <c r="B18" s="34" t="s">
        <v>12</v>
      </c>
      <c r="C18" s="210">
        <f t="shared" si="0"/>
        <v>55</v>
      </c>
      <c r="D18" s="211">
        <f>'別表4-2'!D18+'別表4-3'!D18+'別表4-4'!D18</f>
        <v>49</v>
      </c>
      <c r="E18" s="211">
        <f>'別表4-2'!E18+'別表4-3'!E18+'別表4-4'!E18</f>
        <v>6</v>
      </c>
      <c r="F18" s="212">
        <f t="shared" si="1"/>
        <v>42</v>
      </c>
      <c r="G18" s="218">
        <v>100</v>
      </c>
      <c r="H18" s="215">
        <f>'別表4-2'!H18+'別表4-3'!H18+'別表4-4'!H18</f>
        <v>23</v>
      </c>
      <c r="I18" s="132">
        <f t="shared" si="2"/>
        <v>54.761904761904766</v>
      </c>
      <c r="J18" s="212">
        <f>'別表4-2'!J18+'別表4-3'!J18+'別表4-4'!J18</f>
        <v>19</v>
      </c>
      <c r="K18" s="138">
        <f t="shared" si="3"/>
        <v>45.23809523809524</v>
      </c>
      <c r="L18" s="215">
        <f>'別表4-2'!L18+'別表4-3'!L18+'別表4-4'!L18</f>
        <v>0</v>
      </c>
      <c r="M18" s="132">
        <f t="shared" si="4"/>
        <v>0</v>
      </c>
      <c r="N18" s="215">
        <f>'別表4-2'!N18+'別表4-3'!N18+'別表4-4'!N18</f>
        <v>0</v>
      </c>
      <c r="O18" s="138">
        <f t="shared" si="5"/>
        <v>0</v>
      </c>
      <c r="P18" s="212">
        <f>'別表4-2'!P18+'別表4-3'!P18+'別表4-4'!P18</f>
        <v>42</v>
      </c>
      <c r="Q18" s="218">
        <v>100</v>
      </c>
      <c r="R18" s="215">
        <f>'別表4-2'!R18+'別表4-3'!R18+'別表4-4'!R18</f>
        <v>0</v>
      </c>
      <c r="S18" s="132">
        <f t="shared" si="6"/>
        <v>0</v>
      </c>
      <c r="T18" s="212">
        <f>'別表4-2'!T18+'別表4-3'!T18+'別表4-4'!T18</f>
        <v>1</v>
      </c>
      <c r="U18" s="138">
        <f t="shared" si="7"/>
        <v>2.380952380952381</v>
      </c>
      <c r="V18" s="212">
        <f>'別表4-2'!V18+'別表4-3'!V18+'別表4-4'!V18</f>
        <v>2</v>
      </c>
      <c r="W18" s="138">
        <f t="shared" si="8"/>
        <v>4.761904761904762</v>
      </c>
      <c r="X18" s="215">
        <f>'別表4-2'!X18+'別表4-3'!X18+'別表4-4'!X18</f>
        <v>2</v>
      </c>
      <c r="Y18" s="132">
        <f t="shared" si="9"/>
        <v>4.761904761904762</v>
      </c>
      <c r="Z18" s="212">
        <f>'別表4-2'!Z18+'別表4-3'!Z18+'別表4-4'!Z18</f>
        <v>1</v>
      </c>
      <c r="AA18" s="138">
        <f t="shared" si="10"/>
        <v>2.380952380952381</v>
      </c>
      <c r="AB18" s="212">
        <f>'別表4-2'!AB18+'別表4-3'!AB18+'別表4-4'!AB18</f>
        <v>2</v>
      </c>
      <c r="AC18" s="138">
        <f t="shared" si="11"/>
        <v>4.761904761904762</v>
      </c>
      <c r="AD18" s="212">
        <f>'別表4-2'!AD18+'別表4-3'!AD18+'別表4-4'!AD18</f>
        <v>4</v>
      </c>
      <c r="AE18" s="138">
        <f t="shared" si="12"/>
        <v>9.523809523809524</v>
      </c>
      <c r="AF18" s="212">
        <f>'別表4-2'!AF18+'別表4-3'!AF18+'別表4-4'!AF18</f>
        <v>5</v>
      </c>
      <c r="AG18" s="138">
        <f t="shared" si="13"/>
        <v>11.904761904761903</v>
      </c>
      <c r="AH18" s="215">
        <f>'別表4-2'!AH18+'別表4-3'!AH18+'別表4-4'!AH18</f>
        <v>25</v>
      </c>
      <c r="AI18" s="132">
        <f t="shared" si="14"/>
        <v>59.523809523809526</v>
      </c>
      <c r="AJ18" s="219">
        <f>'別表4-2'!AJ18+'別表4-3'!AJ18+'別表4-4'!AJ18</f>
        <v>13</v>
      </c>
      <c r="AK18" s="215">
        <f>'別表4-2'!AK18+'別表4-3'!AK18+'別表4-4'!AK18</f>
        <v>5</v>
      </c>
      <c r="AL18" s="138">
        <f t="shared" si="15"/>
        <v>38.46153846153847</v>
      </c>
      <c r="AM18" s="215">
        <f>'別表4-2'!AM18+'別表4-3'!AM18+'別表4-4'!AM18</f>
        <v>0</v>
      </c>
      <c r="AN18" s="138">
        <f t="shared" si="16"/>
        <v>0</v>
      </c>
      <c r="AO18" s="215">
        <f>'別表4-2'!AO18+'別表4-3'!AO18+'別表4-4'!AO18</f>
        <v>8</v>
      </c>
      <c r="AP18" s="132">
        <f t="shared" si="17"/>
        <v>61.53846153846154</v>
      </c>
      <c r="AQ18" s="219">
        <f>'別表4-2'!AQ18+'別表4-3'!AQ18+'別表4-4'!AQ18</f>
        <v>0</v>
      </c>
    </row>
    <row r="19" spans="2:43" s="4" customFormat="1" ht="21.75" customHeight="1">
      <c r="B19" s="34" t="s">
        <v>24</v>
      </c>
      <c r="C19" s="210">
        <f t="shared" si="0"/>
        <v>26</v>
      </c>
      <c r="D19" s="211">
        <f>'別表4-2'!D19+'別表4-3'!D19+'別表4-4'!D19</f>
        <v>13</v>
      </c>
      <c r="E19" s="211">
        <f>'別表4-2'!E19+'別表4-3'!E19+'別表4-4'!E19</f>
        <v>13</v>
      </c>
      <c r="F19" s="212">
        <f t="shared" si="1"/>
        <v>1</v>
      </c>
      <c r="G19" s="218">
        <v>100</v>
      </c>
      <c r="H19" s="215">
        <f>'別表4-2'!H19+'別表4-3'!H19+'別表4-4'!H19</f>
        <v>0</v>
      </c>
      <c r="I19" s="132">
        <f t="shared" si="2"/>
        <v>0</v>
      </c>
      <c r="J19" s="212">
        <f>'別表4-2'!J19+'別表4-3'!J19+'別表4-4'!J19</f>
        <v>1</v>
      </c>
      <c r="K19" s="138">
        <f t="shared" si="3"/>
        <v>100</v>
      </c>
      <c r="L19" s="215">
        <f>'別表4-2'!L19+'別表4-3'!L19+'別表4-4'!L19</f>
        <v>0</v>
      </c>
      <c r="M19" s="132">
        <f t="shared" si="4"/>
        <v>0</v>
      </c>
      <c r="N19" s="215">
        <f>'別表4-2'!N19+'別表4-3'!N19+'別表4-4'!N19</f>
        <v>0</v>
      </c>
      <c r="O19" s="138">
        <f t="shared" si="5"/>
        <v>0</v>
      </c>
      <c r="P19" s="212">
        <f>'別表4-2'!P19+'別表4-3'!P19+'別表4-4'!P19</f>
        <v>1</v>
      </c>
      <c r="Q19" s="218">
        <v>100</v>
      </c>
      <c r="R19" s="215">
        <f>'別表4-2'!R19+'別表4-3'!R19+'別表4-4'!R19</f>
        <v>0</v>
      </c>
      <c r="S19" s="132">
        <f t="shared" si="6"/>
        <v>0</v>
      </c>
      <c r="T19" s="212">
        <f>'別表4-2'!T19+'別表4-3'!T19+'別表4-4'!T19</f>
        <v>0</v>
      </c>
      <c r="U19" s="138">
        <f t="shared" si="7"/>
        <v>0</v>
      </c>
      <c r="V19" s="212">
        <f>'別表4-2'!V19+'別表4-3'!V19+'別表4-4'!V19</f>
        <v>0</v>
      </c>
      <c r="W19" s="138">
        <f t="shared" si="8"/>
        <v>0</v>
      </c>
      <c r="X19" s="215">
        <f>'別表4-2'!X19+'別表4-3'!X19+'別表4-4'!X19</f>
        <v>0</v>
      </c>
      <c r="Y19" s="132">
        <f t="shared" si="9"/>
        <v>0</v>
      </c>
      <c r="Z19" s="212">
        <f>'別表4-2'!Z19+'別表4-3'!Z19+'別表4-4'!Z19</f>
        <v>0</v>
      </c>
      <c r="AA19" s="138">
        <f t="shared" si="10"/>
        <v>0</v>
      </c>
      <c r="AB19" s="212">
        <f>'別表4-2'!AB19+'別表4-3'!AB19+'別表4-4'!AB19</f>
        <v>0</v>
      </c>
      <c r="AC19" s="138">
        <f t="shared" si="11"/>
        <v>0</v>
      </c>
      <c r="AD19" s="212">
        <f>'別表4-2'!AD19+'別表4-3'!AD19+'別表4-4'!AD19</f>
        <v>0</v>
      </c>
      <c r="AE19" s="138">
        <f t="shared" si="12"/>
        <v>0</v>
      </c>
      <c r="AF19" s="212">
        <f>'別表4-2'!AF19+'別表4-3'!AF19+'別表4-4'!AF19</f>
        <v>1</v>
      </c>
      <c r="AG19" s="138">
        <f t="shared" si="13"/>
        <v>100</v>
      </c>
      <c r="AH19" s="215">
        <f>'別表4-2'!AH19+'別表4-3'!AH19+'別表4-4'!AH19</f>
        <v>0</v>
      </c>
      <c r="AI19" s="132">
        <f t="shared" si="14"/>
        <v>0</v>
      </c>
      <c r="AJ19" s="219">
        <f>'別表4-2'!AJ19+'別表4-3'!AJ19+'別表4-4'!AJ19</f>
        <v>24</v>
      </c>
      <c r="AK19" s="215">
        <f>'別表4-2'!AK19+'別表4-3'!AK19+'別表4-4'!AK19</f>
        <v>13</v>
      </c>
      <c r="AL19" s="138">
        <f t="shared" si="15"/>
        <v>54.166666666666664</v>
      </c>
      <c r="AM19" s="215">
        <f>'別表4-2'!AM19+'別表4-3'!AM19+'別表4-4'!AM19</f>
        <v>11</v>
      </c>
      <c r="AN19" s="138">
        <f t="shared" si="16"/>
        <v>45.83333333333333</v>
      </c>
      <c r="AO19" s="215">
        <f>'別表4-2'!AO19+'別表4-3'!AO19+'別表4-4'!AO19</f>
        <v>0</v>
      </c>
      <c r="AP19" s="132">
        <f t="shared" si="17"/>
        <v>0</v>
      </c>
      <c r="AQ19" s="219">
        <f>'別表4-2'!AQ19+'別表4-3'!AQ19+'別表4-4'!AQ19</f>
        <v>1</v>
      </c>
    </row>
    <row r="20" spans="2:43" s="4" customFormat="1" ht="21.75" customHeight="1">
      <c r="B20" s="34" t="s">
        <v>39</v>
      </c>
      <c r="C20" s="210">
        <f t="shared" si="0"/>
        <v>0</v>
      </c>
      <c r="D20" s="211">
        <f>'別表4-2'!D20+'別表4-3'!D20+'別表4-4'!D20</f>
        <v>0</v>
      </c>
      <c r="E20" s="211">
        <f>'別表4-2'!E20+'別表4-3'!E20+'別表4-4'!E20</f>
        <v>0</v>
      </c>
      <c r="F20" s="212">
        <f t="shared" si="1"/>
        <v>0</v>
      </c>
      <c r="G20" s="218">
        <v>100</v>
      </c>
      <c r="H20" s="215">
        <f>'別表4-2'!H20+'別表4-3'!H20+'別表4-4'!H20</f>
        <v>0</v>
      </c>
      <c r="I20" s="132">
        <f t="shared" si="2"/>
        <v>0</v>
      </c>
      <c r="J20" s="212">
        <f>'別表4-2'!J20+'別表4-3'!J20+'別表4-4'!J20</f>
        <v>0</v>
      </c>
      <c r="K20" s="138">
        <f t="shared" si="3"/>
        <v>0</v>
      </c>
      <c r="L20" s="215">
        <f>'別表4-2'!L20+'別表4-3'!L20+'別表4-4'!L20</f>
        <v>0</v>
      </c>
      <c r="M20" s="132">
        <f t="shared" si="4"/>
        <v>0</v>
      </c>
      <c r="N20" s="215">
        <f>'別表4-2'!N20+'別表4-3'!N20+'別表4-4'!N20</f>
        <v>0</v>
      </c>
      <c r="O20" s="138">
        <f t="shared" si="5"/>
        <v>0</v>
      </c>
      <c r="P20" s="212">
        <f>'別表4-2'!P20+'別表4-3'!P20+'別表4-4'!P20</f>
        <v>0</v>
      </c>
      <c r="Q20" s="218">
        <v>100</v>
      </c>
      <c r="R20" s="215">
        <f>'別表4-2'!R20+'別表4-3'!R20+'別表4-4'!R20</f>
        <v>0</v>
      </c>
      <c r="S20" s="132">
        <f t="shared" si="6"/>
        <v>0</v>
      </c>
      <c r="T20" s="212">
        <f>'別表4-2'!T20+'別表4-3'!T20+'別表4-4'!T20</f>
        <v>0</v>
      </c>
      <c r="U20" s="220">
        <f t="shared" si="7"/>
        <v>0</v>
      </c>
      <c r="V20" s="212">
        <f>'別表4-2'!V20+'別表4-3'!V20+'別表4-4'!V20</f>
        <v>0</v>
      </c>
      <c r="W20" s="138">
        <f t="shared" si="8"/>
        <v>0</v>
      </c>
      <c r="X20" s="215">
        <f>'別表4-2'!X20+'別表4-3'!X20+'別表4-4'!X20</f>
        <v>0</v>
      </c>
      <c r="Y20" s="132">
        <f t="shared" si="9"/>
        <v>0</v>
      </c>
      <c r="Z20" s="212">
        <f>'別表4-2'!Z20+'別表4-3'!Z20+'別表4-4'!Z20</f>
        <v>0</v>
      </c>
      <c r="AA20" s="138">
        <f t="shared" si="10"/>
        <v>0</v>
      </c>
      <c r="AB20" s="212">
        <f>'別表4-2'!AB20+'別表4-3'!AB20+'別表4-4'!AB20</f>
        <v>0</v>
      </c>
      <c r="AC20" s="138">
        <f t="shared" si="11"/>
        <v>0</v>
      </c>
      <c r="AD20" s="212">
        <f>'別表4-2'!AD20+'別表4-3'!AD20+'別表4-4'!AD20</f>
        <v>0</v>
      </c>
      <c r="AE20" s="138">
        <f t="shared" si="12"/>
        <v>0</v>
      </c>
      <c r="AF20" s="212">
        <f>'別表4-2'!AF20+'別表4-3'!AF20+'別表4-4'!AF20</f>
        <v>0</v>
      </c>
      <c r="AG20" s="138">
        <f t="shared" si="13"/>
        <v>0</v>
      </c>
      <c r="AH20" s="215">
        <f>'別表4-2'!AH20+'別表4-3'!AH20+'別表4-4'!AH20</f>
        <v>0</v>
      </c>
      <c r="AI20" s="132">
        <f t="shared" si="14"/>
        <v>0</v>
      </c>
      <c r="AJ20" s="219">
        <f>'別表4-2'!AJ20+'別表4-3'!AJ20+'別表4-4'!AJ20</f>
        <v>0</v>
      </c>
      <c r="AK20" s="215">
        <f>'別表4-2'!AK20+'別表4-3'!AK20+'別表4-4'!AK20</f>
        <v>0</v>
      </c>
      <c r="AL20" s="138">
        <f t="shared" si="15"/>
        <v>0</v>
      </c>
      <c r="AM20" s="215">
        <f>'別表4-2'!AM20+'別表4-3'!AM20+'別表4-4'!AM20</f>
        <v>0</v>
      </c>
      <c r="AN20" s="138">
        <f t="shared" si="16"/>
        <v>0</v>
      </c>
      <c r="AO20" s="215">
        <f>'別表4-2'!AO20+'別表4-3'!AO20+'別表4-4'!AO20</f>
        <v>0</v>
      </c>
      <c r="AP20" s="132">
        <f t="shared" si="17"/>
        <v>0</v>
      </c>
      <c r="AQ20" s="219">
        <f>'別表4-2'!AQ20+'別表4-3'!AQ20+'別表4-4'!AQ20</f>
        <v>0</v>
      </c>
    </row>
    <row r="21" spans="2:43" s="4" customFormat="1" ht="21.75" customHeight="1">
      <c r="B21" s="34" t="s">
        <v>13</v>
      </c>
      <c r="C21" s="210">
        <f t="shared" si="0"/>
        <v>117</v>
      </c>
      <c r="D21" s="211">
        <f>'別表4-2'!D21+'別表4-3'!D21+'別表4-4'!D21</f>
        <v>43</v>
      </c>
      <c r="E21" s="211">
        <f>'別表4-2'!E21+'別表4-3'!E21+'別表4-4'!E21</f>
        <v>74</v>
      </c>
      <c r="F21" s="212">
        <f t="shared" si="1"/>
        <v>68</v>
      </c>
      <c r="G21" s="218">
        <v>100</v>
      </c>
      <c r="H21" s="215">
        <f>'別表4-2'!H21+'別表4-3'!H21+'別表4-4'!H21</f>
        <v>1</v>
      </c>
      <c r="I21" s="132">
        <f t="shared" si="2"/>
        <v>1.4705882352941175</v>
      </c>
      <c r="J21" s="212">
        <f>'別表4-2'!J21+'別表4-3'!J21+'別表4-4'!J21</f>
        <v>34</v>
      </c>
      <c r="K21" s="138">
        <f t="shared" si="3"/>
        <v>50</v>
      </c>
      <c r="L21" s="215">
        <f>'別表4-2'!L21+'別表4-3'!L21+'別表4-4'!L21</f>
        <v>33</v>
      </c>
      <c r="M21" s="138">
        <f t="shared" si="4"/>
        <v>48.529411764705884</v>
      </c>
      <c r="N21" s="215">
        <f>'別表4-2'!N21+'別表4-3'!N21+'別表4-4'!N21</f>
        <v>0</v>
      </c>
      <c r="O21" s="138">
        <f t="shared" si="5"/>
        <v>0</v>
      </c>
      <c r="P21" s="212">
        <f>'別表4-2'!P21+'別表4-3'!P21+'別表4-4'!P21</f>
        <v>68</v>
      </c>
      <c r="Q21" s="218">
        <v>100</v>
      </c>
      <c r="R21" s="215">
        <f>'別表4-2'!R21+'別表4-3'!R21+'別表4-4'!R21</f>
        <v>34</v>
      </c>
      <c r="S21" s="132">
        <f t="shared" si="6"/>
        <v>50</v>
      </c>
      <c r="T21" s="212">
        <f>'別表4-2'!T21+'別表4-3'!T21+'別表4-4'!T21</f>
        <v>2</v>
      </c>
      <c r="U21" s="138">
        <f t="shared" si="7"/>
        <v>2.941176470588235</v>
      </c>
      <c r="V21" s="212">
        <f>'別表4-2'!V21+'別表4-3'!V21+'別表4-4'!V21</f>
        <v>5</v>
      </c>
      <c r="W21" s="138">
        <f t="shared" si="8"/>
        <v>7.352941176470589</v>
      </c>
      <c r="X21" s="215">
        <f>'別表4-2'!X21+'別表4-3'!X21+'別表4-4'!X21</f>
        <v>6</v>
      </c>
      <c r="Y21" s="132">
        <f t="shared" si="9"/>
        <v>8.823529411764707</v>
      </c>
      <c r="Z21" s="212">
        <f>'別表4-2'!Z21+'別表4-3'!Z21+'別表4-4'!Z21</f>
        <v>21</v>
      </c>
      <c r="AA21" s="138">
        <f t="shared" si="10"/>
        <v>30.88235294117647</v>
      </c>
      <c r="AB21" s="212">
        <f>'別表4-2'!AB21+'別表4-3'!AB21+'別表4-4'!AB21</f>
        <v>0</v>
      </c>
      <c r="AC21" s="138">
        <f t="shared" si="11"/>
        <v>0</v>
      </c>
      <c r="AD21" s="212">
        <f>'別表4-2'!AD21+'別表4-3'!AD21+'別表4-4'!AD21</f>
        <v>0</v>
      </c>
      <c r="AE21" s="138">
        <f t="shared" si="12"/>
        <v>0</v>
      </c>
      <c r="AF21" s="212">
        <f>'別表4-2'!AF21+'別表4-3'!AF21+'別表4-4'!AF21</f>
        <v>0</v>
      </c>
      <c r="AG21" s="138">
        <f t="shared" si="13"/>
        <v>0</v>
      </c>
      <c r="AH21" s="215">
        <f>'別表4-2'!AH21+'別表4-3'!AH21+'別表4-4'!AH21</f>
        <v>0</v>
      </c>
      <c r="AI21" s="132">
        <f t="shared" si="14"/>
        <v>0</v>
      </c>
      <c r="AJ21" s="219">
        <f>'別表4-2'!AJ21+'別表4-3'!AJ21+'別表4-4'!AJ21</f>
        <v>48</v>
      </c>
      <c r="AK21" s="215">
        <f>'別表4-2'!AK21+'別表4-3'!AK21+'別表4-4'!AK21</f>
        <v>37</v>
      </c>
      <c r="AL21" s="138">
        <f t="shared" si="15"/>
        <v>77.08333333333334</v>
      </c>
      <c r="AM21" s="215">
        <f>'別表4-2'!AM21+'別表4-3'!AM21+'別表4-4'!AM21</f>
        <v>11</v>
      </c>
      <c r="AN21" s="138">
        <f t="shared" si="16"/>
        <v>22.916666666666664</v>
      </c>
      <c r="AO21" s="215">
        <f>'別表4-2'!AO21+'別表4-3'!AO21+'別表4-4'!AO21</f>
        <v>0</v>
      </c>
      <c r="AP21" s="132">
        <f t="shared" si="17"/>
        <v>0</v>
      </c>
      <c r="AQ21" s="219">
        <f>'別表4-2'!AQ21+'別表4-3'!AQ21+'別表4-4'!AQ21</f>
        <v>1</v>
      </c>
    </row>
    <row r="22" spans="2:43" s="4" customFormat="1" ht="21.75" customHeight="1">
      <c r="B22" s="34" t="s">
        <v>14</v>
      </c>
      <c r="C22" s="210">
        <f t="shared" si="0"/>
        <v>0</v>
      </c>
      <c r="D22" s="211">
        <f>'別表4-2'!D22+'別表4-3'!D22+'別表4-4'!D22</f>
        <v>0</v>
      </c>
      <c r="E22" s="211">
        <f>'別表4-2'!E22+'別表4-3'!E22+'別表4-4'!E22</f>
        <v>0</v>
      </c>
      <c r="F22" s="212">
        <f t="shared" si="1"/>
        <v>0</v>
      </c>
      <c r="G22" s="218">
        <v>100</v>
      </c>
      <c r="H22" s="215">
        <f>'別表4-2'!H22+'別表4-3'!H22+'別表4-4'!H22</f>
        <v>0</v>
      </c>
      <c r="I22" s="132">
        <f t="shared" si="2"/>
        <v>0</v>
      </c>
      <c r="J22" s="212">
        <f>'別表4-2'!J22+'別表4-3'!J22+'別表4-4'!J22</f>
        <v>0</v>
      </c>
      <c r="K22" s="138">
        <f t="shared" si="3"/>
        <v>0</v>
      </c>
      <c r="L22" s="215">
        <f>'別表4-2'!L22+'別表4-3'!L22+'別表4-4'!L22</f>
        <v>0</v>
      </c>
      <c r="M22" s="132">
        <f t="shared" si="4"/>
        <v>0</v>
      </c>
      <c r="N22" s="215">
        <f>'別表4-2'!N22+'別表4-3'!N22+'別表4-4'!N22</f>
        <v>0</v>
      </c>
      <c r="O22" s="138">
        <f t="shared" si="5"/>
        <v>0</v>
      </c>
      <c r="P22" s="212">
        <f>'別表4-2'!P22+'別表4-3'!P22+'別表4-4'!P22</f>
        <v>0</v>
      </c>
      <c r="Q22" s="218">
        <v>100</v>
      </c>
      <c r="R22" s="215">
        <f>'別表4-2'!R22+'別表4-3'!R22+'別表4-4'!R22</f>
        <v>0</v>
      </c>
      <c r="S22" s="132">
        <f t="shared" si="6"/>
        <v>0</v>
      </c>
      <c r="T22" s="212">
        <f>'別表4-2'!T22+'別表4-3'!T22+'別表4-4'!T22</f>
        <v>0</v>
      </c>
      <c r="U22" s="138">
        <f t="shared" si="7"/>
        <v>0</v>
      </c>
      <c r="V22" s="212">
        <f>'別表4-2'!V22+'別表4-3'!V22+'別表4-4'!V22</f>
        <v>0</v>
      </c>
      <c r="W22" s="138">
        <f t="shared" si="8"/>
        <v>0</v>
      </c>
      <c r="X22" s="215">
        <f>'別表4-2'!X22+'別表4-3'!X22+'別表4-4'!X22</f>
        <v>0</v>
      </c>
      <c r="Y22" s="132">
        <f t="shared" si="9"/>
        <v>0</v>
      </c>
      <c r="Z22" s="212">
        <f>'別表4-2'!Z22+'別表4-3'!Z22+'別表4-4'!Z22</f>
        <v>0</v>
      </c>
      <c r="AA22" s="138">
        <f t="shared" si="10"/>
        <v>0</v>
      </c>
      <c r="AB22" s="212">
        <f>'別表4-2'!AB22+'別表4-3'!AB22+'別表4-4'!AB22</f>
        <v>0</v>
      </c>
      <c r="AC22" s="138">
        <f t="shared" si="11"/>
        <v>0</v>
      </c>
      <c r="AD22" s="212">
        <f>'別表4-2'!AD22+'別表4-3'!AD22+'別表4-4'!AD22</f>
        <v>0</v>
      </c>
      <c r="AE22" s="138">
        <f t="shared" si="12"/>
        <v>0</v>
      </c>
      <c r="AF22" s="212">
        <f>'別表4-2'!AF22+'別表4-3'!AF22+'別表4-4'!AF22</f>
        <v>0</v>
      </c>
      <c r="AG22" s="138">
        <f t="shared" si="13"/>
        <v>0</v>
      </c>
      <c r="AH22" s="215">
        <f>'別表4-2'!AH22+'別表4-3'!AH22+'別表4-4'!AH22</f>
        <v>0</v>
      </c>
      <c r="AI22" s="132">
        <f t="shared" si="14"/>
        <v>0</v>
      </c>
      <c r="AJ22" s="219">
        <f>'別表4-2'!AJ22+'別表4-3'!AJ22+'別表4-4'!AJ22</f>
        <v>0</v>
      </c>
      <c r="AK22" s="215">
        <f>'別表4-2'!AK22+'別表4-3'!AK22+'別表4-4'!AK22</f>
        <v>0</v>
      </c>
      <c r="AL22" s="138">
        <f t="shared" si="15"/>
        <v>0</v>
      </c>
      <c r="AM22" s="215">
        <f>'別表4-2'!AM22+'別表4-3'!AM22+'別表4-4'!AM22</f>
        <v>0</v>
      </c>
      <c r="AN22" s="138">
        <f t="shared" si="16"/>
        <v>0</v>
      </c>
      <c r="AO22" s="215">
        <f>'別表4-2'!AO22+'別表4-3'!AO22+'別表4-4'!AO22</f>
        <v>0</v>
      </c>
      <c r="AP22" s="132">
        <f t="shared" si="17"/>
        <v>0</v>
      </c>
      <c r="AQ22" s="219">
        <f>'別表4-2'!AQ22+'別表4-3'!AQ22+'別表4-4'!AQ22</f>
        <v>0</v>
      </c>
    </row>
    <row r="23" spans="2:43" s="4" customFormat="1" ht="21.75" customHeight="1">
      <c r="B23" s="34" t="s">
        <v>4</v>
      </c>
      <c r="C23" s="210">
        <f t="shared" si="0"/>
        <v>16826</v>
      </c>
      <c r="D23" s="211">
        <f>'別表4-2'!D23+'別表4-3'!D23+'別表4-4'!D23</f>
        <v>12653</v>
      </c>
      <c r="E23" s="211">
        <f>'別表4-2'!E23+'別表4-3'!E23+'別表4-4'!E23</f>
        <v>4173</v>
      </c>
      <c r="F23" s="212">
        <f t="shared" si="1"/>
        <v>4859</v>
      </c>
      <c r="G23" s="218">
        <v>100</v>
      </c>
      <c r="H23" s="215">
        <f>'別表4-2'!H23+'別表4-3'!H23+'別表4-4'!H23</f>
        <v>31</v>
      </c>
      <c r="I23" s="138">
        <f t="shared" si="2"/>
        <v>0.6379913562461412</v>
      </c>
      <c r="J23" s="212">
        <f>'別表4-2'!J23+'別表4-3'!J23+'別表4-4'!J23</f>
        <v>4767</v>
      </c>
      <c r="K23" s="138">
        <f t="shared" si="3"/>
        <v>98.1066062975921</v>
      </c>
      <c r="L23" s="215">
        <f>'別表4-2'!L23+'別表4-3'!L23+'別表4-4'!L23</f>
        <v>36</v>
      </c>
      <c r="M23" s="138">
        <f t="shared" si="4"/>
        <v>0.7408931878987446</v>
      </c>
      <c r="N23" s="215">
        <f>'別表4-2'!N23+'別表4-3'!N23+'別表4-4'!N23</f>
        <v>25</v>
      </c>
      <c r="O23" s="138">
        <f t="shared" si="5"/>
        <v>0.514509158263017</v>
      </c>
      <c r="P23" s="212">
        <f>'別表4-2'!P23+'別表4-3'!P23+'別表4-4'!P23</f>
        <v>4859</v>
      </c>
      <c r="Q23" s="218">
        <v>100</v>
      </c>
      <c r="R23" s="215">
        <f>'別表4-2'!R23+'別表4-3'!R23+'別表4-4'!R23</f>
        <v>23</v>
      </c>
      <c r="S23" s="132">
        <f t="shared" si="6"/>
        <v>0.4733484256019757</v>
      </c>
      <c r="T23" s="212">
        <f>'別表4-2'!T23+'別表4-3'!T23+'別表4-4'!T23</f>
        <v>497</v>
      </c>
      <c r="U23" s="220">
        <f t="shared" si="7"/>
        <v>10.22844206626878</v>
      </c>
      <c r="V23" s="212">
        <f>'別表4-2'!V23+'別表4-3'!V23+'別表4-4'!V23</f>
        <v>964</v>
      </c>
      <c r="W23" s="138">
        <f t="shared" si="8"/>
        <v>19.839473142621937</v>
      </c>
      <c r="X23" s="215">
        <f>'別表4-2'!X23+'別表4-3'!X23+'別表4-4'!X23</f>
        <v>993</v>
      </c>
      <c r="Y23" s="132">
        <f t="shared" si="9"/>
        <v>20.43630376620704</v>
      </c>
      <c r="Z23" s="212">
        <f>'別表4-2'!Z23+'別表4-3'!Z23+'別表4-4'!Z23</f>
        <v>573</v>
      </c>
      <c r="AA23" s="138">
        <f t="shared" si="10"/>
        <v>11.792549907388352</v>
      </c>
      <c r="AB23" s="212">
        <f>'別表4-2'!AB23+'別表4-3'!AB23+'別表4-4'!AB23</f>
        <v>361</v>
      </c>
      <c r="AC23" s="138">
        <f t="shared" si="11"/>
        <v>7.429512245317967</v>
      </c>
      <c r="AD23" s="212">
        <f>'別表4-2'!AD23+'別表4-3'!AD23+'別表4-4'!AD23</f>
        <v>168</v>
      </c>
      <c r="AE23" s="138">
        <f t="shared" si="12"/>
        <v>3.4575015435274747</v>
      </c>
      <c r="AF23" s="212">
        <f>'別表4-2'!AF23+'別表4-3'!AF23+'別表4-4'!AF23</f>
        <v>239</v>
      </c>
      <c r="AG23" s="138">
        <f t="shared" si="13"/>
        <v>4.9187075529944435</v>
      </c>
      <c r="AH23" s="215">
        <f>'別表4-2'!AH23+'別表4-3'!AH23+'別表4-4'!AH23</f>
        <v>1041</v>
      </c>
      <c r="AI23" s="132">
        <f t="shared" si="14"/>
        <v>21.424161350072033</v>
      </c>
      <c r="AJ23" s="219">
        <f>'別表4-2'!AJ23+'別表4-3'!AJ23+'別表4-4'!AJ23</f>
        <v>9985</v>
      </c>
      <c r="AK23" s="215">
        <f>'別表4-2'!AK23+'別表4-3'!AK23+'別表4-4'!AK23</f>
        <v>3242</v>
      </c>
      <c r="AL23" s="138">
        <f t="shared" si="15"/>
        <v>32.46870305458187</v>
      </c>
      <c r="AM23" s="215">
        <f>'別表4-2'!AM23+'別表4-3'!AM23+'別表4-4'!AM23</f>
        <v>3590</v>
      </c>
      <c r="AN23" s="138">
        <f t="shared" si="16"/>
        <v>35.95393089634452</v>
      </c>
      <c r="AO23" s="215">
        <f>'別表4-2'!AO23+'別表4-3'!AO23+'別表4-4'!AO23</f>
        <v>3153</v>
      </c>
      <c r="AP23" s="132">
        <f t="shared" si="17"/>
        <v>31.577366049073614</v>
      </c>
      <c r="AQ23" s="219">
        <f>'別表4-2'!AQ23+'別表4-3'!AQ23+'別表4-4'!AQ23</f>
        <v>1982</v>
      </c>
    </row>
    <row r="24" spans="2:43" s="4" customFormat="1" ht="21.75" customHeight="1">
      <c r="B24" s="34" t="s">
        <v>5</v>
      </c>
      <c r="C24" s="210">
        <f t="shared" si="0"/>
        <v>169</v>
      </c>
      <c r="D24" s="211">
        <f>'別表4-2'!D24+'別表4-3'!D24+'別表4-4'!D24</f>
        <v>64</v>
      </c>
      <c r="E24" s="211">
        <f>'別表4-2'!E24+'別表4-3'!E24+'別表4-4'!E24</f>
        <v>105</v>
      </c>
      <c r="F24" s="212">
        <f t="shared" si="1"/>
        <v>29</v>
      </c>
      <c r="G24" s="218">
        <v>100</v>
      </c>
      <c r="H24" s="215">
        <f>'別表4-2'!H24+'別表4-3'!H24+'別表4-4'!H24</f>
        <v>17</v>
      </c>
      <c r="I24" s="132">
        <f t="shared" si="2"/>
        <v>58.620689655172406</v>
      </c>
      <c r="J24" s="212">
        <f>'別表4-2'!J24+'別表4-3'!J24+'別表4-4'!J24</f>
        <v>12</v>
      </c>
      <c r="K24" s="138">
        <f t="shared" si="3"/>
        <v>41.37931034482759</v>
      </c>
      <c r="L24" s="215">
        <f>'別表4-2'!L24+'別表4-3'!L24+'別表4-4'!L24</f>
        <v>0</v>
      </c>
      <c r="M24" s="132">
        <f t="shared" si="4"/>
        <v>0</v>
      </c>
      <c r="N24" s="215">
        <f>'別表4-2'!N24+'別表4-3'!N24+'別表4-4'!N24</f>
        <v>0</v>
      </c>
      <c r="O24" s="138">
        <f t="shared" si="5"/>
        <v>0</v>
      </c>
      <c r="P24" s="212">
        <f>'別表4-2'!P24+'別表4-3'!P24+'別表4-4'!P24</f>
        <v>29</v>
      </c>
      <c r="Q24" s="218">
        <v>100</v>
      </c>
      <c r="R24" s="215">
        <f>'別表4-2'!R24+'別表4-3'!R24+'別表4-4'!R24</f>
        <v>0</v>
      </c>
      <c r="S24" s="132">
        <f t="shared" si="6"/>
        <v>0</v>
      </c>
      <c r="T24" s="212">
        <f>'別表4-2'!T24+'別表4-3'!T24+'別表4-4'!T24</f>
        <v>3</v>
      </c>
      <c r="U24" s="138">
        <f t="shared" si="7"/>
        <v>10.344827586206897</v>
      </c>
      <c r="V24" s="212">
        <f>'別表4-2'!V24+'別表4-3'!V24+'別表4-4'!V24</f>
        <v>3</v>
      </c>
      <c r="W24" s="138">
        <f t="shared" si="8"/>
        <v>10.344827586206897</v>
      </c>
      <c r="X24" s="215">
        <f>'別表4-2'!X24+'別表4-3'!X24+'別表4-4'!X24</f>
        <v>6</v>
      </c>
      <c r="Y24" s="132">
        <f t="shared" si="9"/>
        <v>20.689655172413794</v>
      </c>
      <c r="Z24" s="212">
        <f>'別表4-2'!Z24+'別表4-3'!Z24+'別表4-4'!Z24</f>
        <v>2</v>
      </c>
      <c r="AA24" s="138">
        <f t="shared" si="10"/>
        <v>6.896551724137931</v>
      </c>
      <c r="AB24" s="212">
        <f>'別表4-2'!AB24+'別表4-3'!AB24+'別表4-4'!AB24</f>
        <v>2</v>
      </c>
      <c r="AC24" s="138">
        <f t="shared" si="11"/>
        <v>6.896551724137931</v>
      </c>
      <c r="AD24" s="212">
        <f>'別表4-2'!AD24+'別表4-3'!AD24+'別表4-4'!AD24</f>
        <v>0</v>
      </c>
      <c r="AE24" s="138">
        <f t="shared" si="12"/>
        <v>0</v>
      </c>
      <c r="AF24" s="212">
        <f>'別表4-2'!AF24+'別表4-3'!AF24+'別表4-4'!AF24</f>
        <v>3</v>
      </c>
      <c r="AG24" s="138">
        <f t="shared" si="13"/>
        <v>10.344827586206897</v>
      </c>
      <c r="AH24" s="215">
        <f>'別表4-2'!AH24+'別表4-3'!AH24+'別表4-4'!AH24</f>
        <v>10</v>
      </c>
      <c r="AI24" s="132">
        <f t="shared" si="14"/>
        <v>34.48275862068966</v>
      </c>
      <c r="AJ24" s="219">
        <f>'別表4-2'!AJ24+'別表4-3'!AJ24+'別表4-4'!AJ24</f>
        <v>139</v>
      </c>
      <c r="AK24" s="215">
        <f>'別表4-2'!AK24+'別表4-3'!AK24+'別表4-4'!AK24</f>
        <v>102</v>
      </c>
      <c r="AL24" s="138">
        <f t="shared" si="15"/>
        <v>73.38129496402878</v>
      </c>
      <c r="AM24" s="215">
        <f>'別表4-2'!AM24+'別表4-3'!AM24+'別表4-4'!AM24</f>
        <v>34</v>
      </c>
      <c r="AN24" s="138">
        <f t="shared" si="16"/>
        <v>24.46043165467626</v>
      </c>
      <c r="AO24" s="215">
        <f>'別表4-2'!AO24+'別表4-3'!AO24+'別表4-4'!AO24</f>
        <v>3</v>
      </c>
      <c r="AP24" s="132">
        <f t="shared" si="17"/>
        <v>2.158273381294964</v>
      </c>
      <c r="AQ24" s="219">
        <f>'別表4-2'!AQ24+'別表4-3'!AQ24+'別表4-4'!AQ24</f>
        <v>1</v>
      </c>
    </row>
    <row r="25" spans="2:43" s="4" customFormat="1" ht="21.75" customHeight="1">
      <c r="B25" s="34" t="s">
        <v>6</v>
      </c>
      <c r="C25" s="210">
        <f t="shared" si="0"/>
        <v>9004</v>
      </c>
      <c r="D25" s="211">
        <f>'別表4-2'!D25+'別表4-3'!D25+'別表4-4'!D25</f>
        <v>3875</v>
      </c>
      <c r="E25" s="211">
        <f>'別表4-2'!E25+'別表4-3'!E25+'別表4-4'!E25</f>
        <v>5129</v>
      </c>
      <c r="F25" s="212">
        <f t="shared" si="1"/>
        <v>4945</v>
      </c>
      <c r="G25" s="218">
        <v>100</v>
      </c>
      <c r="H25" s="215">
        <f>'別表4-2'!H25+'別表4-3'!H25+'別表4-4'!H25</f>
        <v>732</v>
      </c>
      <c r="I25" s="132">
        <f t="shared" si="2"/>
        <v>14.802831142568252</v>
      </c>
      <c r="J25" s="212">
        <f>'別表4-2'!J25+'別表4-3'!J25+'別表4-4'!J25</f>
        <v>3915</v>
      </c>
      <c r="K25" s="138">
        <f t="shared" si="3"/>
        <v>79.17087967644085</v>
      </c>
      <c r="L25" s="215">
        <f>'別表4-2'!L25+'別表4-3'!L25+'別表4-4'!L25</f>
        <v>294</v>
      </c>
      <c r="M25" s="132">
        <f t="shared" si="4"/>
        <v>5.945399393326593</v>
      </c>
      <c r="N25" s="215">
        <f>'別表4-2'!N25+'別表4-3'!N25+'別表4-4'!N25</f>
        <v>4</v>
      </c>
      <c r="O25" s="138">
        <f t="shared" si="5"/>
        <v>0.08088978766430738</v>
      </c>
      <c r="P25" s="212">
        <f>'別表4-2'!P25+'別表4-3'!P25+'別表4-4'!P25</f>
        <v>4945</v>
      </c>
      <c r="Q25" s="218">
        <v>100</v>
      </c>
      <c r="R25" s="215">
        <f>'別表4-2'!R25+'別表4-3'!R25+'別表4-4'!R25</f>
        <v>1586</v>
      </c>
      <c r="S25" s="132">
        <f t="shared" si="6"/>
        <v>32.07280080889788</v>
      </c>
      <c r="T25" s="212">
        <f>'別表4-2'!T25+'別表4-3'!T25+'別表4-4'!T25</f>
        <v>125</v>
      </c>
      <c r="U25" s="138">
        <f t="shared" si="7"/>
        <v>2.5278058645096055</v>
      </c>
      <c r="V25" s="212">
        <f>'別表4-2'!V25+'別表4-3'!V25+'別表4-4'!V25</f>
        <v>546</v>
      </c>
      <c r="W25" s="138">
        <f t="shared" si="8"/>
        <v>11.041456016177957</v>
      </c>
      <c r="X25" s="215">
        <f>'別表4-2'!X25+'別表4-3'!X25+'別表4-4'!X25</f>
        <v>2497</v>
      </c>
      <c r="Y25" s="132">
        <f t="shared" si="9"/>
        <v>50.49544994944388</v>
      </c>
      <c r="Z25" s="212">
        <f>'別表4-2'!Z25+'別表4-3'!Z25+'別表4-4'!Z25</f>
        <v>53</v>
      </c>
      <c r="AA25" s="138">
        <f t="shared" si="10"/>
        <v>1.0717896865520726</v>
      </c>
      <c r="AB25" s="212">
        <f>'別表4-2'!AB25+'別表4-3'!AB25+'別表4-4'!AB25</f>
        <v>58</v>
      </c>
      <c r="AC25" s="138">
        <f t="shared" si="11"/>
        <v>1.1729019211324572</v>
      </c>
      <c r="AD25" s="212">
        <f>'別表4-2'!AD25+'別表4-3'!AD25+'別表4-4'!AD25</f>
        <v>28</v>
      </c>
      <c r="AE25" s="138">
        <f t="shared" si="12"/>
        <v>0.5662285136501517</v>
      </c>
      <c r="AF25" s="212">
        <f>'別表4-2'!AF25+'別表4-3'!AF25+'別表4-4'!AF25</f>
        <v>45</v>
      </c>
      <c r="AG25" s="138">
        <f t="shared" si="13"/>
        <v>0.910010111223458</v>
      </c>
      <c r="AH25" s="215">
        <f>'別表4-2'!AH25+'別表4-3'!AH25+'別表4-4'!AH25</f>
        <v>7</v>
      </c>
      <c r="AI25" s="132">
        <f t="shared" si="14"/>
        <v>0.14155712841253792</v>
      </c>
      <c r="AJ25" s="219">
        <f>'別表4-2'!AJ25+'別表4-3'!AJ25+'別表4-4'!AJ25</f>
        <v>3438</v>
      </c>
      <c r="AK25" s="215">
        <f>'別表4-2'!AK25+'別表4-3'!AK25+'別表4-4'!AK25</f>
        <v>3199</v>
      </c>
      <c r="AL25" s="138">
        <f t="shared" si="15"/>
        <v>93.04828388598023</v>
      </c>
      <c r="AM25" s="215">
        <f>'別表4-2'!AM25+'別表4-3'!AM25+'別表4-4'!AM25</f>
        <v>177</v>
      </c>
      <c r="AN25" s="138">
        <f t="shared" si="16"/>
        <v>5.148342059336824</v>
      </c>
      <c r="AO25" s="215">
        <f>'別表4-2'!AO25+'別表4-3'!AO25+'別表4-4'!AO25</f>
        <v>62</v>
      </c>
      <c r="AP25" s="132">
        <f t="shared" si="17"/>
        <v>1.8033740546829553</v>
      </c>
      <c r="AQ25" s="219">
        <f>'別表4-2'!AQ25+'別表4-3'!AQ25+'別表4-4'!AQ25</f>
        <v>621</v>
      </c>
    </row>
    <row r="26" spans="2:43" s="4" customFormat="1" ht="21.75" customHeight="1">
      <c r="B26" s="34" t="s">
        <v>15</v>
      </c>
      <c r="C26" s="210">
        <f t="shared" si="0"/>
        <v>73</v>
      </c>
      <c r="D26" s="211">
        <f>'別表4-2'!D26+'別表4-3'!D26+'別表4-4'!D26</f>
        <v>40</v>
      </c>
      <c r="E26" s="211">
        <f>'別表4-2'!E26+'別表4-3'!E26+'別表4-4'!E26</f>
        <v>33</v>
      </c>
      <c r="F26" s="212">
        <f t="shared" si="1"/>
        <v>32</v>
      </c>
      <c r="G26" s="218">
        <v>100</v>
      </c>
      <c r="H26" s="215">
        <f>'別表4-2'!H26+'別表4-3'!H26+'別表4-4'!H26</f>
        <v>7</v>
      </c>
      <c r="I26" s="132">
        <f t="shared" si="2"/>
        <v>21.875</v>
      </c>
      <c r="J26" s="212">
        <f>'別表4-2'!J26+'別表4-3'!J26+'別表4-4'!J26</f>
        <v>16</v>
      </c>
      <c r="K26" s="138">
        <f t="shared" si="3"/>
        <v>50</v>
      </c>
      <c r="L26" s="215">
        <f>'別表4-2'!L26+'別表4-3'!L26+'別表4-4'!L26</f>
        <v>9</v>
      </c>
      <c r="M26" s="132">
        <f t="shared" si="4"/>
        <v>28.125</v>
      </c>
      <c r="N26" s="215">
        <f>'別表4-2'!N26+'別表4-3'!N26+'別表4-4'!N26</f>
        <v>0</v>
      </c>
      <c r="O26" s="138">
        <f t="shared" si="5"/>
        <v>0</v>
      </c>
      <c r="P26" s="212">
        <f>'別表4-2'!P26+'別表4-3'!P26+'別表4-4'!P26</f>
        <v>32</v>
      </c>
      <c r="Q26" s="218">
        <v>100</v>
      </c>
      <c r="R26" s="215">
        <f>'別表4-2'!R26+'別表4-3'!R26+'別表4-4'!R26</f>
        <v>4</v>
      </c>
      <c r="S26" s="132">
        <f t="shared" si="6"/>
        <v>12.5</v>
      </c>
      <c r="T26" s="212">
        <f>'別表4-2'!T26+'別表4-3'!T26+'別表4-4'!T26</f>
        <v>7</v>
      </c>
      <c r="U26" s="138">
        <f t="shared" si="7"/>
        <v>21.875</v>
      </c>
      <c r="V26" s="212">
        <f>'別表4-2'!V26+'別表4-3'!V26+'別表4-4'!V26</f>
        <v>16</v>
      </c>
      <c r="W26" s="138">
        <f t="shared" si="8"/>
        <v>50</v>
      </c>
      <c r="X26" s="215">
        <f>'別表4-2'!X26+'別表4-3'!X26+'別表4-4'!X26</f>
        <v>2</v>
      </c>
      <c r="Y26" s="132">
        <f t="shared" si="9"/>
        <v>6.25</v>
      </c>
      <c r="Z26" s="212">
        <f>'別表4-2'!Z26+'別表4-3'!Z26+'別表4-4'!Z26</f>
        <v>1</v>
      </c>
      <c r="AA26" s="138">
        <f t="shared" si="10"/>
        <v>3.125</v>
      </c>
      <c r="AB26" s="212">
        <f>'別表4-2'!AB26+'別表4-3'!AB26+'別表4-4'!AB26</f>
        <v>0</v>
      </c>
      <c r="AC26" s="138">
        <f t="shared" si="11"/>
        <v>0</v>
      </c>
      <c r="AD26" s="212">
        <f>'別表4-2'!AD26+'別表4-3'!AD26+'別表4-4'!AD26</f>
        <v>1</v>
      </c>
      <c r="AE26" s="138">
        <f t="shared" si="12"/>
        <v>3.125</v>
      </c>
      <c r="AF26" s="212">
        <f>'別表4-2'!AF26+'別表4-3'!AF26+'別表4-4'!AF26</f>
        <v>0</v>
      </c>
      <c r="AG26" s="138">
        <f t="shared" si="13"/>
        <v>0</v>
      </c>
      <c r="AH26" s="215">
        <f>'別表4-2'!AH26+'別表4-3'!AH26+'別表4-4'!AH26</f>
        <v>1</v>
      </c>
      <c r="AI26" s="132">
        <f t="shared" si="14"/>
        <v>3.125</v>
      </c>
      <c r="AJ26" s="219">
        <f>'別表4-2'!AJ26+'別表4-3'!AJ26+'別表4-4'!AJ26</f>
        <v>39</v>
      </c>
      <c r="AK26" s="215">
        <f>'別表4-2'!AK26+'別表4-3'!AK26+'別表4-4'!AK26</f>
        <v>13</v>
      </c>
      <c r="AL26" s="138">
        <f t="shared" si="15"/>
        <v>33.33333333333333</v>
      </c>
      <c r="AM26" s="215">
        <f>'別表4-2'!AM26+'別表4-3'!AM26+'別表4-4'!AM26</f>
        <v>1</v>
      </c>
      <c r="AN26" s="138">
        <f t="shared" si="16"/>
        <v>2.564102564102564</v>
      </c>
      <c r="AO26" s="215">
        <f>'別表4-2'!AO26+'別表4-3'!AO26+'別表4-4'!AO26</f>
        <v>25</v>
      </c>
      <c r="AP26" s="132">
        <f t="shared" si="17"/>
        <v>64.1025641025641</v>
      </c>
      <c r="AQ26" s="219">
        <f>'別表4-2'!AQ26+'別表4-3'!AQ26+'別表4-4'!AQ26</f>
        <v>2</v>
      </c>
    </row>
    <row r="27" spans="2:43" s="4" customFormat="1" ht="21.75" customHeight="1">
      <c r="B27" s="34" t="s">
        <v>16</v>
      </c>
      <c r="C27" s="210">
        <f t="shared" si="0"/>
        <v>18122</v>
      </c>
      <c r="D27" s="211">
        <f>'別表4-2'!D27+'別表4-3'!D27+'別表4-4'!D27</f>
        <v>5973</v>
      </c>
      <c r="E27" s="211">
        <f>'別表4-2'!E27+'別表4-3'!E27+'別表4-4'!E27</f>
        <v>12149</v>
      </c>
      <c r="F27" s="212">
        <f t="shared" si="1"/>
        <v>10361</v>
      </c>
      <c r="G27" s="218">
        <v>100</v>
      </c>
      <c r="H27" s="215">
        <f>'別表4-2'!H27+'別表4-3'!H27+'別表4-4'!H27</f>
        <v>908</v>
      </c>
      <c r="I27" s="132">
        <f t="shared" si="2"/>
        <v>8.763632853971624</v>
      </c>
      <c r="J27" s="212">
        <f>'別表4-2'!J27+'別表4-3'!J27+'別表4-4'!J27</f>
        <v>8718</v>
      </c>
      <c r="K27" s="138">
        <f t="shared" si="3"/>
        <v>84.1424572917672</v>
      </c>
      <c r="L27" s="215">
        <f>'別表4-2'!L27+'別表4-3'!L27+'別表4-4'!L27</f>
        <v>644</v>
      </c>
      <c r="M27" s="132">
        <f t="shared" si="4"/>
        <v>6.215616253257408</v>
      </c>
      <c r="N27" s="215">
        <f>'別表4-2'!N27+'別表4-3'!N27+'別表4-4'!N27</f>
        <v>91</v>
      </c>
      <c r="O27" s="138">
        <f t="shared" si="5"/>
        <v>0.8782936010037641</v>
      </c>
      <c r="P27" s="212">
        <f>'別表4-2'!P27+'別表4-3'!P27+'別表4-4'!P27</f>
        <v>10361</v>
      </c>
      <c r="Q27" s="218">
        <v>100</v>
      </c>
      <c r="R27" s="215">
        <f>'別表4-2'!R27+'別表4-3'!R27+'別表4-4'!R27</f>
        <v>1920</v>
      </c>
      <c r="S27" s="132">
        <f t="shared" si="6"/>
        <v>18.531029823376123</v>
      </c>
      <c r="T27" s="212">
        <f>'別表4-2'!T27+'別表4-3'!T27+'別表4-4'!T27</f>
        <v>3982</v>
      </c>
      <c r="U27" s="220">
        <f t="shared" si="7"/>
        <v>38.432583727439436</v>
      </c>
      <c r="V27" s="212">
        <f>'別表4-2'!V27+'別表4-3'!V27+'別表4-4'!V27</f>
        <v>2367</v>
      </c>
      <c r="W27" s="138">
        <f t="shared" si="8"/>
        <v>22.845285204130874</v>
      </c>
      <c r="X27" s="215">
        <f>'別表4-2'!X27+'別表4-3'!X27+'別表4-4'!X27</f>
        <v>1195</v>
      </c>
      <c r="Y27" s="132">
        <f t="shared" si="9"/>
        <v>11.533635749445034</v>
      </c>
      <c r="Z27" s="212">
        <f>'別表4-2'!Z27+'別表4-3'!Z27+'別表4-4'!Z27</f>
        <v>467</v>
      </c>
      <c r="AA27" s="138">
        <f t="shared" si="10"/>
        <v>4.507286941414922</v>
      </c>
      <c r="AB27" s="212">
        <f>'別表4-2'!AB27+'別表4-3'!AB27+'別表4-4'!AB27</f>
        <v>205</v>
      </c>
      <c r="AC27" s="138">
        <f t="shared" si="11"/>
        <v>1.9785734967667212</v>
      </c>
      <c r="AD27" s="212">
        <f>'別表4-2'!AD27+'別表4-3'!AD27+'別表4-4'!AD27</f>
        <v>83</v>
      </c>
      <c r="AE27" s="138">
        <f t="shared" si="12"/>
        <v>0.8010809767396969</v>
      </c>
      <c r="AF27" s="212">
        <f>'別表4-2'!AF27+'別表4-3'!AF27+'別表4-4'!AF27</f>
        <v>45</v>
      </c>
      <c r="AG27" s="138">
        <f t="shared" si="13"/>
        <v>0.43432101148537783</v>
      </c>
      <c r="AH27" s="215">
        <f>'別表4-2'!AH27+'別表4-3'!AH27+'別表4-4'!AH27</f>
        <v>97</v>
      </c>
      <c r="AI27" s="132">
        <f t="shared" si="14"/>
        <v>0.9362030692018144</v>
      </c>
      <c r="AJ27" s="219">
        <f>'別表4-2'!AJ27+'別表4-3'!AJ27+'別表4-4'!AJ27</f>
        <v>6834</v>
      </c>
      <c r="AK27" s="215">
        <f>'別表4-2'!AK27+'別表4-3'!AK27+'別表4-4'!AK27</f>
        <v>4962</v>
      </c>
      <c r="AL27" s="138">
        <f t="shared" si="15"/>
        <v>72.60755048287973</v>
      </c>
      <c r="AM27" s="215">
        <f>'別表4-2'!AM27+'別表4-3'!AM27+'別表4-4'!AM27</f>
        <v>1718</v>
      </c>
      <c r="AN27" s="138">
        <f t="shared" si="16"/>
        <v>25.139010828211884</v>
      </c>
      <c r="AO27" s="215">
        <f>'別表4-2'!AO27+'別表4-3'!AO27+'別表4-4'!AO27</f>
        <v>154</v>
      </c>
      <c r="AP27" s="132">
        <f t="shared" si="17"/>
        <v>2.253438688908399</v>
      </c>
      <c r="AQ27" s="219">
        <f>'別表4-2'!AQ27+'別表4-3'!AQ27+'別表4-4'!AQ27</f>
        <v>927</v>
      </c>
    </row>
    <row r="28" spans="2:43" s="4" customFormat="1" ht="21.75" customHeight="1">
      <c r="B28" s="34" t="s">
        <v>17</v>
      </c>
      <c r="C28" s="210">
        <f t="shared" si="0"/>
        <v>15</v>
      </c>
      <c r="D28" s="211">
        <f>'別表4-2'!D28+'別表4-3'!D28+'別表4-4'!D28</f>
        <v>11</v>
      </c>
      <c r="E28" s="211">
        <f>'別表4-2'!E28+'別表4-3'!E28+'別表4-4'!E28</f>
        <v>4</v>
      </c>
      <c r="F28" s="212">
        <f t="shared" si="1"/>
        <v>9</v>
      </c>
      <c r="G28" s="218">
        <v>100</v>
      </c>
      <c r="H28" s="215">
        <f>'別表4-2'!H28+'別表4-3'!H28+'別表4-4'!H28</f>
        <v>4</v>
      </c>
      <c r="I28" s="132">
        <f t="shared" si="2"/>
        <v>44.44444444444444</v>
      </c>
      <c r="J28" s="212">
        <f>'別表4-2'!J28+'別表4-3'!J28+'別表4-4'!J28</f>
        <v>4</v>
      </c>
      <c r="K28" s="138">
        <f t="shared" si="3"/>
        <v>44.44444444444444</v>
      </c>
      <c r="L28" s="215">
        <f>'別表4-2'!L28+'別表4-3'!L28+'別表4-4'!L28</f>
        <v>1</v>
      </c>
      <c r="M28" s="132">
        <f t="shared" si="4"/>
        <v>11.11111111111111</v>
      </c>
      <c r="N28" s="215">
        <f>'別表4-2'!N28+'別表4-3'!N28+'別表4-4'!N28</f>
        <v>0</v>
      </c>
      <c r="O28" s="138">
        <f t="shared" si="5"/>
        <v>0</v>
      </c>
      <c r="P28" s="212">
        <f>'別表4-2'!P28+'別表4-3'!P28+'別表4-4'!P28</f>
        <v>9</v>
      </c>
      <c r="Q28" s="218">
        <v>100</v>
      </c>
      <c r="R28" s="215">
        <f>'別表4-2'!R28+'別表4-3'!R28+'別表4-4'!R28</f>
        <v>1</v>
      </c>
      <c r="S28" s="132">
        <f t="shared" si="6"/>
        <v>11.11111111111111</v>
      </c>
      <c r="T28" s="212">
        <f>'別表4-2'!T28+'別表4-3'!T28+'別表4-4'!T28</f>
        <v>0</v>
      </c>
      <c r="U28" s="138">
        <f t="shared" si="7"/>
        <v>0</v>
      </c>
      <c r="V28" s="212">
        <f>'別表4-2'!V28+'別表4-3'!V28+'別表4-4'!V28</f>
        <v>1</v>
      </c>
      <c r="W28" s="138">
        <f t="shared" si="8"/>
        <v>11.11111111111111</v>
      </c>
      <c r="X28" s="215">
        <f>'別表4-2'!X28+'別表4-3'!X28+'別表4-4'!X28</f>
        <v>0</v>
      </c>
      <c r="Y28" s="132">
        <f t="shared" si="9"/>
        <v>0</v>
      </c>
      <c r="Z28" s="212">
        <f>'別表4-2'!Z28+'別表4-3'!Z28+'別表4-4'!Z28</f>
        <v>2</v>
      </c>
      <c r="AA28" s="138">
        <f t="shared" si="10"/>
        <v>22.22222222222222</v>
      </c>
      <c r="AB28" s="212">
        <f>'別表4-2'!AB28+'別表4-3'!AB28+'別表4-4'!AB28</f>
        <v>1</v>
      </c>
      <c r="AC28" s="138">
        <f t="shared" si="11"/>
        <v>11.11111111111111</v>
      </c>
      <c r="AD28" s="212">
        <f>'別表4-2'!AD28+'別表4-3'!AD28+'別表4-4'!AD28</f>
        <v>4</v>
      </c>
      <c r="AE28" s="138">
        <f t="shared" si="12"/>
        <v>44.44444444444444</v>
      </c>
      <c r="AF28" s="212">
        <f>'別表4-2'!AF28+'別表4-3'!AF28+'別表4-4'!AF28</f>
        <v>0</v>
      </c>
      <c r="AG28" s="138">
        <f t="shared" si="13"/>
        <v>0</v>
      </c>
      <c r="AH28" s="215">
        <f>'別表4-2'!AH28+'別表4-3'!AH28+'別表4-4'!AH28</f>
        <v>0</v>
      </c>
      <c r="AI28" s="132">
        <f t="shared" si="14"/>
        <v>0</v>
      </c>
      <c r="AJ28" s="219">
        <f>'別表4-2'!AJ28+'別表4-3'!AJ28+'別表4-4'!AJ28</f>
        <v>6</v>
      </c>
      <c r="AK28" s="215">
        <f>'別表4-2'!AK28+'別表4-3'!AK28+'別表4-4'!AK28</f>
        <v>2</v>
      </c>
      <c r="AL28" s="138">
        <f t="shared" si="15"/>
        <v>33.33333333333333</v>
      </c>
      <c r="AM28" s="215">
        <f>'別表4-2'!AM28+'別表4-3'!AM28+'別表4-4'!AM28</f>
        <v>3</v>
      </c>
      <c r="AN28" s="138">
        <f t="shared" si="16"/>
        <v>50</v>
      </c>
      <c r="AO28" s="215">
        <f>'別表4-2'!AO28+'別表4-3'!AO28+'別表4-4'!AO28</f>
        <v>1</v>
      </c>
      <c r="AP28" s="132">
        <f t="shared" si="17"/>
        <v>16.666666666666664</v>
      </c>
      <c r="AQ28" s="219">
        <f>'別表4-2'!AQ28+'別表4-3'!AQ28+'別表4-4'!AQ28</f>
        <v>0</v>
      </c>
    </row>
    <row r="29" spans="2:43" s="4" customFormat="1" ht="21.75" customHeight="1">
      <c r="B29" s="34" t="s">
        <v>18</v>
      </c>
      <c r="C29" s="210">
        <f t="shared" si="0"/>
        <v>339</v>
      </c>
      <c r="D29" s="211">
        <f>'別表4-2'!D29+'別表4-3'!D29+'別表4-4'!D29</f>
        <v>59</v>
      </c>
      <c r="E29" s="211">
        <f>'別表4-2'!E29+'別表4-3'!E29+'別表4-4'!E29</f>
        <v>280</v>
      </c>
      <c r="F29" s="212">
        <f t="shared" si="1"/>
        <v>234</v>
      </c>
      <c r="G29" s="218">
        <v>100</v>
      </c>
      <c r="H29" s="215">
        <f>'別表4-2'!H29+'別表4-3'!H29+'別表4-4'!H29</f>
        <v>9</v>
      </c>
      <c r="I29" s="132">
        <f t="shared" si="2"/>
        <v>3.8461538461538463</v>
      </c>
      <c r="J29" s="212">
        <f>'別表4-2'!J29+'別表4-3'!J29+'別表4-4'!J29</f>
        <v>29</v>
      </c>
      <c r="K29" s="138">
        <f t="shared" si="3"/>
        <v>12.393162393162394</v>
      </c>
      <c r="L29" s="215">
        <f>'別表4-2'!L29+'別表4-3'!L29+'別表4-4'!L29</f>
        <v>196</v>
      </c>
      <c r="M29" s="132">
        <f t="shared" si="4"/>
        <v>83.76068376068376</v>
      </c>
      <c r="N29" s="215">
        <f>'別表4-2'!N29+'別表4-3'!N29+'別表4-4'!N29</f>
        <v>0</v>
      </c>
      <c r="O29" s="138">
        <f t="shared" si="5"/>
        <v>0</v>
      </c>
      <c r="P29" s="212">
        <f>'別表4-2'!P29+'別表4-3'!P29+'別表4-4'!P29</f>
        <v>234</v>
      </c>
      <c r="Q29" s="218">
        <v>100</v>
      </c>
      <c r="R29" s="215">
        <f>'別表4-2'!R29+'別表4-3'!R29+'別表4-4'!R29</f>
        <v>186</v>
      </c>
      <c r="S29" s="132">
        <f t="shared" si="6"/>
        <v>79.48717948717949</v>
      </c>
      <c r="T29" s="212">
        <f>'別表4-2'!T29+'別表4-3'!T29+'別表4-4'!T29</f>
        <v>2</v>
      </c>
      <c r="U29" s="138">
        <f t="shared" si="7"/>
        <v>0.8547008547008548</v>
      </c>
      <c r="V29" s="212">
        <f>'別表4-2'!V29+'別表4-3'!V29+'別表4-4'!V29</f>
        <v>5</v>
      </c>
      <c r="W29" s="138">
        <f t="shared" si="8"/>
        <v>2.1367521367521367</v>
      </c>
      <c r="X29" s="215">
        <f>'別表4-2'!X29+'別表4-3'!X29+'別表4-4'!X29</f>
        <v>23</v>
      </c>
      <c r="Y29" s="132">
        <f t="shared" si="9"/>
        <v>9.82905982905983</v>
      </c>
      <c r="Z29" s="212">
        <f>'別表4-2'!Z29+'別表4-3'!Z29+'別表4-4'!Z29</f>
        <v>1</v>
      </c>
      <c r="AA29" s="138">
        <f t="shared" si="10"/>
        <v>0.4273504273504274</v>
      </c>
      <c r="AB29" s="212">
        <f>'別表4-2'!AB29+'別表4-3'!AB29+'別表4-4'!AB29</f>
        <v>0</v>
      </c>
      <c r="AC29" s="138">
        <f t="shared" si="11"/>
        <v>0</v>
      </c>
      <c r="AD29" s="212">
        <f>'別表4-2'!AD29+'別表4-3'!AD29+'別表4-4'!AD29</f>
        <v>5</v>
      </c>
      <c r="AE29" s="138">
        <f t="shared" si="12"/>
        <v>2.1367521367521367</v>
      </c>
      <c r="AF29" s="212">
        <f>'別表4-2'!AF29+'別表4-3'!AF29+'別表4-4'!AF29</f>
        <v>5</v>
      </c>
      <c r="AG29" s="138">
        <f t="shared" si="13"/>
        <v>2.1367521367521367</v>
      </c>
      <c r="AH29" s="215">
        <f>'別表4-2'!AH29+'別表4-3'!AH29+'別表4-4'!AH29</f>
        <v>7</v>
      </c>
      <c r="AI29" s="132">
        <f t="shared" si="14"/>
        <v>2.9914529914529915</v>
      </c>
      <c r="AJ29" s="219">
        <f>'別表4-2'!AJ29+'別表4-3'!AJ29+'別表4-4'!AJ29</f>
        <v>105</v>
      </c>
      <c r="AK29" s="215">
        <f>'別表4-2'!AK29+'別表4-3'!AK29+'別表4-4'!AK29</f>
        <v>82</v>
      </c>
      <c r="AL29" s="138">
        <f t="shared" si="15"/>
        <v>78.0952380952381</v>
      </c>
      <c r="AM29" s="215">
        <f>'別表4-2'!AM29+'別表4-3'!AM29+'別表4-4'!AM29</f>
        <v>21</v>
      </c>
      <c r="AN29" s="138">
        <f t="shared" si="16"/>
        <v>20</v>
      </c>
      <c r="AO29" s="215">
        <f>'別表4-2'!AO29+'別表4-3'!AO29+'別表4-4'!AO29</f>
        <v>2</v>
      </c>
      <c r="AP29" s="132">
        <f t="shared" si="17"/>
        <v>1.9047619047619049</v>
      </c>
      <c r="AQ29" s="219">
        <f>'別表4-2'!AQ29+'別表4-3'!AQ29+'別表4-4'!AQ29</f>
        <v>0</v>
      </c>
    </row>
    <row r="30" spans="2:43" s="4" customFormat="1" ht="21.75" customHeight="1">
      <c r="B30" s="34" t="s">
        <v>19</v>
      </c>
      <c r="C30" s="210">
        <f t="shared" si="0"/>
        <v>1649</v>
      </c>
      <c r="D30" s="211">
        <f>'別表4-2'!D30+'別表4-3'!D30+'別表4-4'!D30</f>
        <v>1260</v>
      </c>
      <c r="E30" s="211">
        <f>'別表4-2'!E30+'別表4-3'!E30+'別表4-4'!E30</f>
        <v>389</v>
      </c>
      <c r="F30" s="212">
        <f t="shared" si="1"/>
        <v>104</v>
      </c>
      <c r="G30" s="218">
        <v>100</v>
      </c>
      <c r="H30" s="215">
        <f>'別表4-2'!H30+'別表4-3'!H30+'別表4-4'!H30</f>
        <v>11</v>
      </c>
      <c r="I30" s="132">
        <f t="shared" si="2"/>
        <v>10.576923076923077</v>
      </c>
      <c r="J30" s="212">
        <f>'別表4-2'!J30+'別表4-3'!J30+'別表4-4'!J30</f>
        <v>39</v>
      </c>
      <c r="K30" s="138">
        <f t="shared" si="3"/>
        <v>37.5</v>
      </c>
      <c r="L30" s="215">
        <f>'別表4-2'!L30+'別表4-3'!L30+'別表4-4'!L30</f>
        <v>54</v>
      </c>
      <c r="M30" s="132">
        <f t="shared" si="4"/>
        <v>51.92307692307693</v>
      </c>
      <c r="N30" s="215">
        <f>'別表4-2'!N30+'別表4-3'!N30+'別表4-4'!N30</f>
        <v>0</v>
      </c>
      <c r="O30" s="138">
        <f t="shared" si="5"/>
        <v>0</v>
      </c>
      <c r="P30" s="212">
        <f>'別表4-2'!P30+'別表4-3'!P30+'別表4-4'!P30</f>
        <v>104</v>
      </c>
      <c r="Q30" s="218">
        <v>100</v>
      </c>
      <c r="R30" s="215">
        <f>'別表4-2'!R30+'別表4-3'!R30+'別表4-4'!R30</f>
        <v>18</v>
      </c>
      <c r="S30" s="132">
        <f t="shared" si="6"/>
        <v>17.307692307692307</v>
      </c>
      <c r="T30" s="212">
        <f>'別表4-2'!T30+'別表4-3'!T30+'別表4-4'!T30</f>
        <v>11</v>
      </c>
      <c r="U30" s="220">
        <f t="shared" si="7"/>
        <v>10.576923076923077</v>
      </c>
      <c r="V30" s="212">
        <f>'別表4-2'!V30+'別表4-3'!V30+'別表4-4'!V30</f>
        <v>31</v>
      </c>
      <c r="W30" s="138">
        <f t="shared" si="8"/>
        <v>29.807692307692307</v>
      </c>
      <c r="X30" s="215">
        <f>'別表4-2'!X30+'別表4-3'!X30+'別表4-4'!X30</f>
        <v>24</v>
      </c>
      <c r="Y30" s="132">
        <f t="shared" si="9"/>
        <v>23.076923076923077</v>
      </c>
      <c r="Z30" s="212">
        <f>'別表4-2'!Z30+'別表4-3'!Z30+'別表4-4'!Z30</f>
        <v>7</v>
      </c>
      <c r="AA30" s="138">
        <f t="shared" si="10"/>
        <v>6.730769230769231</v>
      </c>
      <c r="AB30" s="212">
        <f>'別表4-2'!AB30+'別表4-3'!AB30+'別表4-4'!AB30</f>
        <v>5</v>
      </c>
      <c r="AC30" s="138">
        <f t="shared" si="11"/>
        <v>4.807692307692308</v>
      </c>
      <c r="AD30" s="212">
        <f>'別表4-2'!AD30+'別表4-3'!AD30+'別表4-4'!AD30</f>
        <v>0</v>
      </c>
      <c r="AE30" s="138">
        <f t="shared" si="12"/>
        <v>0</v>
      </c>
      <c r="AF30" s="212">
        <f>'別表4-2'!AF30+'別表4-3'!AF30+'別表4-4'!AF30</f>
        <v>0</v>
      </c>
      <c r="AG30" s="138">
        <f t="shared" si="13"/>
        <v>0</v>
      </c>
      <c r="AH30" s="215">
        <f>'別表4-2'!AH30+'別表4-3'!AH30+'別表4-4'!AH30</f>
        <v>8</v>
      </c>
      <c r="AI30" s="132">
        <f t="shared" si="14"/>
        <v>7.6923076923076925</v>
      </c>
      <c r="AJ30" s="219">
        <f>'別表4-2'!AJ30+'別表4-3'!AJ30+'別表4-4'!AJ30</f>
        <v>1530</v>
      </c>
      <c r="AK30" s="215">
        <f>'別表4-2'!AK30+'別表4-3'!AK30+'別表4-4'!AK30</f>
        <v>343</v>
      </c>
      <c r="AL30" s="138">
        <f t="shared" si="15"/>
        <v>22.418300653594773</v>
      </c>
      <c r="AM30" s="215">
        <f>'別表4-2'!AM30+'別表4-3'!AM30+'別表4-4'!AM30</f>
        <v>668</v>
      </c>
      <c r="AN30" s="138">
        <f t="shared" si="16"/>
        <v>43.66013071895425</v>
      </c>
      <c r="AO30" s="215">
        <f>'別表4-2'!AO30+'別表4-3'!AO30+'別表4-4'!AO30</f>
        <v>519</v>
      </c>
      <c r="AP30" s="132">
        <f t="shared" si="17"/>
        <v>33.92156862745098</v>
      </c>
      <c r="AQ30" s="219">
        <f>'別表4-2'!AQ30+'別表4-3'!AQ30+'別表4-4'!AQ30</f>
        <v>15</v>
      </c>
    </row>
    <row r="31" spans="2:43" s="4" customFormat="1" ht="21.75" customHeight="1">
      <c r="B31" s="34" t="s">
        <v>20</v>
      </c>
      <c r="C31" s="210">
        <f t="shared" si="0"/>
        <v>145</v>
      </c>
      <c r="D31" s="211">
        <f>'別表4-2'!D31+'別表4-3'!D31+'別表4-4'!D31</f>
        <v>87</v>
      </c>
      <c r="E31" s="211">
        <f>'別表4-2'!E31+'別表4-3'!E31+'別表4-4'!E31</f>
        <v>58</v>
      </c>
      <c r="F31" s="212">
        <f t="shared" si="1"/>
        <v>32</v>
      </c>
      <c r="G31" s="218">
        <v>100</v>
      </c>
      <c r="H31" s="215">
        <f>'別表4-2'!H31+'別表4-3'!H31+'別表4-4'!H31</f>
        <v>0</v>
      </c>
      <c r="I31" s="132">
        <f t="shared" si="2"/>
        <v>0</v>
      </c>
      <c r="J31" s="212">
        <f>'別表4-2'!J31+'別表4-3'!J31+'別表4-4'!J31</f>
        <v>30</v>
      </c>
      <c r="K31" s="138">
        <f t="shared" si="3"/>
        <v>93.75</v>
      </c>
      <c r="L31" s="215">
        <f>'別表4-2'!L31+'別表4-3'!L31+'別表4-4'!L31</f>
        <v>2</v>
      </c>
      <c r="M31" s="132">
        <f t="shared" si="4"/>
        <v>6.25</v>
      </c>
      <c r="N31" s="215">
        <f>'別表4-2'!N31+'別表4-3'!N31+'別表4-4'!N31</f>
        <v>0</v>
      </c>
      <c r="O31" s="138">
        <f t="shared" si="5"/>
        <v>0</v>
      </c>
      <c r="P31" s="212">
        <f>'別表4-2'!P31+'別表4-3'!P31+'別表4-4'!P31</f>
        <v>32</v>
      </c>
      <c r="Q31" s="218">
        <v>100</v>
      </c>
      <c r="R31" s="215">
        <f>'別表4-2'!R31+'別表4-3'!R31+'別表4-4'!R31</f>
        <v>1</v>
      </c>
      <c r="S31" s="132">
        <f t="shared" si="6"/>
        <v>3.125</v>
      </c>
      <c r="T31" s="212">
        <f>'別表4-2'!T31+'別表4-3'!T31+'別表4-4'!T31</f>
        <v>1</v>
      </c>
      <c r="U31" s="138">
        <f t="shared" si="7"/>
        <v>3.125</v>
      </c>
      <c r="V31" s="212">
        <f>'別表4-2'!V31+'別表4-3'!V31+'別表4-4'!V31</f>
        <v>3</v>
      </c>
      <c r="W31" s="138">
        <f t="shared" si="8"/>
        <v>9.375</v>
      </c>
      <c r="X31" s="215">
        <f>'別表4-2'!X31+'別表4-3'!X31+'別表4-4'!X31</f>
        <v>6</v>
      </c>
      <c r="Y31" s="132">
        <f t="shared" si="9"/>
        <v>18.75</v>
      </c>
      <c r="Z31" s="212">
        <f>'別表4-2'!Z31+'別表4-3'!Z31+'別表4-4'!Z31</f>
        <v>9</v>
      </c>
      <c r="AA31" s="138">
        <f t="shared" si="10"/>
        <v>28.125</v>
      </c>
      <c r="AB31" s="212">
        <f>'別表4-2'!AB31+'別表4-3'!AB31+'別表4-4'!AB31</f>
        <v>2</v>
      </c>
      <c r="AC31" s="138">
        <f t="shared" si="11"/>
        <v>6.25</v>
      </c>
      <c r="AD31" s="212">
        <f>'別表4-2'!AD31+'別表4-3'!AD31+'別表4-4'!AD31</f>
        <v>1</v>
      </c>
      <c r="AE31" s="138">
        <f t="shared" si="12"/>
        <v>3.125</v>
      </c>
      <c r="AF31" s="212">
        <f>'別表4-2'!AF31+'別表4-3'!AF31+'別表4-4'!AF31</f>
        <v>0</v>
      </c>
      <c r="AG31" s="138">
        <f t="shared" si="13"/>
        <v>0</v>
      </c>
      <c r="AH31" s="215">
        <f>'別表4-2'!AH31+'別表4-3'!AH31+'別表4-4'!AH31</f>
        <v>9</v>
      </c>
      <c r="AI31" s="132">
        <f t="shared" si="14"/>
        <v>28.125</v>
      </c>
      <c r="AJ31" s="219">
        <f>'別表4-2'!AJ31+'別表4-3'!AJ31+'別表4-4'!AJ31</f>
        <v>105</v>
      </c>
      <c r="AK31" s="215">
        <f>'別表4-2'!AK31+'別表4-3'!AK31+'別表4-4'!AK31</f>
        <v>47</v>
      </c>
      <c r="AL31" s="138">
        <f t="shared" si="15"/>
        <v>44.761904761904766</v>
      </c>
      <c r="AM31" s="215">
        <f>'別表4-2'!AM31+'別表4-3'!AM31+'別表4-4'!AM31</f>
        <v>23</v>
      </c>
      <c r="AN31" s="138">
        <f t="shared" si="16"/>
        <v>21.904761904761905</v>
      </c>
      <c r="AO31" s="215">
        <f>'別表4-2'!AO31+'別表4-3'!AO31+'別表4-4'!AO31</f>
        <v>35</v>
      </c>
      <c r="AP31" s="132">
        <f t="shared" si="17"/>
        <v>33.33333333333333</v>
      </c>
      <c r="AQ31" s="219">
        <f>'別表4-2'!AQ31+'別表4-3'!AQ31+'別表4-4'!AQ31</f>
        <v>8</v>
      </c>
    </row>
    <row r="32" spans="2:43" s="4" customFormat="1" ht="21.75" customHeight="1">
      <c r="B32" s="34" t="s">
        <v>78</v>
      </c>
      <c r="C32" s="210">
        <f t="shared" si="0"/>
        <v>20</v>
      </c>
      <c r="D32" s="211">
        <f>'別表4-2'!D32+'別表4-3'!D32+'別表4-4'!D32</f>
        <v>14</v>
      </c>
      <c r="E32" s="211">
        <f>'別表4-2'!E32+'別表4-3'!E32+'別表4-4'!E32</f>
        <v>6</v>
      </c>
      <c r="F32" s="212">
        <f t="shared" si="1"/>
        <v>5</v>
      </c>
      <c r="G32" s="218">
        <v>100</v>
      </c>
      <c r="H32" s="215">
        <f>'別表4-2'!H32+'別表4-3'!H32+'別表4-4'!H32</f>
        <v>1</v>
      </c>
      <c r="I32" s="132">
        <f t="shared" si="2"/>
        <v>20</v>
      </c>
      <c r="J32" s="212">
        <f>'別表4-2'!J32+'別表4-3'!J32+'別表4-4'!J32</f>
        <v>3</v>
      </c>
      <c r="K32" s="138">
        <f t="shared" si="3"/>
        <v>60</v>
      </c>
      <c r="L32" s="215">
        <f>'別表4-2'!L32+'別表4-3'!L32+'別表4-4'!L32</f>
        <v>1</v>
      </c>
      <c r="M32" s="132">
        <f t="shared" si="4"/>
        <v>20</v>
      </c>
      <c r="N32" s="215">
        <f>'別表4-2'!N32+'別表4-3'!N32+'別表4-4'!N32</f>
        <v>0</v>
      </c>
      <c r="O32" s="138">
        <f t="shared" si="5"/>
        <v>0</v>
      </c>
      <c r="P32" s="212">
        <f>'別表4-2'!P32+'別表4-3'!P32+'別表4-4'!P32</f>
        <v>5</v>
      </c>
      <c r="Q32" s="218">
        <v>100</v>
      </c>
      <c r="R32" s="215">
        <f>'別表4-2'!R32+'別表4-3'!R32+'別表4-4'!R32</f>
        <v>0</v>
      </c>
      <c r="S32" s="132">
        <f t="shared" si="6"/>
        <v>0</v>
      </c>
      <c r="T32" s="212">
        <f>'別表4-2'!T32+'別表4-3'!T32+'別表4-4'!T32</f>
        <v>0</v>
      </c>
      <c r="U32" s="138">
        <f t="shared" si="7"/>
        <v>0</v>
      </c>
      <c r="V32" s="212">
        <f>'別表4-2'!V32+'別表4-3'!V32+'別表4-4'!V32</f>
        <v>0</v>
      </c>
      <c r="W32" s="138">
        <f t="shared" si="8"/>
        <v>0</v>
      </c>
      <c r="X32" s="215">
        <f>'別表4-2'!X32+'別表4-3'!X32+'別表4-4'!X32</f>
        <v>1</v>
      </c>
      <c r="Y32" s="132">
        <f t="shared" si="9"/>
        <v>20</v>
      </c>
      <c r="Z32" s="212">
        <f>'別表4-2'!Z32+'別表4-3'!Z32+'別表4-4'!Z32</f>
        <v>2</v>
      </c>
      <c r="AA32" s="138">
        <f t="shared" si="10"/>
        <v>40</v>
      </c>
      <c r="AB32" s="212">
        <f>'別表4-2'!AB32+'別表4-3'!AB32+'別表4-4'!AB32</f>
        <v>1</v>
      </c>
      <c r="AC32" s="138">
        <f t="shared" si="11"/>
        <v>20</v>
      </c>
      <c r="AD32" s="212">
        <f>'別表4-2'!AD32+'別表4-3'!AD32+'別表4-4'!AD32</f>
        <v>0</v>
      </c>
      <c r="AE32" s="138">
        <f t="shared" si="12"/>
        <v>0</v>
      </c>
      <c r="AF32" s="212">
        <f>'別表4-2'!AF32+'別表4-3'!AF32+'別表4-4'!AF32</f>
        <v>1</v>
      </c>
      <c r="AG32" s="138">
        <f t="shared" si="13"/>
        <v>20</v>
      </c>
      <c r="AH32" s="215">
        <f>'別表4-2'!AH32+'別表4-3'!AH32+'別表4-4'!AH32</f>
        <v>0</v>
      </c>
      <c r="AI32" s="132">
        <f t="shared" si="14"/>
        <v>0</v>
      </c>
      <c r="AJ32" s="219">
        <f>'別表4-2'!AJ32+'別表4-3'!AJ32+'別表4-4'!AJ32</f>
        <v>15</v>
      </c>
      <c r="AK32" s="215">
        <f>'別表4-2'!AK32+'別表4-3'!AK32+'別表4-4'!AK32</f>
        <v>6</v>
      </c>
      <c r="AL32" s="138">
        <f t="shared" si="15"/>
        <v>40</v>
      </c>
      <c r="AM32" s="215">
        <f>'別表4-2'!AM32+'別表4-3'!AM32+'別表4-4'!AM32</f>
        <v>8</v>
      </c>
      <c r="AN32" s="138">
        <f t="shared" si="16"/>
        <v>53.333333333333336</v>
      </c>
      <c r="AO32" s="215">
        <f>'別表4-2'!AO32+'別表4-3'!AO32+'別表4-4'!AO32</f>
        <v>1</v>
      </c>
      <c r="AP32" s="132">
        <f t="shared" si="17"/>
        <v>6.666666666666667</v>
      </c>
      <c r="AQ32" s="219">
        <f>'別表4-2'!AQ32+'別表4-3'!AQ32+'別表4-4'!AQ32</f>
        <v>0</v>
      </c>
    </row>
    <row r="33" spans="2:43" s="4" customFormat="1" ht="21.75" customHeight="1">
      <c r="B33" s="34" t="s">
        <v>7</v>
      </c>
      <c r="C33" s="210">
        <f t="shared" si="0"/>
        <v>21688</v>
      </c>
      <c r="D33" s="211">
        <f>'別表4-2'!D33+'別表4-3'!D33+'別表4-4'!D33</f>
        <v>12507</v>
      </c>
      <c r="E33" s="211">
        <f>'別表4-2'!E33+'別表4-3'!E33+'別表4-4'!E33</f>
        <v>9181</v>
      </c>
      <c r="F33" s="212">
        <f t="shared" si="1"/>
        <v>10040</v>
      </c>
      <c r="G33" s="218">
        <v>100</v>
      </c>
      <c r="H33" s="215">
        <f>'別表4-2'!H33+'別表4-3'!H33+'別表4-4'!H33</f>
        <v>18</v>
      </c>
      <c r="I33" s="132">
        <f t="shared" si="2"/>
        <v>0.17928286852589642</v>
      </c>
      <c r="J33" s="212">
        <f>'別表4-2'!J33+'別表4-3'!J33+'別表4-4'!J33</f>
        <v>94</v>
      </c>
      <c r="K33" s="138">
        <f t="shared" si="3"/>
        <v>0.9362549800796812</v>
      </c>
      <c r="L33" s="215">
        <f>'別表4-2'!L33+'別表4-3'!L33+'別表4-4'!L33</f>
        <v>9928</v>
      </c>
      <c r="M33" s="132">
        <f t="shared" si="4"/>
        <v>98.88446215139443</v>
      </c>
      <c r="N33" s="215">
        <f>'別表4-2'!N33+'別表4-3'!N33+'別表4-4'!N33</f>
        <v>0</v>
      </c>
      <c r="O33" s="138">
        <f t="shared" si="5"/>
        <v>0</v>
      </c>
      <c r="P33" s="212">
        <f>'別表4-2'!P33+'別表4-3'!P33+'別表4-4'!P33</f>
        <v>10040</v>
      </c>
      <c r="Q33" s="218">
        <v>100</v>
      </c>
      <c r="R33" s="215">
        <f>'別表4-2'!R33+'別表4-3'!R33+'別表4-4'!R33</f>
        <v>1062</v>
      </c>
      <c r="S33" s="132">
        <f t="shared" si="6"/>
        <v>10.577689243027887</v>
      </c>
      <c r="T33" s="212">
        <f>'別表4-2'!T33+'別表4-3'!T33+'別表4-4'!T33</f>
        <v>702</v>
      </c>
      <c r="U33" s="220">
        <f t="shared" si="7"/>
        <v>6.99203187250996</v>
      </c>
      <c r="V33" s="212">
        <f>'別表4-2'!V33+'別表4-3'!V33+'別表4-4'!V33</f>
        <v>1692</v>
      </c>
      <c r="W33" s="138">
        <f t="shared" si="8"/>
        <v>16.852589641434264</v>
      </c>
      <c r="X33" s="215">
        <f>'別表4-2'!X33+'別表4-3'!X33+'別表4-4'!X33</f>
        <v>4698</v>
      </c>
      <c r="Y33" s="132">
        <f t="shared" si="9"/>
        <v>46.79282868525896</v>
      </c>
      <c r="Z33" s="212">
        <f>'別表4-2'!Z33+'別表4-3'!Z33+'別表4-4'!Z33</f>
        <v>1495</v>
      </c>
      <c r="AA33" s="138">
        <f t="shared" si="10"/>
        <v>14.890438247011954</v>
      </c>
      <c r="AB33" s="212">
        <f>'別表4-2'!AB33+'別表4-3'!AB33+'別表4-4'!AB33</f>
        <v>222</v>
      </c>
      <c r="AC33" s="138">
        <f t="shared" si="11"/>
        <v>2.2111553784860556</v>
      </c>
      <c r="AD33" s="212">
        <f>'別表4-2'!AD33+'別表4-3'!AD33+'別表4-4'!AD33</f>
        <v>69</v>
      </c>
      <c r="AE33" s="138">
        <f t="shared" si="12"/>
        <v>0.6872509960159362</v>
      </c>
      <c r="AF33" s="212">
        <f>'別表4-2'!AF33+'別表4-3'!AF33+'別表4-4'!AF33</f>
        <v>13</v>
      </c>
      <c r="AG33" s="138">
        <f t="shared" si="13"/>
        <v>0.1294820717131474</v>
      </c>
      <c r="AH33" s="215">
        <f>'別表4-2'!AH33+'別表4-3'!AH33+'別表4-4'!AH33</f>
        <v>87</v>
      </c>
      <c r="AI33" s="132">
        <f t="shared" si="14"/>
        <v>0.8665338645418327</v>
      </c>
      <c r="AJ33" s="219">
        <f>'別表4-2'!AJ33+'別表4-3'!AJ33+'別表4-4'!AJ33</f>
        <v>11647</v>
      </c>
      <c r="AK33" s="215">
        <f>'別表4-2'!AK33+'別表4-3'!AK33+'別表4-4'!AK33</f>
        <v>6319</v>
      </c>
      <c r="AL33" s="138">
        <f t="shared" si="15"/>
        <v>54.254314415729375</v>
      </c>
      <c r="AM33" s="215">
        <f>'別表4-2'!AM33+'別表4-3'!AM33+'別表4-4'!AM33</f>
        <v>4421</v>
      </c>
      <c r="AN33" s="138">
        <f t="shared" si="16"/>
        <v>37.95827251652786</v>
      </c>
      <c r="AO33" s="215">
        <f>'別表4-2'!AO33+'別表4-3'!AO33+'別表4-4'!AO33</f>
        <v>907</v>
      </c>
      <c r="AP33" s="132">
        <f t="shared" si="17"/>
        <v>7.787413067742767</v>
      </c>
      <c r="AQ33" s="219">
        <f>'別表4-2'!AQ33+'別表4-3'!AQ33+'別表4-4'!AQ33</f>
        <v>1</v>
      </c>
    </row>
    <row r="34" spans="2:43" s="4" customFormat="1" ht="21.75" customHeight="1" thickBot="1">
      <c r="B34" s="36" t="s">
        <v>23</v>
      </c>
      <c r="C34" s="224">
        <f t="shared" si="0"/>
        <v>4</v>
      </c>
      <c r="D34" s="225">
        <f>'別表4-2'!D34+'別表4-3'!D34+'別表4-4'!D34</f>
        <v>2</v>
      </c>
      <c r="E34" s="224">
        <f>'別表4-2'!E34+'別表4-3'!E34+'別表4-4'!E34</f>
        <v>2</v>
      </c>
      <c r="F34" s="226">
        <f t="shared" si="1"/>
        <v>1</v>
      </c>
      <c r="G34" s="227">
        <v>100</v>
      </c>
      <c r="H34" s="228">
        <f>'別表4-2'!H34+'別表4-3'!H34+'別表4-4'!H34</f>
        <v>1</v>
      </c>
      <c r="I34" s="229">
        <f t="shared" si="2"/>
        <v>100</v>
      </c>
      <c r="J34" s="226">
        <f>'別表4-2'!J34+'別表4-3'!J34+'別表4-4'!J34</f>
        <v>0</v>
      </c>
      <c r="K34" s="230">
        <f t="shared" si="3"/>
        <v>0</v>
      </c>
      <c r="L34" s="228">
        <f>'別表4-2'!L34+'別表4-3'!L34+'別表4-4'!L34</f>
        <v>0</v>
      </c>
      <c r="M34" s="229">
        <f t="shared" si="4"/>
        <v>0</v>
      </c>
      <c r="N34" s="228">
        <f>'別表4-2'!N34+'別表4-3'!N34+'別表4-4'!N34</f>
        <v>0</v>
      </c>
      <c r="O34" s="230">
        <f t="shared" si="5"/>
        <v>0</v>
      </c>
      <c r="P34" s="228">
        <f>'別表4-2'!P34+'別表4-3'!P34+'別表4-4'!P34</f>
        <v>1</v>
      </c>
      <c r="Q34" s="227">
        <v>100</v>
      </c>
      <c r="R34" s="228">
        <f>'別表4-2'!R34+'別表4-3'!R34+'別表4-4'!R34</f>
        <v>0</v>
      </c>
      <c r="S34" s="229">
        <f t="shared" si="6"/>
        <v>0</v>
      </c>
      <c r="T34" s="226">
        <f>'別表4-2'!T34+'別表4-3'!T34+'別表4-4'!T34</f>
        <v>0</v>
      </c>
      <c r="U34" s="230">
        <f t="shared" si="7"/>
        <v>0</v>
      </c>
      <c r="V34" s="226">
        <f>'別表4-2'!V34+'別表4-3'!V34+'別表4-4'!V34</f>
        <v>0</v>
      </c>
      <c r="W34" s="230">
        <f t="shared" si="8"/>
        <v>0</v>
      </c>
      <c r="X34" s="228">
        <f>'別表4-2'!X34+'別表4-3'!X34+'別表4-4'!X34</f>
        <v>0</v>
      </c>
      <c r="Y34" s="229">
        <f t="shared" si="9"/>
        <v>0</v>
      </c>
      <c r="Z34" s="226">
        <f>'別表4-2'!Z34+'別表4-3'!Z34+'別表4-4'!Z34</f>
        <v>0</v>
      </c>
      <c r="AA34" s="230">
        <f t="shared" si="10"/>
        <v>0</v>
      </c>
      <c r="AB34" s="226">
        <f>'別表4-2'!AB34+'別表4-3'!AB34+'別表4-4'!AB34</f>
        <v>0</v>
      </c>
      <c r="AC34" s="230">
        <f t="shared" si="11"/>
        <v>0</v>
      </c>
      <c r="AD34" s="226">
        <f>'別表4-2'!AD34+'別表4-3'!AD34+'別表4-4'!AD34</f>
        <v>1</v>
      </c>
      <c r="AE34" s="230">
        <f t="shared" si="12"/>
        <v>100</v>
      </c>
      <c r="AF34" s="226">
        <f>'別表4-2'!AF34+'別表4-3'!AF34+'別表4-4'!AF34</f>
        <v>0</v>
      </c>
      <c r="AG34" s="230">
        <f t="shared" si="13"/>
        <v>0</v>
      </c>
      <c r="AH34" s="228">
        <f>'別表4-2'!AH34+'別表4-3'!AH34+'別表4-4'!AH34</f>
        <v>0</v>
      </c>
      <c r="AI34" s="229">
        <f t="shared" si="14"/>
        <v>0</v>
      </c>
      <c r="AJ34" s="231">
        <f>'別表4-2'!AJ34+'別表4-3'!AJ34+'別表4-4'!AJ34</f>
        <v>3</v>
      </c>
      <c r="AK34" s="228">
        <f>'別表4-2'!AK34+'別表4-3'!AK34+'別表4-4'!AK34</f>
        <v>2</v>
      </c>
      <c r="AL34" s="230">
        <f t="shared" si="15"/>
        <v>66.66666666666666</v>
      </c>
      <c r="AM34" s="228">
        <f>'別表4-2'!AM34+'別表4-3'!AM34+'別表4-4'!AM34</f>
        <v>1</v>
      </c>
      <c r="AN34" s="230">
        <f t="shared" si="16"/>
        <v>33.33333333333333</v>
      </c>
      <c r="AO34" s="228">
        <f>'別表4-2'!AO34+'別表4-3'!AO34+'別表4-4'!AO34</f>
        <v>0</v>
      </c>
      <c r="AP34" s="230">
        <f t="shared" si="17"/>
        <v>0</v>
      </c>
      <c r="AQ34" s="231">
        <f>'別表4-2'!AQ34+'別表4-3'!AQ34+'別表4-4'!AQ34</f>
        <v>0</v>
      </c>
    </row>
    <row r="35" spans="2:43" s="4" customFormat="1" ht="21.75" customHeight="1" thickTop="1">
      <c r="B35" s="32" t="s">
        <v>21</v>
      </c>
      <c r="C35" s="232">
        <f>SUM(F35+AJ35+AQ35)</f>
        <v>68519</v>
      </c>
      <c r="D35" s="233">
        <f>'別表4-2'!D35+'別表4-3'!D35+'別表4-4'!D35</f>
        <v>36804</v>
      </c>
      <c r="E35" s="233">
        <f>'別表4-2'!E35+'別表4-3'!E35+'別表4-4'!E35</f>
        <v>31715</v>
      </c>
      <c r="F35" s="234">
        <f>SUM(H35+J35+L35+N35)</f>
        <v>30925</v>
      </c>
      <c r="G35" s="235">
        <v>100</v>
      </c>
      <c r="H35" s="236">
        <f>'別表4-2'!H35+'別表4-3'!H35+'別表4-4'!H35</f>
        <v>1779</v>
      </c>
      <c r="I35" s="237">
        <f>IF($F35&lt;&gt;0,H35/$F35*100,0)</f>
        <v>5.752627324171383</v>
      </c>
      <c r="J35" s="236">
        <f>'別表4-2'!J35+'別表4-3'!J35+'別表4-4'!J35</f>
        <v>17763</v>
      </c>
      <c r="K35" s="237">
        <f>IF($F35&lt;&gt;0,J35/$F35*100,0)</f>
        <v>57.438965238480186</v>
      </c>
      <c r="L35" s="238">
        <f>'別表4-2'!L35+'別表4-3'!L35+'別表4-4'!L35</f>
        <v>11262</v>
      </c>
      <c r="M35" s="239">
        <f>IF($F35&lt;&gt;0,L35/$F35*100,0)</f>
        <v>36.417138237671786</v>
      </c>
      <c r="N35" s="236">
        <f>'別表4-2'!N35+'別表4-3'!N35+'別表4-4'!N35</f>
        <v>121</v>
      </c>
      <c r="O35" s="237">
        <f>IF($F35&lt;&gt;0,N35/$F35*100,0)</f>
        <v>0.39126919967663704</v>
      </c>
      <c r="P35" s="238">
        <f>'別表4-2'!P35+'別表4-3'!P35+'別表4-4'!P35</f>
        <v>30925</v>
      </c>
      <c r="Q35" s="235">
        <v>100</v>
      </c>
      <c r="R35" s="236">
        <f>'別表4-2'!R35+'別表4-3'!R35+'別表4-4'!R35</f>
        <v>4854</v>
      </c>
      <c r="S35" s="181">
        <f>IF($P35&lt;&gt;0,R35/$P35*100,0)</f>
        <v>15.696038803556991</v>
      </c>
      <c r="T35" s="238">
        <f>'別表4-2'!T35+'別表4-3'!T35+'別表4-4'!T35</f>
        <v>5349</v>
      </c>
      <c r="U35" s="239">
        <f>IF($P35&lt;&gt;0,T35/$P35*100,0)</f>
        <v>17.296685529506874</v>
      </c>
      <c r="V35" s="236">
        <f>'別表4-2'!V35+'別表4-3'!V35+'別表4-4'!V35</f>
        <v>5664</v>
      </c>
      <c r="W35" s="237">
        <f>IF($P35&lt;&gt;0,V35/$P35*100,0)</f>
        <v>18.315278900565886</v>
      </c>
      <c r="X35" s="236">
        <f>'別表4-2'!X35+'別表4-3'!X35+'別表4-4'!X35</f>
        <v>9472</v>
      </c>
      <c r="Y35" s="181">
        <f>IF($P35&lt;&gt;0,X35/$P35*100,0)</f>
        <v>30.628940986257074</v>
      </c>
      <c r="Z35" s="238">
        <f>'別表4-2'!Z35+'別表4-3'!Z35+'別表4-4'!Z35</f>
        <v>2654</v>
      </c>
      <c r="AA35" s="190">
        <f>IF($P35&lt;&gt;0,Z35/$P35*100,0)</f>
        <v>8.582053354890865</v>
      </c>
      <c r="AB35" s="238">
        <f>'別表4-2'!AB35+'別表4-3'!AB35+'別表4-4'!AB35</f>
        <v>897</v>
      </c>
      <c r="AC35" s="190">
        <f>IF($P35&lt;&gt;0,AB35/$P35*100,0)</f>
        <v>2.900565885206144</v>
      </c>
      <c r="AD35" s="236">
        <f>'別表4-2'!AD35+'別表4-3'!AD35+'別表4-4'!AD35</f>
        <v>375</v>
      </c>
      <c r="AE35" s="190">
        <f>IF($P35&lt;&gt;0,AD35/$P35*100,0)</f>
        <v>1.2126111560226354</v>
      </c>
      <c r="AF35" s="236">
        <f>'別表4-2'!AF35+'別表4-3'!AF35+'別表4-4'!AF35</f>
        <v>364</v>
      </c>
      <c r="AG35" s="190">
        <f>IF($P35&lt;&gt;0,AF35/$P35*100,0)</f>
        <v>1.1770412287793048</v>
      </c>
      <c r="AH35" s="236">
        <f>'別表4-2'!AH35+'別表4-3'!AH35+'別表4-4'!AH35</f>
        <v>1296</v>
      </c>
      <c r="AI35" s="181">
        <f>IF($P35&lt;&gt;0,AH35/$P35*100,0)</f>
        <v>4.190784155214228</v>
      </c>
      <c r="AJ35" s="240">
        <f>'別表4-2'!AJ35+'別表4-3'!AJ35+'別表4-4'!AJ35</f>
        <v>34030</v>
      </c>
      <c r="AK35" s="236">
        <f>'別表4-2'!AK35+'別表4-3'!AK35+'別表4-4'!AK35</f>
        <v>18463</v>
      </c>
      <c r="AL35" s="190">
        <f>IF($AJ35,AK35/$AJ35*100,0)</f>
        <v>54.25506905671467</v>
      </c>
      <c r="AM35" s="236">
        <f>'別表4-2'!AM35+'別表4-3'!AM35+'別表4-4'!AM35</f>
        <v>10693</v>
      </c>
      <c r="AN35" s="190">
        <f>IF($AJ35,AM35/$AJ35*100,0)</f>
        <v>31.422274463708494</v>
      </c>
      <c r="AO35" s="236">
        <f>'別表4-2'!AO35+'別表4-3'!AO35+'別表4-4'!AO35</f>
        <v>4874</v>
      </c>
      <c r="AP35" s="181">
        <f>IF($AJ35,AO35/$AJ35*100,0)</f>
        <v>14.322656479576846</v>
      </c>
      <c r="AQ35" s="232">
        <f>SUM(AQ7:AQ34)</f>
        <v>3564</v>
      </c>
    </row>
    <row r="36" spans="2:43" ht="12.75">
      <c r="B36" s="20"/>
      <c r="C36" s="20"/>
      <c r="D36" s="20"/>
      <c r="E36" s="20"/>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row>
    <row r="37" spans="2:43" ht="12.75">
      <c r="B37" s="20"/>
      <c r="C37" s="20"/>
      <c r="D37" s="20"/>
      <c r="E37" s="20"/>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sheetData>
  <sheetProtection scenarios="1" formatCells="0" autoFilter="0"/>
  <mergeCells count="24">
    <mergeCell ref="B2:AQ2"/>
    <mergeCell ref="P4:AI4"/>
    <mergeCell ref="R5:S5"/>
    <mergeCell ref="B4:B6"/>
    <mergeCell ref="N5:O5"/>
    <mergeCell ref="T5:U5"/>
    <mergeCell ref="V5:W5"/>
    <mergeCell ref="AH5:AI5"/>
    <mergeCell ref="AQ4:AQ5"/>
    <mergeCell ref="AF5:AG5"/>
    <mergeCell ref="AK5:AL5"/>
    <mergeCell ref="AM5:AN5"/>
    <mergeCell ref="AO5:AP5"/>
    <mergeCell ref="AJ4:AP4"/>
    <mergeCell ref="X5:Y5"/>
    <mergeCell ref="Z5:AA5"/>
    <mergeCell ref="AD5:AE5"/>
    <mergeCell ref="B3:N3"/>
    <mergeCell ref="F4:O4"/>
    <mergeCell ref="H5:I5"/>
    <mergeCell ref="J5:K5"/>
    <mergeCell ref="L5:M5"/>
    <mergeCell ref="AB5:AC5"/>
    <mergeCell ref="C4:E4"/>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B1:AQ42"/>
  <sheetViews>
    <sheetView view="pageBreakPreview" zoomScale="70" zoomScaleNormal="75" zoomScaleSheetLayoutView="70" zoomScalePageLayoutView="0" workbookViewId="0" topLeftCell="A1">
      <pane xSplit="2" ySplit="5" topLeftCell="C17" activePane="bottomRight" state="frozen"/>
      <selection pane="topLeft" activeCell="A1" sqref="A1"/>
      <selection pane="topRight" activeCell="C1" sqref="C1"/>
      <selection pane="bottomLeft" activeCell="A6" sqref="A6"/>
      <selection pane="bottomRight" activeCell="Q35" sqref="Q35"/>
    </sheetView>
  </sheetViews>
  <sheetFormatPr defaultColWidth="9.00390625" defaultRowHeight="13.5"/>
  <cols>
    <col min="1" max="1" width="2.125" style="1" customWidth="1"/>
    <col min="2" max="2" width="18.125" style="1" customWidth="1"/>
    <col min="3" max="5" width="10.875" style="1" customWidth="1"/>
    <col min="6" max="6" width="8.375" style="1" customWidth="1"/>
    <col min="7" max="7" width="7.125" style="1" customWidth="1"/>
    <col min="8" max="15" width="6.875" style="1" customWidth="1"/>
    <col min="16" max="26" width="6.50390625" style="1" customWidth="1"/>
    <col min="27" max="27" width="7.375" style="1" customWidth="1"/>
    <col min="28" max="28" width="6.50390625" style="1" customWidth="1"/>
    <col min="29" max="29" width="7.50390625" style="1" customWidth="1"/>
    <col min="30" max="30" width="6.50390625" style="1" customWidth="1"/>
    <col min="31" max="31" width="7.125" style="1" customWidth="1"/>
    <col min="32" max="35" width="6.50390625" style="1" customWidth="1"/>
    <col min="36" max="36" width="7.00390625" style="1" bestFit="1" customWidth="1"/>
    <col min="37" max="42" width="6.375" style="1" customWidth="1"/>
    <col min="43" max="43" width="9.50390625" style="1" customWidth="1"/>
    <col min="44" max="16384" width="9.00390625" style="1" customWidth="1"/>
  </cols>
  <sheetData>
    <row r="1" spans="2:43" s="8" customFormat="1" ht="18" customHeight="1">
      <c r="B1" s="27" t="s">
        <v>45</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8"/>
    </row>
    <row r="2" spans="2:43" s="8" customFormat="1" ht="18" customHeight="1">
      <c r="B2" s="637" t="s">
        <v>162</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row>
    <row r="3" spans="2:43" s="8" customFormat="1" ht="18" customHeight="1" thickBot="1">
      <c r="B3" s="27" t="s">
        <v>51</v>
      </c>
      <c r="C3" s="27"/>
      <c r="D3" s="37"/>
      <c r="E3" s="3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row>
    <row r="4" spans="2:43" ht="18" customHeight="1">
      <c r="B4" s="646" t="s">
        <v>8</v>
      </c>
      <c r="C4" s="643" t="s">
        <v>131</v>
      </c>
      <c r="D4" s="644"/>
      <c r="E4" s="645"/>
      <c r="F4" s="609" t="s">
        <v>125</v>
      </c>
      <c r="G4" s="610"/>
      <c r="H4" s="610"/>
      <c r="I4" s="610"/>
      <c r="J4" s="610"/>
      <c r="K4" s="610"/>
      <c r="L4" s="610"/>
      <c r="M4" s="610"/>
      <c r="N4" s="610"/>
      <c r="O4" s="611"/>
      <c r="P4" s="615" t="s">
        <v>125</v>
      </c>
      <c r="Q4" s="616"/>
      <c r="R4" s="616"/>
      <c r="S4" s="616"/>
      <c r="T4" s="616"/>
      <c r="U4" s="616"/>
      <c r="V4" s="616"/>
      <c r="W4" s="616"/>
      <c r="X4" s="616"/>
      <c r="Y4" s="616"/>
      <c r="Z4" s="616"/>
      <c r="AA4" s="616"/>
      <c r="AB4" s="616"/>
      <c r="AC4" s="616"/>
      <c r="AD4" s="616"/>
      <c r="AE4" s="616"/>
      <c r="AF4" s="616"/>
      <c r="AG4" s="616"/>
      <c r="AH4" s="616"/>
      <c r="AI4" s="616"/>
      <c r="AJ4" s="609" t="s">
        <v>129</v>
      </c>
      <c r="AK4" s="584"/>
      <c r="AL4" s="584"/>
      <c r="AM4" s="584"/>
      <c r="AN4" s="584"/>
      <c r="AO4" s="584"/>
      <c r="AP4" s="600"/>
      <c r="AQ4" s="649" t="s">
        <v>10</v>
      </c>
    </row>
    <row r="5" spans="2:43" ht="34.5" customHeight="1">
      <c r="B5" s="647"/>
      <c r="C5" s="293"/>
      <c r="D5" s="295" t="s">
        <v>130</v>
      </c>
      <c r="E5" s="295" t="s">
        <v>254</v>
      </c>
      <c r="F5" s="241"/>
      <c r="G5" s="121"/>
      <c r="H5" s="590" t="s">
        <v>43</v>
      </c>
      <c r="I5" s="591"/>
      <c r="J5" s="590" t="s">
        <v>32</v>
      </c>
      <c r="K5" s="591"/>
      <c r="L5" s="590" t="s">
        <v>33</v>
      </c>
      <c r="M5" s="591"/>
      <c r="N5" s="590" t="s">
        <v>34</v>
      </c>
      <c r="O5" s="591"/>
      <c r="P5" s="242"/>
      <c r="Q5" s="168"/>
      <c r="R5" s="622" t="s">
        <v>58</v>
      </c>
      <c r="S5" s="614"/>
      <c r="T5" s="613" t="s">
        <v>72</v>
      </c>
      <c r="U5" s="614"/>
      <c r="V5" s="613" t="s">
        <v>73</v>
      </c>
      <c r="W5" s="614"/>
      <c r="X5" s="613" t="s">
        <v>74</v>
      </c>
      <c r="Y5" s="614"/>
      <c r="Z5" s="613" t="s">
        <v>59</v>
      </c>
      <c r="AA5" s="614"/>
      <c r="AB5" s="613" t="s">
        <v>79</v>
      </c>
      <c r="AC5" s="614"/>
      <c r="AD5" s="613" t="s">
        <v>60</v>
      </c>
      <c r="AE5" s="614"/>
      <c r="AF5" s="613" t="s">
        <v>61</v>
      </c>
      <c r="AG5" s="614"/>
      <c r="AH5" s="613" t="s">
        <v>62</v>
      </c>
      <c r="AI5" s="614"/>
      <c r="AJ5" s="243"/>
      <c r="AK5" s="623" t="s">
        <v>63</v>
      </c>
      <c r="AL5" s="624"/>
      <c r="AM5" s="625" t="s">
        <v>76</v>
      </c>
      <c r="AN5" s="626"/>
      <c r="AO5" s="623" t="s">
        <v>65</v>
      </c>
      <c r="AP5" s="624"/>
      <c r="AQ5" s="650"/>
    </row>
    <row r="6" spans="2:43" ht="19.5" customHeight="1">
      <c r="B6" s="648"/>
      <c r="C6" s="244" t="s">
        <v>40</v>
      </c>
      <c r="D6" s="245" t="s">
        <v>27</v>
      </c>
      <c r="E6" s="245" t="s">
        <v>40</v>
      </c>
      <c r="F6" s="202" t="s">
        <v>27</v>
      </c>
      <c r="G6" s="124" t="s">
        <v>28</v>
      </c>
      <c r="H6" s="203" t="s">
        <v>27</v>
      </c>
      <c r="I6" s="126" t="s">
        <v>28</v>
      </c>
      <c r="J6" s="202" t="s">
        <v>27</v>
      </c>
      <c r="K6" s="124" t="s">
        <v>28</v>
      </c>
      <c r="L6" s="203" t="s">
        <v>27</v>
      </c>
      <c r="M6" s="126" t="s">
        <v>28</v>
      </c>
      <c r="N6" s="203" t="s">
        <v>27</v>
      </c>
      <c r="O6" s="124" t="s">
        <v>28</v>
      </c>
      <c r="P6" s="204" t="s">
        <v>27</v>
      </c>
      <c r="Q6" s="172" t="s">
        <v>28</v>
      </c>
      <c r="R6" s="205" t="s">
        <v>27</v>
      </c>
      <c r="S6" s="174" t="s">
        <v>28</v>
      </c>
      <c r="T6" s="204" t="s">
        <v>27</v>
      </c>
      <c r="U6" s="172" t="s">
        <v>28</v>
      </c>
      <c r="V6" s="204" t="s">
        <v>27</v>
      </c>
      <c r="W6" s="172" t="s">
        <v>28</v>
      </c>
      <c r="X6" s="205" t="s">
        <v>27</v>
      </c>
      <c r="Y6" s="174" t="s">
        <v>28</v>
      </c>
      <c r="Z6" s="204" t="s">
        <v>27</v>
      </c>
      <c r="AA6" s="172" t="s">
        <v>28</v>
      </c>
      <c r="AB6" s="204" t="s">
        <v>27</v>
      </c>
      <c r="AC6" s="172" t="s">
        <v>28</v>
      </c>
      <c r="AD6" s="204" t="s">
        <v>27</v>
      </c>
      <c r="AE6" s="172" t="s">
        <v>28</v>
      </c>
      <c r="AF6" s="204" t="s">
        <v>27</v>
      </c>
      <c r="AG6" s="172" t="s">
        <v>28</v>
      </c>
      <c r="AH6" s="205" t="s">
        <v>27</v>
      </c>
      <c r="AI6" s="174" t="s">
        <v>28</v>
      </c>
      <c r="AJ6" s="206" t="s">
        <v>27</v>
      </c>
      <c r="AK6" s="203" t="s">
        <v>27</v>
      </c>
      <c r="AL6" s="207" t="s">
        <v>28</v>
      </c>
      <c r="AM6" s="203" t="s">
        <v>27</v>
      </c>
      <c r="AN6" s="207" t="s">
        <v>28</v>
      </c>
      <c r="AO6" s="203" t="s">
        <v>27</v>
      </c>
      <c r="AP6" s="126" t="s">
        <v>28</v>
      </c>
      <c r="AQ6" s="246" t="s">
        <v>27</v>
      </c>
    </row>
    <row r="7" spans="2:43" ht="21.75" customHeight="1">
      <c r="B7" s="247" t="s">
        <v>0</v>
      </c>
      <c r="C7" s="210">
        <f aca="true" t="shared" si="0" ref="C7:C35">F7+AJ7+AQ7</f>
        <v>109</v>
      </c>
      <c r="D7" s="248">
        <v>52</v>
      </c>
      <c r="E7" s="248">
        <v>57</v>
      </c>
      <c r="F7" s="249">
        <f>SUM(H7+J7+L7+N7)</f>
        <v>67</v>
      </c>
      <c r="G7" s="250">
        <v>100</v>
      </c>
      <c r="H7" s="251">
        <v>10</v>
      </c>
      <c r="I7" s="132">
        <f aca="true" t="shared" si="1" ref="I7:I35">IF($F7,H7/$F7*100,0)</f>
        <v>14.925373134328357</v>
      </c>
      <c r="J7" s="251">
        <v>12</v>
      </c>
      <c r="K7" s="132">
        <f aca="true" t="shared" si="2" ref="K7:K35">IF($F7,J7/$F7*100,0)</f>
        <v>17.91044776119403</v>
      </c>
      <c r="L7" s="251">
        <v>45</v>
      </c>
      <c r="M7" s="132">
        <f aca="true" t="shared" si="3" ref="M7:M35">IF($F7,L7/$F7*100,0)</f>
        <v>67.16417910447761</v>
      </c>
      <c r="N7" s="251">
        <v>0</v>
      </c>
      <c r="O7" s="132">
        <f aca="true" t="shared" si="4" ref="O7:O35">IF($F7,N7/$F7*100,0)</f>
        <v>0</v>
      </c>
      <c r="P7" s="233">
        <f aca="true" t="shared" si="5" ref="P7:P34">SUM(R7+T7+V7+X7+Z7+AB7+AD7+AF7+AH7)</f>
        <v>67</v>
      </c>
      <c r="Q7" s="213">
        <v>100</v>
      </c>
      <c r="R7" s="252">
        <v>8</v>
      </c>
      <c r="S7" s="132">
        <f aca="true" t="shared" si="6" ref="S7:S35">IF($P7&lt;&gt;0,R7/$P7*100,0)</f>
        <v>11.940298507462686</v>
      </c>
      <c r="T7" s="251">
        <v>9</v>
      </c>
      <c r="U7" s="132">
        <f aca="true" t="shared" si="7" ref="U7:U35">IF($P7&lt;&gt;0,T7/$P7*100,0)</f>
        <v>13.432835820895523</v>
      </c>
      <c r="V7" s="251">
        <v>17</v>
      </c>
      <c r="W7" s="132">
        <f aca="true" t="shared" si="8" ref="W7:W35">IF($P7&lt;&gt;0,V7/$P7*100,0)</f>
        <v>25.37313432835821</v>
      </c>
      <c r="X7" s="251">
        <v>11</v>
      </c>
      <c r="Y7" s="132">
        <f aca="true" t="shared" si="9" ref="Y7:Y35">IF($P7&lt;&gt;0,X7/$P7*100,0)</f>
        <v>16.417910447761194</v>
      </c>
      <c r="Z7" s="251">
        <v>4</v>
      </c>
      <c r="AA7" s="132">
        <f aca="true" t="shared" si="10" ref="AA7:AA35">IF($P7&lt;&gt;0,Z7/$P7*100,0)</f>
        <v>5.970149253731343</v>
      </c>
      <c r="AB7" s="251">
        <v>10</v>
      </c>
      <c r="AC7" s="132">
        <f aca="true" t="shared" si="11" ref="AC7:AC35">IF($P7&lt;&gt;0,AB7/$P7*100,0)</f>
        <v>14.925373134328357</v>
      </c>
      <c r="AD7" s="251">
        <v>0</v>
      </c>
      <c r="AE7" s="132">
        <f aca="true" t="shared" si="12" ref="AE7:AE35">IF($P7&lt;&gt;0,AD7/$P7*100,0)</f>
        <v>0</v>
      </c>
      <c r="AF7" s="251">
        <v>5</v>
      </c>
      <c r="AG7" s="132">
        <f aca="true" t="shared" si="13" ref="AG7:AG35">IF($P7&lt;&gt;0,AF7/$P7*100,0)</f>
        <v>7.462686567164178</v>
      </c>
      <c r="AH7" s="251">
        <v>3</v>
      </c>
      <c r="AI7" s="132">
        <f aca="true" t="shared" si="14" ref="AI7:AI35">IF($P7&lt;&gt;0,AH7/$P7*100,0)</f>
        <v>4.477611940298507</v>
      </c>
      <c r="AJ7" s="232">
        <f>SUM(AK7+AM7+AO7)</f>
        <v>42</v>
      </c>
      <c r="AK7" s="251">
        <v>40</v>
      </c>
      <c r="AL7" s="132">
        <f aca="true" t="shared" si="15" ref="AL7:AL35">IF($AJ7&lt;&gt;0,AK7/$AJ7*100,0)</f>
        <v>95.23809523809523</v>
      </c>
      <c r="AM7" s="251">
        <v>0</v>
      </c>
      <c r="AN7" s="132">
        <f aca="true" t="shared" si="16" ref="AN7:AN35">IF($AJ7&lt;&gt;0,AM7/$AJ7*100,0)</f>
        <v>0</v>
      </c>
      <c r="AO7" s="251">
        <v>2</v>
      </c>
      <c r="AP7" s="132">
        <f aca="true" t="shared" si="17" ref="AP7:AP35">IF($AJ7&lt;&gt;0,AO7/$AJ7*100,0)</f>
        <v>4.761904761904762</v>
      </c>
      <c r="AQ7" s="253">
        <v>0</v>
      </c>
    </row>
    <row r="8" spans="2:43" s="4" customFormat="1" ht="21.75" customHeight="1">
      <c r="B8" s="247" t="s">
        <v>22</v>
      </c>
      <c r="C8" s="210">
        <f t="shared" si="0"/>
        <v>0</v>
      </c>
      <c r="D8" s="248">
        <v>0</v>
      </c>
      <c r="E8" s="248">
        <v>0</v>
      </c>
      <c r="F8" s="236">
        <f>SUM(H8+J8+L8+N8)</f>
        <v>0</v>
      </c>
      <c r="G8" s="254">
        <v>100</v>
      </c>
      <c r="H8" s="255">
        <v>0</v>
      </c>
      <c r="I8" s="132">
        <f t="shared" si="1"/>
        <v>0</v>
      </c>
      <c r="J8" s="255">
        <v>0</v>
      </c>
      <c r="K8" s="138">
        <f t="shared" si="2"/>
        <v>0</v>
      </c>
      <c r="L8" s="255">
        <v>0</v>
      </c>
      <c r="M8" s="132">
        <f t="shared" si="3"/>
        <v>0</v>
      </c>
      <c r="N8" s="255">
        <v>0</v>
      </c>
      <c r="O8" s="138">
        <f t="shared" si="4"/>
        <v>0</v>
      </c>
      <c r="P8" s="233">
        <f t="shared" si="5"/>
        <v>0</v>
      </c>
      <c r="Q8" s="213">
        <v>100</v>
      </c>
      <c r="R8" s="255">
        <v>0</v>
      </c>
      <c r="S8" s="132">
        <f t="shared" si="6"/>
        <v>0</v>
      </c>
      <c r="T8" s="255">
        <v>0</v>
      </c>
      <c r="U8" s="138">
        <f t="shared" si="7"/>
        <v>0</v>
      </c>
      <c r="V8" s="255">
        <v>0</v>
      </c>
      <c r="W8" s="138">
        <f t="shared" si="8"/>
        <v>0</v>
      </c>
      <c r="X8" s="255">
        <v>0</v>
      </c>
      <c r="Y8" s="132">
        <f t="shared" si="9"/>
        <v>0</v>
      </c>
      <c r="Z8" s="255">
        <v>0</v>
      </c>
      <c r="AA8" s="138">
        <f t="shared" si="10"/>
        <v>0</v>
      </c>
      <c r="AB8" s="255">
        <v>0</v>
      </c>
      <c r="AC8" s="138">
        <f t="shared" si="11"/>
        <v>0</v>
      </c>
      <c r="AD8" s="255">
        <v>0</v>
      </c>
      <c r="AE8" s="138">
        <f t="shared" si="12"/>
        <v>0</v>
      </c>
      <c r="AF8" s="255">
        <v>0</v>
      </c>
      <c r="AG8" s="138">
        <f t="shared" si="13"/>
        <v>0</v>
      </c>
      <c r="AH8" s="255">
        <v>0</v>
      </c>
      <c r="AI8" s="132">
        <f t="shared" si="14"/>
        <v>0</v>
      </c>
      <c r="AJ8" s="232">
        <f>SUM(AK8+AM8+AO8)</f>
        <v>0</v>
      </c>
      <c r="AK8" s="255">
        <v>0</v>
      </c>
      <c r="AL8" s="132">
        <f t="shared" si="15"/>
        <v>0</v>
      </c>
      <c r="AM8" s="255">
        <v>0</v>
      </c>
      <c r="AN8" s="132">
        <f t="shared" si="16"/>
        <v>0</v>
      </c>
      <c r="AO8" s="255">
        <v>0</v>
      </c>
      <c r="AP8" s="132">
        <f t="shared" si="17"/>
        <v>0</v>
      </c>
      <c r="AQ8" s="256">
        <v>0</v>
      </c>
    </row>
    <row r="9" spans="2:43" s="4" customFormat="1" ht="21.75" customHeight="1">
      <c r="B9" s="247" t="s">
        <v>55</v>
      </c>
      <c r="C9" s="210">
        <f t="shared" si="0"/>
        <v>0</v>
      </c>
      <c r="D9" s="248">
        <v>0</v>
      </c>
      <c r="E9" s="248">
        <v>0</v>
      </c>
      <c r="F9" s="249">
        <f>SUM(H9+J9+L9+N9)</f>
        <v>0</v>
      </c>
      <c r="G9" s="250">
        <v>100</v>
      </c>
      <c r="H9" s="252">
        <v>0</v>
      </c>
      <c r="I9" s="132">
        <f t="shared" si="1"/>
        <v>0</v>
      </c>
      <c r="J9" s="252">
        <v>0</v>
      </c>
      <c r="K9" s="132">
        <f t="shared" si="2"/>
        <v>0</v>
      </c>
      <c r="L9" s="252">
        <v>0</v>
      </c>
      <c r="M9" s="132">
        <f t="shared" si="3"/>
        <v>0</v>
      </c>
      <c r="N9" s="252">
        <v>0</v>
      </c>
      <c r="O9" s="132">
        <f t="shared" si="4"/>
        <v>0</v>
      </c>
      <c r="P9" s="233">
        <f t="shared" si="5"/>
        <v>0</v>
      </c>
      <c r="Q9" s="213">
        <v>100</v>
      </c>
      <c r="R9" s="252">
        <v>0</v>
      </c>
      <c r="S9" s="132">
        <f t="shared" si="6"/>
        <v>0</v>
      </c>
      <c r="T9" s="252">
        <v>0</v>
      </c>
      <c r="U9" s="132">
        <f t="shared" si="7"/>
        <v>0</v>
      </c>
      <c r="V9" s="252">
        <v>0</v>
      </c>
      <c r="W9" s="132">
        <f t="shared" si="8"/>
        <v>0</v>
      </c>
      <c r="X9" s="252">
        <v>0</v>
      </c>
      <c r="Y9" s="132">
        <f t="shared" si="9"/>
        <v>0</v>
      </c>
      <c r="Z9" s="252">
        <v>0</v>
      </c>
      <c r="AA9" s="132">
        <f t="shared" si="10"/>
        <v>0</v>
      </c>
      <c r="AB9" s="252">
        <v>0</v>
      </c>
      <c r="AC9" s="132">
        <f t="shared" si="11"/>
        <v>0</v>
      </c>
      <c r="AD9" s="252">
        <v>0</v>
      </c>
      <c r="AE9" s="132">
        <f t="shared" si="12"/>
        <v>0</v>
      </c>
      <c r="AF9" s="252">
        <v>0</v>
      </c>
      <c r="AG9" s="132">
        <f t="shared" si="13"/>
        <v>0</v>
      </c>
      <c r="AH9" s="252">
        <v>0</v>
      </c>
      <c r="AI9" s="132">
        <f t="shared" si="14"/>
        <v>0</v>
      </c>
      <c r="AJ9" s="232">
        <f>SUM(AK9+AM9+AO9)</f>
        <v>0</v>
      </c>
      <c r="AK9" s="252">
        <v>0</v>
      </c>
      <c r="AL9" s="132">
        <f t="shared" si="15"/>
        <v>0</v>
      </c>
      <c r="AM9" s="252">
        <v>0</v>
      </c>
      <c r="AN9" s="132">
        <f t="shared" si="16"/>
        <v>0</v>
      </c>
      <c r="AO9" s="252">
        <v>0</v>
      </c>
      <c r="AP9" s="132">
        <f t="shared" si="17"/>
        <v>0</v>
      </c>
      <c r="AQ9" s="253">
        <v>0</v>
      </c>
    </row>
    <row r="10" spans="2:43" s="4" customFormat="1" ht="21.75" customHeight="1">
      <c r="B10" s="257" t="s">
        <v>100</v>
      </c>
      <c r="C10" s="210">
        <f t="shared" si="0"/>
        <v>0</v>
      </c>
      <c r="D10" s="248">
        <v>0</v>
      </c>
      <c r="E10" s="248">
        <v>0</v>
      </c>
      <c r="F10" s="236">
        <f aca="true" t="shared" si="18" ref="F10:F34">SUM(H10+J10+L10+N10)</f>
        <v>0</v>
      </c>
      <c r="G10" s="254">
        <v>100</v>
      </c>
      <c r="H10" s="255">
        <v>0</v>
      </c>
      <c r="I10" s="132">
        <f t="shared" si="1"/>
        <v>0</v>
      </c>
      <c r="J10" s="255">
        <v>0</v>
      </c>
      <c r="K10" s="138">
        <f t="shared" si="2"/>
        <v>0</v>
      </c>
      <c r="L10" s="255">
        <v>0</v>
      </c>
      <c r="M10" s="132">
        <f t="shared" si="3"/>
        <v>0</v>
      </c>
      <c r="N10" s="255">
        <v>0</v>
      </c>
      <c r="O10" s="138">
        <f t="shared" si="4"/>
        <v>0</v>
      </c>
      <c r="P10" s="233">
        <f t="shared" si="5"/>
        <v>0</v>
      </c>
      <c r="Q10" s="213">
        <v>100</v>
      </c>
      <c r="R10" s="255">
        <v>0</v>
      </c>
      <c r="S10" s="132">
        <f t="shared" si="6"/>
        <v>0</v>
      </c>
      <c r="T10" s="255">
        <v>0</v>
      </c>
      <c r="U10" s="138">
        <f t="shared" si="7"/>
        <v>0</v>
      </c>
      <c r="V10" s="255">
        <v>0</v>
      </c>
      <c r="W10" s="138">
        <f t="shared" si="8"/>
        <v>0</v>
      </c>
      <c r="X10" s="255">
        <v>0</v>
      </c>
      <c r="Y10" s="132">
        <f t="shared" si="9"/>
        <v>0</v>
      </c>
      <c r="Z10" s="255">
        <v>0</v>
      </c>
      <c r="AA10" s="138">
        <f t="shared" si="10"/>
        <v>0</v>
      </c>
      <c r="AB10" s="255">
        <v>0</v>
      </c>
      <c r="AC10" s="138">
        <f t="shared" si="11"/>
        <v>0</v>
      </c>
      <c r="AD10" s="255">
        <v>0</v>
      </c>
      <c r="AE10" s="138">
        <f t="shared" si="12"/>
        <v>0</v>
      </c>
      <c r="AF10" s="255">
        <v>0</v>
      </c>
      <c r="AG10" s="138">
        <f t="shared" si="13"/>
        <v>0</v>
      </c>
      <c r="AH10" s="255">
        <v>0</v>
      </c>
      <c r="AI10" s="132">
        <f t="shared" si="14"/>
        <v>0</v>
      </c>
      <c r="AJ10" s="232">
        <f aca="true" t="shared" si="19" ref="AJ10:AJ35">SUM(AK10+AM10+AO10)</f>
        <v>0</v>
      </c>
      <c r="AK10" s="255">
        <v>0</v>
      </c>
      <c r="AL10" s="132">
        <f t="shared" si="15"/>
        <v>0</v>
      </c>
      <c r="AM10" s="255">
        <v>0</v>
      </c>
      <c r="AN10" s="132">
        <f t="shared" si="16"/>
        <v>0</v>
      </c>
      <c r="AO10" s="255">
        <v>0</v>
      </c>
      <c r="AP10" s="132">
        <f t="shared" si="17"/>
        <v>0</v>
      </c>
      <c r="AQ10" s="256">
        <v>0</v>
      </c>
    </row>
    <row r="11" spans="2:43" s="4" customFormat="1" ht="21.75" customHeight="1">
      <c r="B11" s="258" t="s">
        <v>1</v>
      </c>
      <c r="C11" s="210">
        <f t="shared" si="0"/>
        <v>60</v>
      </c>
      <c r="D11" s="248">
        <v>41</v>
      </c>
      <c r="E11" s="248">
        <v>19</v>
      </c>
      <c r="F11" s="249">
        <f t="shared" si="18"/>
        <v>30</v>
      </c>
      <c r="G11" s="250">
        <v>100</v>
      </c>
      <c r="H11" s="255">
        <v>1</v>
      </c>
      <c r="I11" s="132">
        <f t="shared" si="1"/>
        <v>3.3333333333333335</v>
      </c>
      <c r="J11" s="255">
        <v>26</v>
      </c>
      <c r="K11" s="132">
        <f t="shared" si="2"/>
        <v>86.66666666666667</v>
      </c>
      <c r="L11" s="255">
        <v>2</v>
      </c>
      <c r="M11" s="132">
        <f t="shared" si="3"/>
        <v>6.666666666666667</v>
      </c>
      <c r="N11" s="255">
        <v>1</v>
      </c>
      <c r="O11" s="132">
        <f t="shared" si="4"/>
        <v>3.3333333333333335</v>
      </c>
      <c r="P11" s="233">
        <f t="shared" si="5"/>
        <v>30</v>
      </c>
      <c r="Q11" s="213">
        <v>100</v>
      </c>
      <c r="R11" s="255">
        <v>2</v>
      </c>
      <c r="S11" s="132">
        <f t="shared" si="6"/>
        <v>6.666666666666667</v>
      </c>
      <c r="T11" s="255">
        <v>0</v>
      </c>
      <c r="U11" s="132">
        <f t="shared" si="7"/>
        <v>0</v>
      </c>
      <c r="V11" s="255">
        <v>6</v>
      </c>
      <c r="W11" s="132">
        <f t="shared" si="8"/>
        <v>20</v>
      </c>
      <c r="X11" s="255">
        <v>5</v>
      </c>
      <c r="Y11" s="132">
        <f t="shared" si="9"/>
        <v>16.666666666666664</v>
      </c>
      <c r="Z11" s="255">
        <v>2</v>
      </c>
      <c r="AA11" s="132">
        <f t="shared" si="10"/>
        <v>6.666666666666667</v>
      </c>
      <c r="AB11" s="255">
        <v>14</v>
      </c>
      <c r="AC11" s="132">
        <f t="shared" si="11"/>
        <v>46.666666666666664</v>
      </c>
      <c r="AD11" s="255">
        <v>1</v>
      </c>
      <c r="AE11" s="132">
        <f t="shared" si="12"/>
        <v>3.3333333333333335</v>
      </c>
      <c r="AF11" s="255">
        <v>0</v>
      </c>
      <c r="AG11" s="132">
        <f t="shared" si="13"/>
        <v>0</v>
      </c>
      <c r="AH11" s="255">
        <v>0</v>
      </c>
      <c r="AI11" s="132">
        <f t="shared" si="14"/>
        <v>0</v>
      </c>
      <c r="AJ11" s="210">
        <f t="shared" si="19"/>
        <v>29</v>
      </c>
      <c r="AK11" s="255">
        <v>23</v>
      </c>
      <c r="AL11" s="132">
        <f t="shared" si="15"/>
        <v>79.3103448275862</v>
      </c>
      <c r="AM11" s="255">
        <v>5</v>
      </c>
      <c r="AN11" s="132">
        <f t="shared" si="16"/>
        <v>17.24137931034483</v>
      </c>
      <c r="AO11" s="255">
        <v>1</v>
      </c>
      <c r="AP11" s="132">
        <f t="shared" si="17"/>
        <v>3.4482758620689653</v>
      </c>
      <c r="AQ11" s="256">
        <v>1</v>
      </c>
    </row>
    <row r="12" spans="2:43" s="4" customFormat="1" ht="21.75" customHeight="1">
      <c r="B12" s="258" t="s">
        <v>2</v>
      </c>
      <c r="C12" s="210">
        <f t="shared" si="0"/>
        <v>47</v>
      </c>
      <c r="D12" s="248">
        <v>29</v>
      </c>
      <c r="E12" s="248">
        <v>18</v>
      </c>
      <c r="F12" s="249">
        <f t="shared" si="18"/>
        <v>37</v>
      </c>
      <c r="G12" s="254">
        <v>100</v>
      </c>
      <c r="H12" s="255">
        <v>5</v>
      </c>
      <c r="I12" s="132">
        <f t="shared" si="1"/>
        <v>13.513513513513514</v>
      </c>
      <c r="J12" s="255">
        <v>18</v>
      </c>
      <c r="K12" s="138">
        <f t="shared" si="2"/>
        <v>48.64864864864865</v>
      </c>
      <c r="L12" s="255">
        <v>14</v>
      </c>
      <c r="M12" s="132">
        <f t="shared" si="3"/>
        <v>37.83783783783784</v>
      </c>
      <c r="N12" s="255">
        <v>0</v>
      </c>
      <c r="O12" s="138">
        <f t="shared" si="4"/>
        <v>0</v>
      </c>
      <c r="P12" s="233">
        <f t="shared" si="5"/>
        <v>37</v>
      </c>
      <c r="Q12" s="213">
        <v>100</v>
      </c>
      <c r="R12" s="255">
        <v>8</v>
      </c>
      <c r="S12" s="132">
        <f t="shared" si="6"/>
        <v>21.62162162162162</v>
      </c>
      <c r="T12" s="255">
        <v>2</v>
      </c>
      <c r="U12" s="138">
        <f t="shared" si="7"/>
        <v>5.405405405405405</v>
      </c>
      <c r="V12" s="255">
        <v>3</v>
      </c>
      <c r="W12" s="138">
        <f t="shared" si="8"/>
        <v>8.108108108108109</v>
      </c>
      <c r="X12" s="255">
        <v>3</v>
      </c>
      <c r="Y12" s="132">
        <f t="shared" si="9"/>
        <v>8.108108108108109</v>
      </c>
      <c r="Z12" s="255">
        <v>11</v>
      </c>
      <c r="AA12" s="138">
        <f t="shared" si="10"/>
        <v>29.72972972972973</v>
      </c>
      <c r="AB12" s="255">
        <v>7</v>
      </c>
      <c r="AC12" s="138">
        <f t="shared" si="11"/>
        <v>18.91891891891892</v>
      </c>
      <c r="AD12" s="255">
        <v>1</v>
      </c>
      <c r="AE12" s="138">
        <f t="shared" si="12"/>
        <v>2.7027027027027026</v>
      </c>
      <c r="AF12" s="255">
        <v>1</v>
      </c>
      <c r="AG12" s="138">
        <f t="shared" si="13"/>
        <v>2.7027027027027026</v>
      </c>
      <c r="AH12" s="255">
        <v>1</v>
      </c>
      <c r="AI12" s="132">
        <f t="shared" si="14"/>
        <v>2.7027027027027026</v>
      </c>
      <c r="AJ12" s="210">
        <f t="shared" si="19"/>
        <v>10</v>
      </c>
      <c r="AK12" s="255">
        <v>10</v>
      </c>
      <c r="AL12" s="132">
        <f t="shared" si="15"/>
        <v>100</v>
      </c>
      <c r="AM12" s="255">
        <v>0</v>
      </c>
      <c r="AN12" s="132">
        <f t="shared" si="16"/>
        <v>0</v>
      </c>
      <c r="AO12" s="255">
        <v>0</v>
      </c>
      <c r="AP12" s="132">
        <f t="shared" si="17"/>
        <v>0</v>
      </c>
      <c r="AQ12" s="256">
        <v>0</v>
      </c>
    </row>
    <row r="13" spans="2:43" s="4" customFormat="1" ht="21.75" customHeight="1">
      <c r="B13" s="258" t="s">
        <v>3</v>
      </c>
      <c r="C13" s="210">
        <f t="shared" si="0"/>
        <v>1</v>
      </c>
      <c r="D13" s="248">
        <v>1</v>
      </c>
      <c r="E13" s="248">
        <v>0</v>
      </c>
      <c r="F13" s="249">
        <f t="shared" si="18"/>
        <v>0</v>
      </c>
      <c r="G13" s="250">
        <v>100</v>
      </c>
      <c r="H13" s="255">
        <v>0</v>
      </c>
      <c r="I13" s="132">
        <f t="shared" si="1"/>
        <v>0</v>
      </c>
      <c r="J13" s="255">
        <v>0</v>
      </c>
      <c r="K13" s="132">
        <f t="shared" si="2"/>
        <v>0</v>
      </c>
      <c r="L13" s="255">
        <v>0</v>
      </c>
      <c r="M13" s="132">
        <f t="shared" si="3"/>
        <v>0</v>
      </c>
      <c r="N13" s="255">
        <v>0</v>
      </c>
      <c r="O13" s="132">
        <f t="shared" si="4"/>
        <v>0</v>
      </c>
      <c r="P13" s="233">
        <f t="shared" si="5"/>
        <v>0</v>
      </c>
      <c r="Q13" s="213">
        <v>100</v>
      </c>
      <c r="R13" s="255">
        <v>0</v>
      </c>
      <c r="S13" s="132">
        <f t="shared" si="6"/>
        <v>0</v>
      </c>
      <c r="T13" s="255">
        <v>0</v>
      </c>
      <c r="U13" s="132">
        <f t="shared" si="7"/>
        <v>0</v>
      </c>
      <c r="V13" s="255">
        <v>0</v>
      </c>
      <c r="W13" s="132">
        <f t="shared" si="8"/>
        <v>0</v>
      </c>
      <c r="X13" s="255">
        <v>0</v>
      </c>
      <c r="Y13" s="132">
        <f t="shared" si="9"/>
        <v>0</v>
      </c>
      <c r="Z13" s="255">
        <v>0</v>
      </c>
      <c r="AA13" s="132">
        <f t="shared" si="10"/>
        <v>0</v>
      </c>
      <c r="AB13" s="255">
        <v>0</v>
      </c>
      <c r="AC13" s="132">
        <f t="shared" si="11"/>
        <v>0</v>
      </c>
      <c r="AD13" s="255">
        <v>0</v>
      </c>
      <c r="AE13" s="132">
        <f t="shared" si="12"/>
        <v>0</v>
      </c>
      <c r="AF13" s="255">
        <v>0</v>
      </c>
      <c r="AG13" s="132">
        <f t="shared" si="13"/>
        <v>0</v>
      </c>
      <c r="AH13" s="255">
        <v>0</v>
      </c>
      <c r="AI13" s="132">
        <f t="shared" si="14"/>
        <v>0</v>
      </c>
      <c r="AJ13" s="210">
        <f t="shared" si="19"/>
        <v>1</v>
      </c>
      <c r="AK13" s="255">
        <v>0</v>
      </c>
      <c r="AL13" s="132">
        <f t="shared" si="15"/>
        <v>0</v>
      </c>
      <c r="AM13" s="255">
        <v>1</v>
      </c>
      <c r="AN13" s="132">
        <f t="shared" si="16"/>
        <v>100</v>
      </c>
      <c r="AO13" s="255">
        <v>0</v>
      </c>
      <c r="AP13" s="132">
        <f t="shared" si="17"/>
        <v>0</v>
      </c>
      <c r="AQ13" s="256">
        <v>0</v>
      </c>
    </row>
    <row r="14" spans="2:43" s="4" customFormat="1" ht="21.75" customHeight="1">
      <c r="B14" s="258" t="s">
        <v>11</v>
      </c>
      <c r="C14" s="210">
        <f t="shared" si="0"/>
        <v>4</v>
      </c>
      <c r="D14" s="248">
        <v>0</v>
      </c>
      <c r="E14" s="248">
        <v>4</v>
      </c>
      <c r="F14" s="249">
        <f t="shared" si="18"/>
        <v>0</v>
      </c>
      <c r="G14" s="254">
        <v>100</v>
      </c>
      <c r="H14" s="255">
        <v>0</v>
      </c>
      <c r="I14" s="132">
        <f t="shared" si="1"/>
        <v>0</v>
      </c>
      <c r="J14" s="255">
        <v>0</v>
      </c>
      <c r="K14" s="138">
        <f t="shared" si="2"/>
        <v>0</v>
      </c>
      <c r="L14" s="255">
        <v>0</v>
      </c>
      <c r="M14" s="132">
        <f t="shared" si="3"/>
        <v>0</v>
      </c>
      <c r="N14" s="255">
        <v>0</v>
      </c>
      <c r="O14" s="138">
        <f t="shared" si="4"/>
        <v>0</v>
      </c>
      <c r="P14" s="233">
        <f t="shared" si="5"/>
        <v>0</v>
      </c>
      <c r="Q14" s="213">
        <v>100</v>
      </c>
      <c r="R14" s="255">
        <v>0</v>
      </c>
      <c r="S14" s="132">
        <f t="shared" si="6"/>
        <v>0</v>
      </c>
      <c r="T14" s="255">
        <v>0</v>
      </c>
      <c r="U14" s="138">
        <f t="shared" si="7"/>
        <v>0</v>
      </c>
      <c r="V14" s="255">
        <v>0</v>
      </c>
      <c r="W14" s="138">
        <f t="shared" si="8"/>
        <v>0</v>
      </c>
      <c r="X14" s="255">
        <v>0</v>
      </c>
      <c r="Y14" s="132">
        <f t="shared" si="9"/>
        <v>0</v>
      </c>
      <c r="Z14" s="255">
        <v>0</v>
      </c>
      <c r="AA14" s="138">
        <f t="shared" si="10"/>
        <v>0</v>
      </c>
      <c r="AB14" s="255">
        <v>0</v>
      </c>
      <c r="AC14" s="138">
        <f t="shared" si="11"/>
        <v>0</v>
      </c>
      <c r="AD14" s="255">
        <v>0</v>
      </c>
      <c r="AE14" s="138">
        <f t="shared" si="12"/>
        <v>0</v>
      </c>
      <c r="AF14" s="255">
        <v>0</v>
      </c>
      <c r="AG14" s="138">
        <f t="shared" si="13"/>
        <v>0</v>
      </c>
      <c r="AH14" s="255">
        <v>0</v>
      </c>
      <c r="AI14" s="132">
        <f t="shared" si="14"/>
        <v>0</v>
      </c>
      <c r="AJ14" s="210">
        <f t="shared" si="19"/>
        <v>4</v>
      </c>
      <c r="AK14" s="255">
        <v>4</v>
      </c>
      <c r="AL14" s="132">
        <f t="shared" si="15"/>
        <v>100</v>
      </c>
      <c r="AM14" s="255">
        <v>0</v>
      </c>
      <c r="AN14" s="132">
        <f t="shared" si="16"/>
        <v>0</v>
      </c>
      <c r="AO14" s="255">
        <v>0</v>
      </c>
      <c r="AP14" s="132">
        <f t="shared" si="17"/>
        <v>0</v>
      </c>
      <c r="AQ14" s="256">
        <v>0</v>
      </c>
    </row>
    <row r="15" spans="2:43" s="4" customFormat="1" ht="21.75" customHeight="1">
      <c r="B15" s="258" t="s">
        <v>123</v>
      </c>
      <c r="C15" s="210">
        <f t="shared" si="0"/>
        <v>39</v>
      </c>
      <c r="D15" s="248">
        <v>26</v>
      </c>
      <c r="E15" s="248">
        <v>13</v>
      </c>
      <c r="F15" s="249">
        <f t="shared" si="18"/>
        <v>24</v>
      </c>
      <c r="G15" s="250">
        <v>100</v>
      </c>
      <c r="H15" s="255">
        <v>0</v>
      </c>
      <c r="I15" s="132">
        <f t="shared" si="1"/>
        <v>0</v>
      </c>
      <c r="J15" s="255">
        <v>22</v>
      </c>
      <c r="K15" s="132">
        <f t="shared" si="2"/>
        <v>91.66666666666666</v>
      </c>
      <c r="L15" s="255">
        <v>2</v>
      </c>
      <c r="M15" s="132">
        <f t="shared" si="3"/>
        <v>8.333333333333332</v>
      </c>
      <c r="N15" s="255">
        <v>0</v>
      </c>
      <c r="O15" s="132">
        <f t="shared" si="4"/>
        <v>0</v>
      </c>
      <c r="P15" s="233">
        <f t="shared" si="5"/>
        <v>24</v>
      </c>
      <c r="Q15" s="213">
        <v>100</v>
      </c>
      <c r="R15" s="255">
        <v>1</v>
      </c>
      <c r="S15" s="132">
        <f t="shared" si="6"/>
        <v>4.166666666666666</v>
      </c>
      <c r="T15" s="255">
        <v>4</v>
      </c>
      <c r="U15" s="132">
        <f t="shared" si="7"/>
        <v>16.666666666666664</v>
      </c>
      <c r="V15" s="255">
        <v>3</v>
      </c>
      <c r="W15" s="132">
        <f t="shared" si="8"/>
        <v>12.5</v>
      </c>
      <c r="X15" s="255">
        <v>0</v>
      </c>
      <c r="Y15" s="132">
        <f t="shared" si="9"/>
        <v>0</v>
      </c>
      <c r="Z15" s="255">
        <v>2</v>
      </c>
      <c r="AA15" s="132">
        <f t="shared" si="10"/>
        <v>8.333333333333332</v>
      </c>
      <c r="AB15" s="255">
        <v>4</v>
      </c>
      <c r="AC15" s="132">
        <f t="shared" si="11"/>
        <v>16.666666666666664</v>
      </c>
      <c r="AD15" s="255">
        <v>9</v>
      </c>
      <c r="AE15" s="132">
        <f t="shared" si="12"/>
        <v>37.5</v>
      </c>
      <c r="AF15" s="255">
        <v>1</v>
      </c>
      <c r="AG15" s="132">
        <f t="shared" si="13"/>
        <v>4.166666666666666</v>
      </c>
      <c r="AH15" s="255">
        <v>0</v>
      </c>
      <c r="AI15" s="132">
        <f t="shared" si="14"/>
        <v>0</v>
      </c>
      <c r="AJ15" s="210">
        <f t="shared" si="19"/>
        <v>11</v>
      </c>
      <c r="AK15" s="255">
        <v>10</v>
      </c>
      <c r="AL15" s="132">
        <f t="shared" si="15"/>
        <v>90.9090909090909</v>
      </c>
      <c r="AM15" s="255">
        <v>0</v>
      </c>
      <c r="AN15" s="132">
        <f t="shared" si="16"/>
        <v>0</v>
      </c>
      <c r="AO15" s="255">
        <v>1</v>
      </c>
      <c r="AP15" s="132">
        <f t="shared" si="17"/>
        <v>9.090909090909092</v>
      </c>
      <c r="AQ15" s="256">
        <v>4</v>
      </c>
    </row>
    <row r="16" spans="2:43" s="4" customFormat="1" ht="22.5" customHeight="1">
      <c r="B16" s="259" t="s">
        <v>57</v>
      </c>
      <c r="C16" s="210">
        <f t="shared" si="0"/>
        <v>7</v>
      </c>
      <c r="D16" s="248">
        <v>5</v>
      </c>
      <c r="E16" s="248">
        <v>2</v>
      </c>
      <c r="F16" s="249">
        <f t="shared" si="18"/>
        <v>5</v>
      </c>
      <c r="G16" s="254">
        <v>100</v>
      </c>
      <c r="H16" s="255">
        <v>0</v>
      </c>
      <c r="I16" s="132">
        <f t="shared" si="1"/>
        <v>0</v>
      </c>
      <c r="J16" s="255">
        <v>4</v>
      </c>
      <c r="K16" s="138">
        <f t="shared" si="2"/>
        <v>80</v>
      </c>
      <c r="L16" s="255">
        <v>1</v>
      </c>
      <c r="M16" s="132">
        <f t="shared" si="3"/>
        <v>20</v>
      </c>
      <c r="N16" s="255">
        <v>0</v>
      </c>
      <c r="O16" s="138">
        <f t="shared" si="4"/>
        <v>0</v>
      </c>
      <c r="P16" s="233">
        <f t="shared" si="5"/>
        <v>5</v>
      </c>
      <c r="Q16" s="213">
        <v>100</v>
      </c>
      <c r="R16" s="255">
        <v>0</v>
      </c>
      <c r="S16" s="132">
        <f t="shared" si="6"/>
        <v>0</v>
      </c>
      <c r="T16" s="255">
        <v>1</v>
      </c>
      <c r="U16" s="138">
        <f t="shared" si="7"/>
        <v>20</v>
      </c>
      <c r="V16" s="255">
        <v>0</v>
      </c>
      <c r="W16" s="138">
        <f t="shared" si="8"/>
        <v>0</v>
      </c>
      <c r="X16" s="255">
        <v>0</v>
      </c>
      <c r="Y16" s="132">
        <f t="shared" si="9"/>
        <v>0</v>
      </c>
      <c r="Z16" s="255">
        <v>1</v>
      </c>
      <c r="AA16" s="138">
        <f t="shared" si="10"/>
        <v>20</v>
      </c>
      <c r="AB16" s="255">
        <v>3</v>
      </c>
      <c r="AC16" s="138">
        <f t="shared" si="11"/>
        <v>60</v>
      </c>
      <c r="AD16" s="255">
        <v>0</v>
      </c>
      <c r="AE16" s="138">
        <f t="shared" si="12"/>
        <v>0</v>
      </c>
      <c r="AF16" s="255">
        <v>0</v>
      </c>
      <c r="AG16" s="138">
        <f t="shared" si="13"/>
        <v>0</v>
      </c>
      <c r="AH16" s="255">
        <v>0</v>
      </c>
      <c r="AI16" s="132">
        <f t="shared" si="14"/>
        <v>0</v>
      </c>
      <c r="AJ16" s="210">
        <f t="shared" si="19"/>
        <v>2</v>
      </c>
      <c r="AK16" s="255">
        <v>2</v>
      </c>
      <c r="AL16" s="132">
        <f t="shared" si="15"/>
        <v>100</v>
      </c>
      <c r="AM16" s="255">
        <v>0</v>
      </c>
      <c r="AN16" s="132">
        <f t="shared" si="16"/>
        <v>0</v>
      </c>
      <c r="AO16" s="255">
        <v>0</v>
      </c>
      <c r="AP16" s="132">
        <f t="shared" si="17"/>
        <v>0</v>
      </c>
      <c r="AQ16" s="256">
        <v>0</v>
      </c>
    </row>
    <row r="17" spans="2:43" s="4" customFormat="1" ht="22.5" customHeight="1">
      <c r="B17" s="259" t="s">
        <v>193</v>
      </c>
      <c r="C17" s="210">
        <f t="shared" si="0"/>
        <v>0</v>
      </c>
      <c r="D17" s="248">
        <v>0</v>
      </c>
      <c r="E17" s="248">
        <v>0</v>
      </c>
      <c r="F17" s="249">
        <f t="shared" si="18"/>
        <v>0</v>
      </c>
      <c r="G17" s="250">
        <v>100</v>
      </c>
      <c r="H17" s="255">
        <v>0</v>
      </c>
      <c r="I17" s="132">
        <f t="shared" si="1"/>
        <v>0</v>
      </c>
      <c r="J17" s="255">
        <v>0</v>
      </c>
      <c r="K17" s="132">
        <f t="shared" si="2"/>
        <v>0</v>
      </c>
      <c r="L17" s="255">
        <v>0</v>
      </c>
      <c r="M17" s="132">
        <f t="shared" si="3"/>
        <v>0</v>
      </c>
      <c r="N17" s="255">
        <v>0</v>
      </c>
      <c r="O17" s="132">
        <f t="shared" si="4"/>
        <v>0</v>
      </c>
      <c r="P17" s="233">
        <f t="shared" si="5"/>
        <v>0</v>
      </c>
      <c r="Q17" s="213">
        <v>100</v>
      </c>
      <c r="R17" s="255">
        <v>0</v>
      </c>
      <c r="S17" s="132">
        <f t="shared" si="6"/>
        <v>0</v>
      </c>
      <c r="T17" s="255">
        <v>0</v>
      </c>
      <c r="U17" s="132">
        <f t="shared" si="7"/>
        <v>0</v>
      </c>
      <c r="V17" s="255">
        <v>0</v>
      </c>
      <c r="W17" s="132">
        <f t="shared" si="8"/>
        <v>0</v>
      </c>
      <c r="X17" s="255">
        <v>0</v>
      </c>
      <c r="Y17" s="132">
        <f t="shared" si="9"/>
        <v>0</v>
      </c>
      <c r="Z17" s="255">
        <v>0</v>
      </c>
      <c r="AA17" s="132">
        <f t="shared" si="10"/>
        <v>0</v>
      </c>
      <c r="AB17" s="255">
        <v>0</v>
      </c>
      <c r="AC17" s="132">
        <f t="shared" si="11"/>
        <v>0</v>
      </c>
      <c r="AD17" s="255">
        <v>0</v>
      </c>
      <c r="AE17" s="132">
        <f t="shared" si="12"/>
        <v>0</v>
      </c>
      <c r="AF17" s="255">
        <v>0</v>
      </c>
      <c r="AG17" s="132">
        <f t="shared" si="13"/>
        <v>0</v>
      </c>
      <c r="AH17" s="255">
        <v>0</v>
      </c>
      <c r="AI17" s="132">
        <f t="shared" si="14"/>
        <v>0</v>
      </c>
      <c r="AJ17" s="210">
        <f t="shared" si="19"/>
        <v>0</v>
      </c>
      <c r="AK17" s="255">
        <v>0</v>
      </c>
      <c r="AL17" s="132">
        <f t="shared" si="15"/>
        <v>0</v>
      </c>
      <c r="AM17" s="255">
        <v>0</v>
      </c>
      <c r="AN17" s="132">
        <f t="shared" si="16"/>
        <v>0</v>
      </c>
      <c r="AO17" s="255">
        <v>0</v>
      </c>
      <c r="AP17" s="132">
        <f t="shared" si="17"/>
        <v>0</v>
      </c>
      <c r="AQ17" s="256">
        <v>0</v>
      </c>
    </row>
    <row r="18" spans="2:43" s="4" customFormat="1" ht="21.75" customHeight="1">
      <c r="B18" s="258" t="s">
        <v>12</v>
      </c>
      <c r="C18" s="210">
        <f t="shared" si="0"/>
        <v>55</v>
      </c>
      <c r="D18" s="248">
        <v>49</v>
      </c>
      <c r="E18" s="248">
        <v>6</v>
      </c>
      <c r="F18" s="249">
        <f t="shared" si="18"/>
        <v>42</v>
      </c>
      <c r="G18" s="254">
        <v>100</v>
      </c>
      <c r="H18" s="255">
        <v>23</v>
      </c>
      <c r="I18" s="132">
        <f t="shared" si="1"/>
        <v>54.761904761904766</v>
      </c>
      <c r="J18" s="255">
        <v>19</v>
      </c>
      <c r="K18" s="138">
        <f t="shared" si="2"/>
        <v>45.23809523809524</v>
      </c>
      <c r="L18" s="255">
        <v>0</v>
      </c>
      <c r="M18" s="132">
        <f t="shared" si="3"/>
        <v>0</v>
      </c>
      <c r="N18" s="255">
        <v>0</v>
      </c>
      <c r="O18" s="138">
        <f t="shared" si="4"/>
        <v>0</v>
      </c>
      <c r="P18" s="233">
        <f t="shared" si="5"/>
        <v>42</v>
      </c>
      <c r="Q18" s="213">
        <v>100</v>
      </c>
      <c r="R18" s="255">
        <v>0</v>
      </c>
      <c r="S18" s="132">
        <f t="shared" si="6"/>
        <v>0</v>
      </c>
      <c r="T18" s="255">
        <v>1</v>
      </c>
      <c r="U18" s="138">
        <f t="shared" si="7"/>
        <v>2.380952380952381</v>
      </c>
      <c r="V18" s="255">
        <v>2</v>
      </c>
      <c r="W18" s="138">
        <f t="shared" si="8"/>
        <v>4.761904761904762</v>
      </c>
      <c r="X18" s="255">
        <v>2</v>
      </c>
      <c r="Y18" s="132">
        <f t="shared" si="9"/>
        <v>4.761904761904762</v>
      </c>
      <c r="Z18" s="255">
        <v>1</v>
      </c>
      <c r="AA18" s="138">
        <f t="shared" si="10"/>
        <v>2.380952380952381</v>
      </c>
      <c r="AB18" s="255">
        <v>2</v>
      </c>
      <c r="AC18" s="138">
        <f t="shared" si="11"/>
        <v>4.761904761904762</v>
      </c>
      <c r="AD18" s="255">
        <v>4</v>
      </c>
      <c r="AE18" s="138">
        <f t="shared" si="12"/>
        <v>9.523809523809524</v>
      </c>
      <c r="AF18" s="255">
        <v>5</v>
      </c>
      <c r="AG18" s="138">
        <f t="shared" si="13"/>
        <v>11.904761904761903</v>
      </c>
      <c r="AH18" s="255">
        <v>25</v>
      </c>
      <c r="AI18" s="132">
        <f t="shared" si="14"/>
        <v>59.523809523809526</v>
      </c>
      <c r="AJ18" s="210">
        <f t="shared" si="19"/>
        <v>13</v>
      </c>
      <c r="AK18" s="255">
        <v>5</v>
      </c>
      <c r="AL18" s="132">
        <f t="shared" si="15"/>
        <v>38.46153846153847</v>
      </c>
      <c r="AM18" s="255">
        <v>0</v>
      </c>
      <c r="AN18" s="132">
        <f t="shared" si="16"/>
        <v>0</v>
      </c>
      <c r="AO18" s="255">
        <v>8</v>
      </c>
      <c r="AP18" s="132">
        <f t="shared" si="17"/>
        <v>61.53846153846154</v>
      </c>
      <c r="AQ18" s="256">
        <v>0</v>
      </c>
    </row>
    <row r="19" spans="2:43" s="4" customFormat="1" ht="21.75" customHeight="1">
      <c r="B19" s="258" t="s">
        <v>24</v>
      </c>
      <c r="C19" s="210">
        <f t="shared" si="0"/>
        <v>26</v>
      </c>
      <c r="D19" s="248">
        <v>13</v>
      </c>
      <c r="E19" s="248">
        <v>13</v>
      </c>
      <c r="F19" s="249">
        <f t="shared" si="18"/>
        <v>1</v>
      </c>
      <c r="G19" s="250">
        <v>100</v>
      </c>
      <c r="H19" s="255">
        <v>0</v>
      </c>
      <c r="I19" s="132">
        <f t="shared" si="1"/>
        <v>0</v>
      </c>
      <c r="J19" s="255">
        <v>1</v>
      </c>
      <c r="K19" s="132">
        <f t="shared" si="2"/>
        <v>100</v>
      </c>
      <c r="L19" s="255">
        <v>0</v>
      </c>
      <c r="M19" s="132">
        <f t="shared" si="3"/>
        <v>0</v>
      </c>
      <c r="N19" s="255">
        <v>0</v>
      </c>
      <c r="O19" s="132">
        <f t="shared" si="4"/>
        <v>0</v>
      </c>
      <c r="P19" s="233">
        <f t="shared" si="5"/>
        <v>1</v>
      </c>
      <c r="Q19" s="213">
        <v>100</v>
      </c>
      <c r="R19" s="255">
        <v>0</v>
      </c>
      <c r="S19" s="132">
        <f t="shared" si="6"/>
        <v>0</v>
      </c>
      <c r="T19" s="255">
        <v>0</v>
      </c>
      <c r="U19" s="132">
        <f t="shared" si="7"/>
        <v>0</v>
      </c>
      <c r="V19" s="255">
        <v>0</v>
      </c>
      <c r="W19" s="132">
        <f t="shared" si="8"/>
        <v>0</v>
      </c>
      <c r="X19" s="255">
        <v>0</v>
      </c>
      <c r="Y19" s="132">
        <f t="shared" si="9"/>
        <v>0</v>
      </c>
      <c r="Z19" s="255">
        <v>0</v>
      </c>
      <c r="AA19" s="132">
        <f t="shared" si="10"/>
        <v>0</v>
      </c>
      <c r="AB19" s="255">
        <v>0</v>
      </c>
      <c r="AC19" s="132">
        <f t="shared" si="11"/>
        <v>0</v>
      </c>
      <c r="AD19" s="255">
        <v>0</v>
      </c>
      <c r="AE19" s="132">
        <f t="shared" si="12"/>
        <v>0</v>
      </c>
      <c r="AF19" s="255">
        <v>1</v>
      </c>
      <c r="AG19" s="132">
        <f t="shared" si="13"/>
        <v>100</v>
      </c>
      <c r="AH19" s="255">
        <v>0</v>
      </c>
      <c r="AI19" s="132">
        <f t="shared" si="14"/>
        <v>0</v>
      </c>
      <c r="AJ19" s="210">
        <f t="shared" si="19"/>
        <v>24</v>
      </c>
      <c r="AK19" s="255">
        <v>13</v>
      </c>
      <c r="AL19" s="132">
        <f t="shared" si="15"/>
        <v>54.166666666666664</v>
      </c>
      <c r="AM19" s="255">
        <v>11</v>
      </c>
      <c r="AN19" s="132">
        <f t="shared" si="16"/>
        <v>45.83333333333333</v>
      </c>
      <c r="AO19" s="255">
        <v>0</v>
      </c>
      <c r="AP19" s="132">
        <f t="shared" si="17"/>
        <v>0</v>
      </c>
      <c r="AQ19" s="256">
        <v>1</v>
      </c>
    </row>
    <row r="20" spans="2:43" s="4" customFormat="1" ht="21.75" customHeight="1">
      <c r="B20" s="258" t="s">
        <v>39</v>
      </c>
      <c r="C20" s="210">
        <f t="shared" si="0"/>
        <v>0</v>
      </c>
      <c r="D20" s="248">
        <v>0</v>
      </c>
      <c r="E20" s="248">
        <v>0</v>
      </c>
      <c r="F20" s="249">
        <f t="shared" si="18"/>
        <v>0</v>
      </c>
      <c r="G20" s="254">
        <v>100</v>
      </c>
      <c r="H20" s="255">
        <v>0</v>
      </c>
      <c r="I20" s="132">
        <f t="shared" si="1"/>
        <v>0</v>
      </c>
      <c r="J20" s="255">
        <v>0</v>
      </c>
      <c r="K20" s="138">
        <f t="shared" si="2"/>
        <v>0</v>
      </c>
      <c r="L20" s="255">
        <v>0</v>
      </c>
      <c r="M20" s="132">
        <f t="shared" si="3"/>
        <v>0</v>
      </c>
      <c r="N20" s="255">
        <v>0</v>
      </c>
      <c r="O20" s="138">
        <f t="shared" si="4"/>
        <v>0</v>
      </c>
      <c r="P20" s="233">
        <f t="shared" si="5"/>
        <v>0</v>
      </c>
      <c r="Q20" s="213">
        <v>100</v>
      </c>
      <c r="R20" s="255">
        <v>0</v>
      </c>
      <c r="S20" s="132">
        <f t="shared" si="6"/>
        <v>0</v>
      </c>
      <c r="T20" s="255">
        <v>0</v>
      </c>
      <c r="U20" s="138">
        <f t="shared" si="7"/>
        <v>0</v>
      </c>
      <c r="V20" s="255">
        <v>0</v>
      </c>
      <c r="W20" s="138">
        <f t="shared" si="8"/>
        <v>0</v>
      </c>
      <c r="X20" s="255">
        <v>0</v>
      </c>
      <c r="Y20" s="132">
        <f t="shared" si="9"/>
        <v>0</v>
      </c>
      <c r="Z20" s="255">
        <v>0</v>
      </c>
      <c r="AA20" s="138">
        <f t="shared" si="10"/>
        <v>0</v>
      </c>
      <c r="AB20" s="255">
        <v>0</v>
      </c>
      <c r="AC20" s="138">
        <f t="shared" si="11"/>
        <v>0</v>
      </c>
      <c r="AD20" s="255">
        <v>0</v>
      </c>
      <c r="AE20" s="138">
        <f t="shared" si="12"/>
        <v>0</v>
      </c>
      <c r="AF20" s="255">
        <v>0</v>
      </c>
      <c r="AG20" s="138">
        <f t="shared" si="13"/>
        <v>0</v>
      </c>
      <c r="AH20" s="255">
        <v>0</v>
      </c>
      <c r="AI20" s="132">
        <f t="shared" si="14"/>
        <v>0</v>
      </c>
      <c r="AJ20" s="210">
        <f t="shared" si="19"/>
        <v>0</v>
      </c>
      <c r="AK20" s="255">
        <v>0</v>
      </c>
      <c r="AL20" s="132">
        <f t="shared" si="15"/>
        <v>0</v>
      </c>
      <c r="AM20" s="255">
        <v>0</v>
      </c>
      <c r="AN20" s="132">
        <f t="shared" si="16"/>
        <v>0</v>
      </c>
      <c r="AO20" s="255">
        <v>0</v>
      </c>
      <c r="AP20" s="132">
        <f t="shared" si="17"/>
        <v>0</v>
      </c>
      <c r="AQ20" s="256">
        <v>0</v>
      </c>
    </row>
    <row r="21" spans="2:43" s="4" customFormat="1" ht="21.75" customHeight="1">
      <c r="B21" s="258" t="s">
        <v>13</v>
      </c>
      <c r="C21" s="210">
        <f t="shared" si="0"/>
        <v>116</v>
      </c>
      <c r="D21" s="248">
        <v>43</v>
      </c>
      <c r="E21" s="248">
        <v>73</v>
      </c>
      <c r="F21" s="249">
        <f t="shared" si="18"/>
        <v>67</v>
      </c>
      <c r="G21" s="250">
        <v>100</v>
      </c>
      <c r="H21" s="255">
        <v>1</v>
      </c>
      <c r="I21" s="132">
        <f t="shared" si="1"/>
        <v>1.4925373134328357</v>
      </c>
      <c r="J21" s="255">
        <v>34</v>
      </c>
      <c r="K21" s="132">
        <f t="shared" si="2"/>
        <v>50.74626865671642</v>
      </c>
      <c r="L21" s="255">
        <v>32</v>
      </c>
      <c r="M21" s="132">
        <f t="shared" si="3"/>
        <v>47.76119402985074</v>
      </c>
      <c r="N21" s="255">
        <v>0</v>
      </c>
      <c r="O21" s="132">
        <f t="shared" si="4"/>
        <v>0</v>
      </c>
      <c r="P21" s="233">
        <f t="shared" si="5"/>
        <v>67</v>
      </c>
      <c r="Q21" s="213">
        <v>100</v>
      </c>
      <c r="R21" s="255">
        <v>33</v>
      </c>
      <c r="S21" s="132">
        <f t="shared" si="6"/>
        <v>49.25373134328358</v>
      </c>
      <c r="T21" s="255">
        <v>2</v>
      </c>
      <c r="U21" s="132">
        <f t="shared" si="7"/>
        <v>2.9850746268656714</v>
      </c>
      <c r="V21" s="255">
        <v>5</v>
      </c>
      <c r="W21" s="132">
        <f t="shared" si="8"/>
        <v>7.462686567164178</v>
      </c>
      <c r="X21" s="255">
        <v>6</v>
      </c>
      <c r="Y21" s="132">
        <f t="shared" si="9"/>
        <v>8.955223880597014</v>
      </c>
      <c r="Z21" s="255">
        <v>21</v>
      </c>
      <c r="AA21" s="132">
        <f t="shared" si="10"/>
        <v>31.343283582089555</v>
      </c>
      <c r="AB21" s="255">
        <v>0</v>
      </c>
      <c r="AC21" s="132">
        <f t="shared" si="11"/>
        <v>0</v>
      </c>
      <c r="AD21" s="255">
        <v>0</v>
      </c>
      <c r="AE21" s="132">
        <f t="shared" si="12"/>
        <v>0</v>
      </c>
      <c r="AF21" s="255">
        <v>0</v>
      </c>
      <c r="AG21" s="132">
        <f t="shared" si="13"/>
        <v>0</v>
      </c>
      <c r="AH21" s="255">
        <v>0</v>
      </c>
      <c r="AI21" s="132">
        <f t="shared" si="14"/>
        <v>0</v>
      </c>
      <c r="AJ21" s="210">
        <f t="shared" si="19"/>
        <v>48</v>
      </c>
      <c r="AK21" s="255">
        <v>37</v>
      </c>
      <c r="AL21" s="132">
        <f t="shared" si="15"/>
        <v>77.08333333333334</v>
      </c>
      <c r="AM21" s="255">
        <v>11</v>
      </c>
      <c r="AN21" s="132">
        <f t="shared" si="16"/>
        <v>22.916666666666664</v>
      </c>
      <c r="AO21" s="255">
        <v>0</v>
      </c>
      <c r="AP21" s="132">
        <f t="shared" si="17"/>
        <v>0</v>
      </c>
      <c r="AQ21" s="256">
        <v>1</v>
      </c>
    </row>
    <row r="22" spans="2:43" s="4" customFormat="1" ht="21.75" customHeight="1">
      <c r="B22" s="258" t="s">
        <v>14</v>
      </c>
      <c r="C22" s="210">
        <f t="shared" si="0"/>
        <v>0</v>
      </c>
      <c r="D22" s="248">
        <v>0</v>
      </c>
      <c r="E22" s="248">
        <v>0</v>
      </c>
      <c r="F22" s="249">
        <f t="shared" si="18"/>
        <v>0</v>
      </c>
      <c r="G22" s="254">
        <v>100</v>
      </c>
      <c r="H22" s="255">
        <v>0</v>
      </c>
      <c r="I22" s="132">
        <f t="shared" si="1"/>
        <v>0</v>
      </c>
      <c r="J22" s="255">
        <v>0</v>
      </c>
      <c r="K22" s="138">
        <f t="shared" si="2"/>
        <v>0</v>
      </c>
      <c r="L22" s="255">
        <v>0</v>
      </c>
      <c r="M22" s="132">
        <f t="shared" si="3"/>
        <v>0</v>
      </c>
      <c r="N22" s="255">
        <v>0</v>
      </c>
      <c r="O22" s="138">
        <f t="shared" si="4"/>
        <v>0</v>
      </c>
      <c r="P22" s="233">
        <f t="shared" si="5"/>
        <v>0</v>
      </c>
      <c r="Q22" s="213">
        <v>100</v>
      </c>
      <c r="R22" s="255">
        <v>0</v>
      </c>
      <c r="S22" s="132">
        <f t="shared" si="6"/>
        <v>0</v>
      </c>
      <c r="T22" s="255">
        <v>0</v>
      </c>
      <c r="U22" s="138">
        <f t="shared" si="7"/>
        <v>0</v>
      </c>
      <c r="V22" s="255">
        <v>0</v>
      </c>
      <c r="W22" s="138">
        <f t="shared" si="8"/>
        <v>0</v>
      </c>
      <c r="X22" s="255">
        <v>0</v>
      </c>
      <c r="Y22" s="132">
        <f t="shared" si="9"/>
        <v>0</v>
      </c>
      <c r="Z22" s="255">
        <v>0</v>
      </c>
      <c r="AA22" s="138">
        <f t="shared" si="10"/>
        <v>0</v>
      </c>
      <c r="AB22" s="255">
        <v>0</v>
      </c>
      <c r="AC22" s="138">
        <f t="shared" si="11"/>
        <v>0</v>
      </c>
      <c r="AD22" s="255">
        <v>0</v>
      </c>
      <c r="AE22" s="138">
        <f t="shared" si="12"/>
        <v>0</v>
      </c>
      <c r="AF22" s="255">
        <v>0</v>
      </c>
      <c r="AG22" s="138">
        <f t="shared" si="13"/>
        <v>0</v>
      </c>
      <c r="AH22" s="255">
        <v>0</v>
      </c>
      <c r="AI22" s="132">
        <f t="shared" si="14"/>
        <v>0</v>
      </c>
      <c r="AJ22" s="210">
        <f t="shared" si="19"/>
        <v>0</v>
      </c>
      <c r="AK22" s="255">
        <v>0</v>
      </c>
      <c r="AL22" s="132">
        <f t="shared" si="15"/>
        <v>0</v>
      </c>
      <c r="AM22" s="255">
        <v>0</v>
      </c>
      <c r="AN22" s="132">
        <f t="shared" si="16"/>
        <v>0</v>
      </c>
      <c r="AO22" s="255">
        <v>0</v>
      </c>
      <c r="AP22" s="132">
        <f t="shared" si="17"/>
        <v>0</v>
      </c>
      <c r="AQ22" s="256">
        <v>0</v>
      </c>
    </row>
    <row r="23" spans="2:43" s="4" customFormat="1" ht="21.75" customHeight="1">
      <c r="B23" s="258" t="s">
        <v>4</v>
      </c>
      <c r="C23" s="210">
        <f t="shared" si="0"/>
        <v>16824</v>
      </c>
      <c r="D23" s="248">
        <v>12653</v>
      </c>
      <c r="E23" s="248">
        <v>4171</v>
      </c>
      <c r="F23" s="249">
        <f t="shared" si="18"/>
        <v>4857</v>
      </c>
      <c r="G23" s="250">
        <v>100</v>
      </c>
      <c r="H23" s="255">
        <v>31</v>
      </c>
      <c r="I23" s="132">
        <f t="shared" si="1"/>
        <v>0.6382540662960675</v>
      </c>
      <c r="J23" s="255">
        <v>4767</v>
      </c>
      <c r="K23" s="132">
        <f t="shared" si="2"/>
        <v>98.14700432365659</v>
      </c>
      <c r="L23" s="255">
        <v>34</v>
      </c>
      <c r="M23" s="132">
        <f t="shared" si="3"/>
        <v>0.7000205888408483</v>
      </c>
      <c r="N23" s="255">
        <v>25</v>
      </c>
      <c r="O23" s="132">
        <f t="shared" si="4"/>
        <v>0.5147210212065061</v>
      </c>
      <c r="P23" s="233">
        <f t="shared" si="5"/>
        <v>4857</v>
      </c>
      <c r="Q23" s="213">
        <v>100</v>
      </c>
      <c r="R23" s="255">
        <v>21</v>
      </c>
      <c r="S23" s="132">
        <f t="shared" si="6"/>
        <v>0.4323656578134651</v>
      </c>
      <c r="T23" s="255">
        <v>497</v>
      </c>
      <c r="U23" s="132">
        <f t="shared" si="7"/>
        <v>10.23265390158534</v>
      </c>
      <c r="V23" s="255">
        <v>964</v>
      </c>
      <c r="W23" s="132">
        <f t="shared" si="8"/>
        <v>19.847642577722873</v>
      </c>
      <c r="X23" s="255">
        <v>993</v>
      </c>
      <c r="Y23" s="132">
        <f t="shared" si="9"/>
        <v>20.444718962322423</v>
      </c>
      <c r="Z23" s="255">
        <v>573</v>
      </c>
      <c r="AA23" s="132">
        <f t="shared" si="10"/>
        <v>11.79740580605312</v>
      </c>
      <c r="AB23" s="255">
        <v>361</v>
      </c>
      <c r="AC23" s="132">
        <f t="shared" si="11"/>
        <v>7.432571546221947</v>
      </c>
      <c r="AD23" s="255">
        <v>168</v>
      </c>
      <c r="AE23" s="132">
        <f t="shared" si="12"/>
        <v>3.4589252625077207</v>
      </c>
      <c r="AF23" s="255">
        <v>239</v>
      </c>
      <c r="AG23" s="132">
        <f t="shared" si="13"/>
        <v>4.920732962734197</v>
      </c>
      <c r="AH23" s="255">
        <v>1041</v>
      </c>
      <c r="AI23" s="132">
        <f t="shared" si="14"/>
        <v>21.43298332303891</v>
      </c>
      <c r="AJ23" s="210">
        <f t="shared" si="19"/>
        <v>9985</v>
      </c>
      <c r="AK23" s="255">
        <v>3242</v>
      </c>
      <c r="AL23" s="132">
        <f t="shared" si="15"/>
        <v>32.46870305458187</v>
      </c>
      <c r="AM23" s="255">
        <v>3590</v>
      </c>
      <c r="AN23" s="132">
        <f t="shared" si="16"/>
        <v>35.95393089634452</v>
      </c>
      <c r="AO23" s="255">
        <v>3153</v>
      </c>
      <c r="AP23" s="132">
        <f t="shared" si="17"/>
        <v>31.577366049073614</v>
      </c>
      <c r="AQ23" s="256">
        <v>1982</v>
      </c>
    </row>
    <row r="24" spans="2:43" s="4" customFormat="1" ht="21.75" customHeight="1">
      <c r="B24" s="258" t="s">
        <v>5</v>
      </c>
      <c r="C24" s="210">
        <f t="shared" si="0"/>
        <v>169</v>
      </c>
      <c r="D24" s="248">
        <v>64</v>
      </c>
      <c r="E24" s="248">
        <v>105</v>
      </c>
      <c r="F24" s="249">
        <f t="shared" si="18"/>
        <v>29</v>
      </c>
      <c r="G24" s="254">
        <v>100</v>
      </c>
      <c r="H24" s="255">
        <v>17</v>
      </c>
      <c r="I24" s="132">
        <f t="shared" si="1"/>
        <v>58.620689655172406</v>
      </c>
      <c r="J24" s="255">
        <v>12</v>
      </c>
      <c r="K24" s="138">
        <f t="shared" si="2"/>
        <v>41.37931034482759</v>
      </c>
      <c r="L24" s="255">
        <v>0</v>
      </c>
      <c r="M24" s="132">
        <f t="shared" si="3"/>
        <v>0</v>
      </c>
      <c r="N24" s="255">
        <v>0</v>
      </c>
      <c r="O24" s="138">
        <f t="shared" si="4"/>
        <v>0</v>
      </c>
      <c r="P24" s="233">
        <f t="shared" si="5"/>
        <v>29</v>
      </c>
      <c r="Q24" s="213">
        <v>100</v>
      </c>
      <c r="R24" s="255">
        <v>0</v>
      </c>
      <c r="S24" s="132">
        <f t="shared" si="6"/>
        <v>0</v>
      </c>
      <c r="T24" s="255">
        <v>3</v>
      </c>
      <c r="U24" s="138">
        <f t="shared" si="7"/>
        <v>10.344827586206897</v>
      </c>
      <c r="V24" s="255">
        <v>3</v>
      </c>
      <c r="W24" s="138">
        <f t="shared" si="8"/>
        <v>10.344827586206897</v>
      </c>
      <c r="X24" s="255">
        <v>6</v>
      </c>
      <c r="Y24" s="132">
        <f t="shared" si="9"/>
        <v>20.689655172413794</v>
      </c>
      <c r="Z24" s="255">
        <v>2</v>
      </c>
      <c r="AA24" s="138">
        <f t="shared" si="10"/>
        <v>6.896551724137931</v>
      </c>
      <c r="AB24" s="255">
        <v>2</v>
      </c>
      <c r="AC24" s="138">
        <f t="shared" si="11"/>
        <v>6.896551724137931</v>
      </c>
      <c r="AD24" s="255">
        <v>0</v>
      </c>
      <c r="AE24" s="138">
        <f t="shared" si="12"/>
        <v>0</v>
      </c>
      <c r="AF24" s="255">
        <v>3</v>
      </c>
      <c r="AG24" s="138">
        <f t="shared" si="13"/>
        <v>10.344827586206897</v>
      </c>
      <c r="AH24" s="255">
        <v>10</v>
      </c>
      <c r="AI24" s="132">
        <f t="shared" si="14"/>
        <v>34.48275862068966</v>
      </c>
      <c r="AJ24" s="210">
        <f t="shared" si="19"/>
        <v>139</v>
      </c>
      <c r="AK24" s="255">
        <v>102</v>
      </c>
      <c r="AL24" s="132">
        <f t="shared" si="15"/>
        <v>73.38129496402878</v>
      </c>
      <c r="AM24" s="255">
        <v>34</v>
      </c>
      <c r="AN24" s="132">
        <f t="shared" si="16"/>
        <v>24.46043165467626</v>
      </c>
      <c r="AO24" s="255">
        <v>3</v>
      </c>
      <c r="AP24" s="132">
        <f t="shared" si="17"/>
        <v>2.158273381294964</v>
      </c>
      <c r="AQ24" s="256">
        <v>1</v>
      </c>
    </row>
    <row r="25" spans="2:43" s="4" customFormat="1" ht="21.75" customHeight="1">
      <c r="B25" s="258" t="s">
        <v>6</v>
      </c>
      <c r="C25" s="210">
        <f t="shared" si="0"/>
        <v>6627</v>
      </c>
      <c r="D25" s="248">
        <v>3276</v>
      </c>
      <c r="E25" s="248">
        <v>3351</v>
      </c>
      <c r="F25" s="249">
        <f t="shared" si="18"/>
        <v>3183</v>
      </c>
      <c r="G25" s="250">
        <v>100</v>
      </c>
      <c r="H25" s="255">
        <v>475</v>
      </c>
      <c r="I25" s="132">
        <f t="shared" si="1"/>
        <v>14.923028589381088</v>
      </c>
      <c r="J25" s="255">
        <v>2552</v>
      </c>
      <c r="K25" s="132">
        <f t="shared" si="2"/>
        <v>80.17593465284322</v>
      </c>
      <c r="L25" s="255">
        <v>156</v>
      </c>
      <c r="M25" s="132">
        <f t="shared" si="3"/>
        <v>4.9010367577756835</v>
      </c>
      <c r="N25" s="255">
        <v>0</v>
      </c>
      <c r="O25" s="132">
        <f t="shared" si="4"/>
        <v>0</v>
      </c>
      <c r="P25" s="233">
        <f t="shared" si="5"/>
        <v>3183</v>
      </c>
      <c r="Q25" s="213">
        <v>100</v>
      </c>
      <c r="R25" s="255">
        <v>67</v>
      </c>
      <c r="S25" s="132">
        <f t="shared" si="6"/>
        <v>2.1049324536600693</v>
      </c>
      <c r="T25" s="255">
        <v>73</v>
      </c>
      <c r="U25" s="132">
        <f t="shared" si="7"/>
        <v>2.2934338674206725</v>
      </c>
      <c r="V25" s="255">
        <v>419</v>
      </c>
      <c r="W25" s="132">
        <f t="shared" si="8"/>
        <v>13.163682060948789</v>
      </c>
      <c r="X25" s="255">
        <v>2481</v>
      </c>
      <c r="Y25" s="132">
        <f t="shared" si="9"/>
        <v>77.94533459000942</v>
      </c>
      <c r="Z25" s="255">
        <v>53</v>
      </c>
      <c r="AA25" s="132">
        <f t="shared" si="10"/>
        <v>1.6650958215519949</v>
      </c>
      <c r="AB25" s="255">
        <v>58</v>
      </c>
      <c r="AC25" s="132">
        <f t="shared" si="11"/>
        <v>1.8221803330191644</v>
      </c>
      <c r="AD25" s="255">
        <v>14</v>
      </c>
      <c r="AE25" s="132">
        <f t="shared" si="12"/>
        <v>0.43983663210807417</v>
      </c>
      <c r="AF25" s="255">
        <v>11</v>
      </c>
      <c r="AG25" s="132">
        <f t="shared" si="13"/>
        <v>0.34558592522777254</v>
      </c>
      <c r="AH25" s="255">
        <v>7</v>
      </c>
      <c r="AI25" s="132">
        <f t="shared" si="14"/>
        <v>0.21991831605403708</v>
      </c>
      <c r="AJ25" s="210">
        <f t="shared" si="19"/>
        <v>3042</v>
      </c>
      <c r="AK25" s="255">
        <v>2829</v>
      </c>
      <c r="AL25" s="132">
        <f t="shared" si="15"/>
        <v>92.99802761341223</v>
      </c>
      <c r="AM25" s="255">
        <v>151</v>
      </c>
      <c r="AN25" s="132">
        <f t="shared" si="16"/>
        <v>4.963839579224195</v>
      </c>
      <c r="AO25" s="255">
        <v>62</v>
      </c>
      <c r="AP25" s="132">
        <f t="shared" si="17"/>
        <v>2.0381328073635765</v>
      </c>
      <c r="AQ25" s="256">
        <v>402</v>
      </c>
    </row>
    <row r="26" spans="2:43" s="4" customFormat="1" ht="21.75" customHeight="1">
      <c r="B26" s="258" t="s">
        <v>15</v>
      </c>
      <c r="C26" s="210">
        <f t="shared" si="0"/>
        <v>73</v>
      </c>
      <c r="D26" s="248">
        <v>40</v>
      </c>
      <c r="E26" s="248">
        <v>33</v>
      </c>
      <c r="F26" s="249">
        <f t="shared" si="18"/>
        <v>32</v>
      </c>
      <c r="G26" s="254">
        <v>100</v>
      </c>
      <c r="H26" s="255">
        <v>7</v>
      </c>
      <c r="I26" s="132">
        <f t="shared" si="1"/>
        <v>21.875</v>
      </c>
      <c r="J26" s="255">
        <v>16</v>
      </c>
      <c r="K26" s="138">
        <f t="shared" si="2"/>
        <v>50</v>
      </c>
      <c r="L26" s="255">
        <v>9</v>
      </c>
      <c r="M26" s="132">
        <f t="shared" si="3"/>
        <v>28.125</v>
      </c>
      <c r="N26" s="255">
        <v>0</v>
      </c>
      <c r="O26" s="138">
        <f t="shared" si="4"/>
        <v>0</v>
      </c>
      <c r="P26" s="233">
        <f t="shared" si="5"/>
        <v>32</v>
      </c>
      <c r="Q26" s="213">
        <v>100</v>
      </c>
      <c r="R26" s="255">
        <v>4</v>
      </c>
      <c r="S26" s="132">
        <f t="shared" si="6"/>
        <v>12.5</v>
      </c>
      <c r="T26" s="255">
        <v>7</v>
      </c>
      <c r="U26" s="138">
        <f t="shared" si="7"/>
        <v>21.875</v>
      </c>
      <c r="V26" s="255">
        <v>16</v>
      </c>
      <c r="W26" s="138">
        <f t="shared" si="8"/>
        <v>50</v>
      </c>
      <c r="X26" s="255">
        <v>2</v>
      </c>
      <c r="Y26" s="132">
        <f t="shared" si="9"/>
        <v>6.25</v>
      </c>
      <c r="Z26" s="255">
        <v>1</v>
      </c>
      <c r="AA26" s="138">
        <f t="shared" si="10"/>
        <v>3.125</v>
      </c>
      <c r="AB26" s="255">
        <v>0</v>
      </c>
      <c r="AC26" s="138">
        <f t="shared" si="11"/>
        <v>0</v>
      </c>
      <c r="AD26" s="255">
        <v>1</v>
      </c>
      <c r="AE26" s="138">
        <f t="shared" si="12"/>
        <v>3.125</v>
      </c>
      <c r="AF26" s="255">
        <v>0</v>
      </c>
      <c r="AG26" s="138">
        <f t="shared" si="13"/>
        <v>0</v>
      </c>
      <c r="AH26" s="255">
        <v>1</v>
      </c>
      <c r="AI26" s="132">
        <f t="shared" si="14"/>
        <v>3.125</v>
      </c>
      <c r="AJ26" s="260">
        <f t="shared" si="19"/>
        <v>39</v>
      </c>
      <c r="AK26" s="251">
        <v>13</v>
      </c>
      <c r="AL26" s="261">
        <f t="shared" si="15"/>
        <v>33.33333333333333</v>
      </c>
      <c r="AM26" s="251">
        <v>1</v>
      </c>
      <c r="AN26" s="261">
        <f t="shared" si="16"/>
        <v>2.564102564102564</v>
      </c>
      <c r="AO26" s="251">
        <v>25</v>
      </c>
      <c r="AP26" s="261">
        <f t="shared" si="17"/>
        <v>64.1025641025641</v>
      </c>
      <c r="AQ26" s="256">
        <v>2</v>
      </c>
    </row>
    <row r="27" spans="2:43" s="4" customFormat="1" ht="21" customHeight="1">
      <c r="B27" s="258" t="s">
        <v>16</v>
      </c>
      <c r="C27" s="210">
        <f t="shared" si="0"/>
        <v>13769</v>
      </c>
      <c r="D27" s="248">
        <v>4278</v>
      </c>
      <c r="E27" s="248">
        <v>9491</v>
      </c>
      <c r="F27" s="249">
        <f t="shared" si="18"/>
        <v>8576</v>
      </c>
      <c r="G27" s="250">
        <v>100</v>
      </c>
      <c r="H27" s="255">
        <v>781</v>
      </c>
      <c r="I27" s="132">
        <f t="shared" si="1"/>
        <v>9.106809701492537</v>
      </c>
      <c r="J27" s="255">
        <v>7228</v>
      </c>
      <c r="K27" s="132">
        <f t="shared" si="2"/>
        <v>84.28171641791045</v>
      </c>
      <c r="L27" s="255">
        <v>476</v>
      </c>
      <c r="M27" s="132">
        <f t="shared" si="3"/>
        <v>5.550373134328359</v>
      </c>
      <c r="N27" s="255">
        <v>91</v>
      </c>
      <c r="O27" s="132">
        <f t="shared" si="4"/>
        <v>1.0611007462686566</v>
      </c>
      <c r="P27" s="233">
        <f t="shared" si="5"/>
        <v>8576</v>
      </c>
      <c r="Q27" s="213">
        <v>100</v>
      </c>
      <c r="R27" s="255">
        <v>1918</v>
      </c>
      <c r="S27" s="132">
        <f t="shared" si="6"/>
        <v>22.36473880597015</v>
      </c>
      <c r="T27" s="255">
        <v>3852</v>
      </c>
      <c r="U27" s="132">
        <f t="shared" si="7"/>
        <v>44.9160447761194</v>
      </c>
      <c r="V27" s="255">
        <v>1636</v>
      </c>
      <c r="W27" s="132">
        <f t="shared" si="8"/>
        <v>19.076492537313435</v>
      </c>
      <c r="X27" s="255">
        <v>575</v>
      </c>
      <c r="Y27" s="132">
        <f t="shared" si="9"/>
        <v>6.704757462686567</v>
      </c>
      <c r="Z27" s="255">
        <v>265</v>
      </c>
      <c r="AA27" s="132">
        <f t="shared" si="10"/>
        <v>3.090018656716418</v>
      </c>
      <c r="AB27" s="255">
        <v>154</v>
      </c>
      <c r="AC27" s="132">
        <f t="shared" si="11"/>
        <v>1.7957089552238805</v>
      </c>
      <c r="AD27" s="255">
        <v>71</v>
      </c>
      <c r="AE27" s="132">
        <f t="shared" si="12"/>
        <v>0.8278917910447761</v>
      </c>
      <c r="AF27" s="255">
        <v>39</v>
      </c>
      <c r="AG27" s="132">
        <f t="shared" si="13"/>
        <v>0.4547574626865672</v>
      </c>
      <c r="AH27" s="255">
        <v>66</v>
      </c>
      <c r="AI27" s="69">
        <f t="shared" si="14"/>
        <v>0.769589552238806</v>
      </c>
      <c r="AJ27" s="210">
        <f>SUM(AK27+AM27+AO27)</f>
        <v>4468</v>
      </c>
      <c r="AK27" s="255">
        <v>4023</v>
      </c>
      <c r="AL27" s="132">
        <f t="shared" si="15"/>
        <v>90.04028648164727</v>
      </c>
      <c r="AM27" s="279">
        <v>367</v>
      </c>
      <c r="AN27" s="138">
        <f t="shared" si="16"/>
        <v>8.213965980304387</v>
      </c>
      <c r="AO27" s="279">
        <v>78</v>
      </c>
      <c r="AP27" s="138">
        <f t="shared" si="17"/>
        <v>1.7457475380483436</v>
      </c>
      <c r="AQ27" s="262">
        <v>725</v>
      </c>
    </row>
    <row r="28" spans="2:43" s="4" customFormat="1" ht="21.75" customHeight="1">
      <c r="B28" s="258" t="s">
        <v>17</v>
      </c>
      <c r="C28" s="210">
        <f t="shared" si="0"/>
        <v>15</v>
      </c>
      <c r="D28" s="248">
        <v>11</v>
      </c>
      <c r="E28" s="248">
        <v>4</v>
      </c>
      <c r="F28" s="249">
        <f t="shared" si="18"/>
        <v>9</v>
      </c>
      <c r="G28" s="254">
        <v>100</v>
      </c>
      <c r="H28" s="255">
        <v>4</v>
      </c>
      <c r="I28" s="132">
        <f t="shared" si="1"/>
        <v>44.44444444444444</v>
      </c>
      <c r="J28" s="255">
        <v>4</v>
      </c>
      <c r="K28" s="138">
        <f t="shared" si="2"/>
        <v>44.44444444444444</v>
      </c>
      <c r="L28" s="255">
        <v>1</v>
      </c>
      <c r="M28" s="132">
        <f t="shared" si="3"/>
        <v>11.11111111111111</v>
      </c>
      <c r="N28" s="255">
        <v>0</v>
      </c>
      <c r="O28" s="138">
        <f t="shared" si="4"/>
        <v>0</v>
      </c>
      <c r="P28" s="233">
        <f t="shared" si="5"/>
        <v>9</v>
      </c>
      <c r="Q28" s="213">
        <v>100</v>
      </c>
      <c r="R28" s="255">
        <v>1</v>
      </c>
      <c r="S28" s="132">
        <f t="shared" si="6"/>
        <v>11.11111111111111</v>
      </c>
      <c r="T28" s="255">
        <v>0</v>
      </c>
      <c r="U28" s="138">
        <f t="shared" si="7"/>
        <v>0</v>
      </c>
      <c r="V28" s="255">
        <v>1</v>
      </c>
      <c r="W28" s="138">
        <f t="shared" si="8"/>
        <v>11.11111111111111</v>
      </c>
      <c r="X28" s="255">
        <v>0</v>
      </c>
      <c r="Y28" s="132">
        <f t="shared" si="9"/>
        <v>0</v>
      </c>
      <c r="Z28" s="255">
        <v>2</v>
      </c>
      <c r="AA28" s="138">
        <f t="shared" si="10"/>
        <v>22.22222222222222</v>
      </c>
      <c r="AB28" s="255">
        <v>1</v>
      </c>
      <c r="AC28" s="138">
        <f t="shared" si="11"/>
        <v>11.11111111111111</v>
      </c>
      <c r="AD28" s="255">
        <v>4</v>
      </c>
      <c r="AE28" s="138">
        <f t="shared" si="12"/>
        <v>44.44444444444444</v>
      </c>
      <c r="AF28" s="255">
        <v>0</v>
      </c>
      <c r="AG28" s="138">
        <f t="shared" si="13"/>
        <v>0</v>
      </c>
      <c r="AH28" s="255">
        <v>0</v>
      </c>
      <c r="AI28" s="132">
        <f t="shared" si="14"/>
        <v>0</v>
      </c>
      <c r="AJ28" s="232">
        <f t="shared" si="19"/>
        <v>6</v>
      </c>
      <c r="AK28" s="263">
        <v>2</v>
      </c>
      <c r="AL28" s="181">
        <f t="shared" si="15"/>
        <v>33.33333333333333</v>
      </c>
      <c r="AM28" s="263">
        <v>3</v>
      </c>
      <c r="AN28" s="181">
        <f t="shared" si="16"/>
        <v>50</v>
      </c>
      <c r="AO28" s="263">
        <v>1</v>
      </c>
      <c r="AP28" s="181">
        <f t="shared" si="17"/>
        <v>16.666666666666664</v>
      </c>
      <c r="AQ28" s="256">
        <v>0</v>
      </c>
    </row>
    <row r="29" spans="2:43" s="4" customFormat="1" ht="21.75" customHeight="1">
      <c r="B29" s="258" t="s">
        <v>18</v>
      </c>
      <c r="C29" s="210">
        <f t="shared" si="0"/>
        <v>339</v>
      </c>
      <c r="D29" s="248">
        <v>59</v>
      </c>
      <c r="E29" s="248">
        <v>280</v>
      </c>
      <c r="F29" s="249">
        <f>SUM(H29+J29+L29+N29)</f>
        <v>234</v>
      </c>
      <c r="G29" s="250">
        <v>100</v>
      </c>
      <c r="H29" s="255">
        <v>9</v>
      </c>
      <c r="I29" s="132">
        <f t="shared" si="1"/>
        <v>3.8461538461538463</v>
      </c>
      <c r="J29" s="255">
        <v>29</v>
      </c>
      <c r="K29" s="132">
        <f t="shared" si="2"/>
        <v>12.393162393162394</v>
      </c>
      <c r="L29" s="255">
        <v>196</v>
      </c>
      <c r="M29" s="132">
        <f t="shared" si="3"/>
        <v>83.76068376068376</v>
      </c>
      <c r="N29" s="255">
        <v>0</v>
      </c>
      <c r="O29" s="132">
        <f t="shared" si="4"/>
        <v>0</v>
      </c>
      <c r="P29" s="233">
        <f t="shared" si="5"/>
        <v>234</v>
      </c>
      <c r="Q29" s="213">
        <v>100</v>
      </c>
      <c r="R29" s="255">
        <v>186</v>
      </c>
      <c r="S29" s="132">
        <f t="shared" si="6"/>
        <v>79.48717948717949</v>
      </c>
      <c r="T29" s="255">
        <v>2</v>
      </c>
      <c r="U29" s="132">
        <f t="shared" si="7"/>
        <v>0.8547008547008548</v>
      </c>
      <c r="V29" s="255">
        <v>5</v>
      </c>
      <c r="W29" s="132">
        <f t="shared" si="8"/>
        <v>2.1367521367521367</v>
      </c>
      <c r="X29" s="255">
        <v>23</v>
      </c>
      <c r="Y29" s="132">
        <f t="shared" si="9"/>
        <v>9.82905982905983</v>
      </c>
      <c r="Z29" s="255">
        <v>1</v>
      </c>
      <c r="AA29" s="132">
        <f t="shared" si="10"/>
        <v>0.4273504273504274</v>
      </c>
      <c r="AB29" s="255">
        <v>0</v>
      </c>
      <c r="AC29" s="132">
        <f t="shared" si="11"/>
        <v>0</v>
      </c>
      <c r="AD29" s="255">
        <v>5</v>
      </c>
      <c r="AE29" s="132">
        <f t="shared" si="12"/>
        <v>2.1367521367521367</v>
      </c>
      <c r="AF29" s="255">
        <v>5</v>
      </c>
      <c r="AG29" s="132">
        <f t="shared" si="13"/>
        <v>2.1367521367521367</v>
      </c>
      <c r="AH29" s="255">
        <v>7</v>
      </c>
      <c r="AI29" s="132">
        <f t="shared" si="14"/>
        <v>2.9914529914529915</v>
      </c>
      <c r="AJ29" s="210">
        <f>SUM(AK29+AM29+AO29)</f>
        <v>105</v>
      </c>
      <c r="AK29" s="255">
        <v>82</v>
      </c>
      <c r="AL29" s="132">
        <f t="shared" si="15"/>
        <v>78.0952380952381</v>
      </c>
      <c r="AM29" s="255">
        <v>21</v>
      </c>
      <c r="AN29" s="132">
        <f t="shared" si="16"/>
        <v>20</v>
      </c>
      <c r="AO29" s="255">
        <v>2</v>
      </c>
      <c r="AP29" s="132">
        <f t="shared" si="17"/>
        <v>1.9047619047619049</v>
      </c>
      <c r="AQ29" s="256">
        <v>0</v>
      </c>
    </row>
    <row r="30" spans="2:43" s="4" customFormat="1" ht="21.75" customHeight="1">
      <c r="B30" s="258" t="s">
        <v>19</v>
      </c>
      <c r="C30" s="210">
        <f t="shared" si="0"/>
        <v>1618</v>
      </c>
      <c r="D30" s="248">
        <v>1246</v>
      </c>
      <c r="E30" s="248">
        <v>372</v>
      </c>
      <c r="F30" s="249">
        <f t="shared" si="18"/>
        <v>91</v>
      </c>
      <c r="G30" s="250">
        <v>100</v>
      </c>
      <c r="H30" s="255">
        <v>11</v>
      </c>
      <c r="I30" s="132">
        <f t="shared" si="1"/>
        <v>12.087912087912088</v>
      </c>
      <c r="J30" s="255">
        <v>33</v>
      </c>
      <c r="K30" s="132">
        <f t="shared" si="2"/>
        <v>36.26373626373626</v>
      </c>
      <c r="L30" s="255">
        <v>47</v>
      </c>
      <c r="M30" s="132">
        <f t="shared" si="3"/>
        <v>51.64835164835166</v>
      </c>
      <c r="N30" s="255">
        <v>0</v>
      </c>
      <c r="O30" s="132">
        <f t="shared" si="4"/>
        <v>0</v>
      </c>
      <c r="P30" s="233">
        <f t="shared" si="5"/>
        <v>91</v>
      </c>
      <c r="Q30" s="213">
        <v>100</v>
      </c>
      <c r="R30" s="255">
        <v>14</v>
      </c>
      <c r="S30" s="132">
        <f t="shared" si="6"/>
        <v>15.384615384615385</v>
      </c>
      <c r="T30" s="255">
        <v>10</v>
      </c>
      <c r="U30" s="132">
        <f t="shared" si="7"/>
        <v>10.989010989010989</v>
      </c>
      <c r="V30" s="255">
        <v>27</v>
      </c>
      <c r="W30" s="132">
        <f t="shared" si="8"/>
        <v>29.67032967032967</v>
      </c>
      <c r="X30" s="255">
        <v>23</v>
      </c>
      <c r="Y30" s="132">
        <f t="shared" si="9"/>
        <v>25.274725274725274</v>
      </c>
      <c r="Z30" s="255">
        <v>7</v>
      </c>
      <c r="AA30" s="132">
        <f t="shared" si="10"/>
        <v>7.6923076923076925</v>
      </c>
      <c r="AB30" s="255">
        <v>4</v>
      </c>
      <c r="AC30" s="132">
        <f t="shared" si="11"/>
        <v>4.395604395604396</v>
      </c>
      <c r="AD30" s="255">
        <v>0</v>
      </c>
      <c r="AE30" s="132">
        <f t="shared" si="12"/>
        <v>0</v>
      </c>
      <c r="AF30" s="255">
        <v>0</v>
      </c>
      <c r="AG30" s="132">
        <f t="shared" si="13"/>
        <v>0</v>
      </c>
      <c r="AH30" s="255">
        <v>6</v>
      </c>
      <c r="AI30" s="132">
        <f t="shared" si="14"/>
        <v>6.593406593406594</v>
      </c>
      <c r="AJ30" s="210">
        <f t="shared" si="19"/>
        <v>1514</v>
      </c>
      <c r="AK30" s="255">
        <v>335</v>
      </c>
      <c r="AL30" s="132">
        <f t="shared" si="15"/>
        <v>22.126816380449142</v>
      </c>
      <c r="AM30" s="255">
        <v>665</v>
      </c>
      <c r="AN30" s="132">
        <f t="shared" si="16"/>
        <v>43.92338177014531</v>
      </c>
      <c r="AO30" s="255">
        <v>514</v>
      </c>
      <c r="AP30" s="132">
        <f t="shared" si="17"/>
        <v>33.949801849405546</v>
      </c>
      <c r="AQ30" s="256">
        <v>13</v>
      </c>
    </row>
    <row r="31" spans="2:43" s="4" customFormat="1" ht="21.75" customHeight="1">
      <c r="B31" s="258" t="s">
        <v>20</v>
      </c>
      <c r="C31" s="210">
        <f t="shared" si="0"/>
        <v>144</v>
      </c>
      <c r="D31" s="248">
        <v>87</v>
      </c>
      <c r="E31" s="248">
        <v>57</v>
      </c>
      <c r="F31" s="249">
        <f t="shared" si="18"/>
        <v>32</v>
      </c>
      <c r="G31" s="254">
        <v>100</v>
      </c>
      <c r="H31" s="255">
        <v>0</v>
      </c>
      <c r="I31" s="132">
        <f t="shared" si="1"/>
        <v>0</v>
      </c>
      <c r="J31" s="255">
        <v>30</v>
      </c>
      <c r="K31" s="138">
        <f t="shared" si="2"/>
        <v>93.75</v>
      </c>
      <c r="L31" s="255">
        <v>2</v>
      </c>
      <c r="M31" s="132">
        <f t="shared" si="3"/>
        <v>6.25</v>
      </c>
      <c r="N31" s="255">
        <v>0</v>
      </c>
      <c r="O31" s="138">
        <f t="shared" si="4"/>
        <v>0</v>
      </c>
      <c r="P31" s="233">
        <f t="shared" si="5"/>
        <v>32</v>
      </c>
      <c r="Q31" s="213">
        <v>100</v>
      </c>
      <c r="R31" s="255">
        <v>1</v>
      </c>
      <c r="S31" s="132">
        <f t="shared" si="6"/>
        <v>3.125</v>
      </c>
      <c r="T31" s="255">
        <v>1</v>
      </c>
      <c r="U31" s="138">
        <f t="shared" si="7"/>
        <v>3.125</v>
      </c>
      <c r="V31" s="255">
        <v>3</v>
      </c>
      <c r="W31" s="138">
        <f t="shared" si="8"/>
        <v>9.375</v>
      </c>
      <c r="X31" s="255">
        <v>6</v>
      </c>
      <c r="Y31" s="132">
        <f t="shared" si="9"/>
        <v>18.75</v>
      </c>
      <c r="Z31" s="255">
        <v>9</v>
      </c>
      <c r="AA31" s="138">
        <f t="shared" si="10"/>
        <v>28.125</v>
      </c>
      <c r="AB31" s="255">
        <v>2</v>
      </c>
      <c r="AC31" s="138">
        <f t="shared" si="11"/>
        <v>6.25</v>
      </c>
      <c r="AD31" s="255">
        <v>1</v>
      </c>
      <c r="AE31" s="138">
        <f t="shared" si="12"/>
        <v>3.125</v>
      </c>
      <c r="AF31" s="255">
        <v>0</v>
      </c>
      <c r="AG31" s="138">
        <f t="shared" si="13"/>
        <v>0</v>
      </c>
      <c r="AH31" s="255">
        <v>9</v>
      </c>
      <c r="AI31" s="132">
        <f t="shared" si="14"/>
        <v>28.125</v>
      </c>
      <c r="AJ31" s="210">
        <f t="shared" si="19"/>
        <v>104</v>
      </c>
      <c r="AK31" s="255">
        <v>46</v>
      </c>
      <c r="AL31" s="132">
        <f t="shared" si="15"/>
        <v>44.230769230769226</v>
      </c>
      <c r="AM31" s="255">
        <v>23</v>
      </c>
      <c r="AN31" s="132">
        <f t="shared" si="16"/>
        <v>22.115384615384613</v>
      </c>
      <c r="AO31" s="255">
        <v>35</v>
      </c>
      <c r="AP31" s="132">
        <f t="shared" si="17"/>
        <v>33.65384615384615</v>
      </c>
      <c r="AQ31" s="256">
        <v>8</v>
      </c>
    </row>
    <row r="32" spans="2:43" s="4" customFormat="1" ht="21.75" customHeight="1">
      <c r="B32" s="258" t="s">
        <v>78</v>
      </c>
      <c r="C32" s="210">
        <f t="shared" si="0"/>
        <v>20</v>
      </c>
      <c r="D32" s="248">
        <v>14</v>
      </c>
      <c r="E32" s="248">
        <v>6</v>
      </c>
      <c r="F32" s="249">
        <f t="shared" si="18"/>
        <v>5</v>
      </c>
      <c r="G32" s="250">
        <v>100</v>
      </c>
      <c r="H32" s="255">
        <v>1</v>
      </c>
      <c r="I32" s="132">
        <f t="shared" si="1"/>
        <v>20</v>
      </c>
      <c r="J32" s="255">
        <v>3</v>
      </c>
      <c r="K32" s="132">
        <f t="shared" si="2"/>
        <v>60</v>
      </c>
      <c r="L32" s="255">
        <v>1</v>
      </c>
      <c r="M32" s="132">
        <f t="shared" si="3"/>
        <v>20</v>
      </c>
      <c r="N32" s="255">
        <v>0</v>
      </c>
      <c r="O32" s="132">
        <f t="shared" si="4"/>
        <v>0</v>
      </c>
      <c r="P32" s="233">
        <f t="shared" si="5"/>
        <v>5</v>
      </c>
      <c r="Q32" s="213">
        <v>100</v>
      </c>
      <c r="R32" s="255">
        <v>0</v>
      </c>
      <c r="S32" s="132">
        <f t="shared" si="6"/>
        <v>0</v>
      </c>
      <c r="T32" s="255">
        <v>0</v>
      </c>
      <c r="U32" s="132">
        <f t="shared" si="7"/>
        <v>0</v>
      </c>
      <c r="V32" s="255">
        <v>0</v>
      </c>
      <c r="W32" s="132">
        <f t="shared" si="8"/>
        <v>0</v>
      </c>
      <c r="X32" s="255">
        <v>1</v>
      </c>
      <c r="Y32" s="132">
        <f t="shared" si="9"/>
        <v>20</v>
      </c>
      <c r="Z32" s="255">
        <v>2</v>
      </c>
      <c r="AA32" s="132">
        <f t="shared" si="10"/>
        <v>40</v>
      </c>
      <c r="AB32" s="255">
        <v>1</v>
      </c>
      <c r="AC32" s="132">
        <f t="shared" si="11"/>
        <v>20</v>
      </c>
      <c r="AD32" s="255">
        <v>0</v>
      </c>
      <c r="AE32" s="132">
        <f t="shared" si="12"/>
        <v>0</v>
      </c>
      <c r="AF32" s="255">
        <v>1</v>
      </c>
      <c r="AG32" s="132">
        <f t="shared" si="13"/>
        <v>20</v>
      </c>
      <c r="AH32" s="255">
        <v>0</v>
      </c>
      <c r="AI32" s="132">
        <f t="shared" si="14"/>
        <v>0</v>
      </c>
      <c r="AJ32" s="210">
        <f t="shared" si="19"/>
        <v>15</v>
      </c>
      <c r="AK32" s="255">
        <v>6</v>
      </c>
      <c r="AL32" s="132">
        <f t="shared" si="15"/>
        <v>40</v>
      </c>
      <c r="AM32" s="255">
        <v>8</v>
      </c>
      <c r="AN32" s="132">
        <f t="shared" si="16"/>
        <v>53.333333333333336</v>
      </c>
      <c r="AO32" s="255">
        <v>1</v>
      </c>
      <c r="AP32" s="132">
        <f t="shared" si="17"/>
        <v>6.666666666666667</v>
      </c>
      <c r="AQ32" s="256">
        <v>0</v>
      </c>
    </row>
    <row r="33" spans="2:43" s="4" customFormat="1" ht="21.75" customHeight="1">
      <c r="B33" s="258" t="s">
        <v>7</v>
      </c>
      <c r="C33" s="210">
        <f t="shared" si="0"/>
        <v>21688</v>
      </c>
      <c r="D33" s="248">
        <v>12507</v>
      </c>
      <c r="E33" s="248">
        <v>9181</v>
      </c>
      <c r="F33" s="249">
        <f t="shared" si="18"/>
        <v>10040</v>
      </c>
      <c r="G33" s="254">
        <v>100</v>
      </c>
      <c r="H33" s="255">
        <v>18</v>
      </c>
      <c r="I33" s="132">
        <f t="shared" si="1"/>
        <v>0.17928286852589642</v>
      </c>
      <c r="J33" s="255">
        <v>94</v>
      </c>
      <c r="K33" s="138">
        <f t="shared" si="2"/>
        <v>0.9362549800796812</v>
      </c>
      <c r="L33" s="255">
        <v>9928</v>
      </c>
      <c r="M33" s="132">
        <f t="shared" si="3"/>
        <v>98.88446215139443</v>
      </c>
      <c r="N33" s="255">
        <v>0</v>
      </c>
      <c r="O33" s="138">
        <f t="shared" si="4"/>
        <v>0</v>
      </c>
      <c r="P33" s="233">
        <f t="shared" si="5"/>
        <v>10040</v>
      </c>
      <c r="Q33" s="213">
        <v>100</v>
      </c>
      <c r="R33" s="255">
        <v>1062</v>
      </c>
      <c r="S33" s="132">
        <f t="shared" si="6"/>
        <v>10.577689243027887</v>
      </c>
      <c r="T33" s="255">
        <v>702</v>
      </c>
      <c r="U33" s="138">
        <f t="shared" si="7"/>
        <v>6.99203187250996</v>
      </c>
      <c r="V33" s="255">
        <v>1692</v>
      </c>
      <c r="W33" s="138">
        <f t="shared" si="8"/>
        <v>16.852589641434264</v>
      </c>
      <c r="X33" s="255">
        <v>4698</v>
      </c>
      <c r="Y33" s="132">
        <f t="shared" si="9"/>
        <v>46.79282868525896</v>
      </c>
      <c r="Z33" s="255">
        <v>1495</v>
      </c>
      <c r="AA33" s="138">
        <f t="shared" si="10"/>
        <v>14.890438247011954</v>
      </c>
      <c r="AB33" s="255">
        <v>222</v>
      </c>
      <c r="AC33" s="138">
        <f t="shared" si="11"/>
        <v>2.2111553784860556</v>
      </c>
      <c r="AD33" s="255">
        <v>69</v>
      </c>
      <c r="AE33" s="138">
        <f t="shared" si="12"/>
        <v>0.6872509960159362</v>
      </c>
      <c r="AF33" s="255">
        <v>13</v>
      </c>
      <c r="AG33" s="138">
        <f t="shared" si="13"/>
        <v>0.1294820717131474</v>
      </c>
      <c r="AH33" s="255">
        <v>87</v>
      </c>
      <c r="AI33" s="132">
        <f t="shared" si="14"/>
        <v>0.8665338645418327</v>
      </c>
      <c r="AJ33" s="210">
        <f t="shared" si="19"/>
        <v>11647</v>
      </c>
      <c r="AK33" s="255">
        <v>6319</v>
      </c>
      <c r="AL33" s="132">
        <f t="shared" si="15"/>
        <v>54.254314415729375</v>
      </c>
      <c r="AM33" s="255">
        <v>4421</v>
      </c>
      <c r="AN33" s="132">
        <f t="shared" si="16"/>
        <v>37.95827251652786</v>
      </c>
      <c r="AO33" s="255">
        <v>907</v>
      </c>
      <c r="AP33" s="132">
        <f t="shared" si="17"/>
        <v>7.787413067742767</v>
      </c>
      <c r="AQ33" s="256">
        <v>1</v>
      </c>
    </row>
    <row r="34" spans="2:43" s="4" customFormat="1" ht="21.75" customHeight="1" thickBot="1">
      <c r="B34" s="264" t="s">
        <v>23</v>
      </c>
      <c r="C34" s="224">
        <f t="shared" si="0"/>
        <v>4</v>
      </c>
      <c r="D34" s="265">
        <v>2</v>
      </c>
      <c r="E34" s="265">
        <v>2</v>
      </c>
      <c r="F34" s="266">
        <f t="shared" si="18"/>
        <v>1</v>
      </c>
      <c r="G34" s="267">
        <v>100</v>
      </c>
      <c r="H34" s="268">
        <v>1</v>
      </c>
      <c r="I34" s="229">
        <f t="shared" si="1"/>
        <v>100</v>
      </c>
      <c r="J34" s="268">
        <v>0</v>
      </c>
      <c r="K34" s="230">
        <f t="shared" si="2"/>
        <v>0</v>
      </c>
      <c r="L34" s="268">
        <v>0</v>
      </c>
      <c r="M34" s="229">
        <f t="shared" si="3"/>
        <v>0</v>
      </c>
      <c r="N34" s="268">
        <v>0</v>
      </c>
      <c r="O34" s="230">
        <f t="shared" si="4"/>
        <v>0</v>
      </c>
      <c r="P34" s="233">
        <f t="shared" si="5"/>
        <v>1</v>
      </c>
      <c r="Q34" s="286">
        <v>100</v>
      </c>
      <c r="R34" s="268">
        <v>0</v>
      </c>
      <c r="S34" s="229">
        <f t="shared" si="6"/>
        <v>0</v>
      </c>
      <c r="T34" s="268">
        <v>0</v>
      </c>
      <c r="U34" s="230">
        <f t="shared" si="7"/>
        <v>0</v>
      </c>
      <c r="V34" s="268">
        <v>0</v>
      </c>
      <c r="W34" s="230">
        <f t="shared" si="8"/>
        <v>0</v>
      </c>
      <c r="X34" s="268">
        <v>0</v>
      </c>
      <c r="Y34" s="229">
        <f t="shared" si="9"/>
        <v>0</v>
      </c>
      <c r="Z34" s="268">
        <v>0</v>
      </c>
      <c r="AA34" s="230">
        <f t="shared" si="10"/>
        <v>0</v>
      </c>
      <c r="AB34" s="268">
        <v>0</v>
      </c>
      <c r="AC34" s="230">
        <f t="shared" si="11"/>
        <v>0</v>
      </c>
      <c r="AD34" s="268">
        <v>1</v>
      </c>
      <c r="AE34" s="230">
        <f t="shared" si="12"/>
        <v>100</v>
      </c>
      <c r="AF34" s="268">
        <v>0</v>
      </c>
      <c r="AG34" s="230">
        <f t="shared" si="13"/>
        <v>0</v>
      </c>
      <c r="AH34" s="268">
        <v>0</v>
      </c>
      <c r="AI34" s="229">
        <f t="shared" si="14"/>
        <v>0</v>
      </c>
      <c r="AJ34" s="224">
        <f t="shared" si="19"/>
        <v>3</v>
      </c>
      <c r="AK34" s="268">
        <v>2</v>
      </c>
      <c r="AL34" s="230">
        <f t="shared" si="15"/>
        <v>66.66666666666666</v>
      </c>
      <c r="AM34" s="268">
        <v>1</v>
      </c>
      <c r="AN34" s="229">
        <f t="shared" si="16"/>
        <v>33.33333333333333</v>
      </c>
      <c r="AO34" s="268">
        <v>0</v>
      </c>
      <c r="AP34" s="229">
        <f t="shared" si="17"/>
        <v>0</v>
      </c>
      <c r="AQ34" s="269">
        <v>0</v>
      </c>
    </row>
    <row r="35" spans="2:43" s="4" customFormat="1" ht="21.75" customHeight="1" thickBot="1" thickTop="1">
      <c r="B35" s="270" t="s">
        <v>21</v>
      </c>
      <c r="C35" s="271">
        <f t="shared" si="0"/>
        <v>61754</v>
      </c>
      <c r="D35" s="271">
        <f>SUM(D7:D34)</f>
        <v>34496</v>
      </c>
      <c r="E35" s="271">
        <f>SUM(E7:E34)</f>
        <v>27258</v>
      </c>
      <c r="F35" s="272">
        <f>SUM(F7:F34)</f>
        <v>27362</v>
      </c>
      <c r="G35" s="273">
        <v>100</v>
      </c>
      <c r="H35" s="272">
        <f>SUM(H7:H34)</f>
        <v>1395</v>
      </c>
      <c r="I35" s="274">
        <f t="shared" si="1"/>
        <v>5.0983115269351655</v>
      </c>
      <c r="J35" s="272">
        <f>SUM(J7:J34)</f>
        <v>14904</v>
      </c>
      <c r="K35" s="274">
        <f t="shared" si="2"/>
        <v>54.46970250712667</v>
      </c>
      <c r="L35" s="272">
        <f>SUM(L7:L34)</f>
        <v>10946</v>
      </c>
      <c r="M35" s="275">
        <f t="shared" si="3"/>
        <v>40.004385644324245</v>
      </c>
      <c r="N35" s="272">
        <f>SUM(N7:N34)</f>
        <v>117</v>
      </c>
      <c r="O35" s="274">
        <f t="shared" si="4"/>
        <v>0.42760032161391714</v>
      </c>
      <c r="P35" s="565">
        <f>SUM(P7:P34)</f>
        <v>27362</v>
      </c>
      <c r="Q35" s="567">
        <v>100</v>
      </c>
      <c r="R35" s="272">
        <f>SUM(R7:R34)</f>
        <v>3326</v>
      </c>
      <c r="S35" s="274">
        <f t="shared" si="6"/>
        <v>12.155544185366567</v>
      </c>
      <c r="T35" s="272">
        <f>SUM(T7:T34)</f>
        <v>5166</v>
      </c>
      <c r="U35" s="275">
        <f t="shared" si="7"/>
        <v>18.88019881587603</v>
      </c>
      <c r="V35" s="272">
        <f>SUM(V7:V34)</f>
        <v>4802</v>
      </c>
      <c r="W35" s="274">
        <f t="shared" si="8"/>
        <v>17.549886704188292</v>
      </c>
      <c r="X35" s="272">
        <f>SUM(X7:X34)</f>
        <v>8835</v>
      </c>
      <c r="Y35" s="192">
        <f t="shared" si="9"/>
        <v>32.28930633725604</v>
      </c>
      <c r="Z35" s="272">
        <f>SUM(Z7:Z34)</f>
        <v>2452</v>
      </c>
      <c r="AA35" s="192">
        <f t="shared" si="10"/>
        <v>8.961333235874571</v>
      </c>
      <c r="AB35" s="272">
        <f>SUM(AB7:AB34)</f>
        <v>845</v>
      </c>
      <c r="AC35" s="192">
        <f t="shared" si="11"/>
        <v>3.0882245449894015</v>
      </c>
      <c r="AD35" s="272">
        <f>SUM(AD7:AD34)</f>
        <v>349</v>
      </c>
      <c r="AE35" s="192">
        <f t="shared" si="12"/>
        <v>1.275491557634676</v>
      </c>
      <c r="AF35" s="272">
        <f>SUM(AF7:AF34)</f>
        <v>324</v>
      </c>
      <c r="AG35" s="192">
        <f t="shared" si="13"/>
        <v>1.184123967546232</v>
      </c>
      <c r="AH35" s="272">
        <f>SUM(AH7:AH34)</f>
        <v>1263</v>
      </c>
      <c r="AI35" s="275">
        <f t="shared" si="14"/>
        <v>4.615890651268182</v>
      </c>
      <c r="AJ35" s="271">
        <f t="shared" si="19"/>
        <v>31251</v>
      </c>
      <c r="AK35" s="280">
        <f>SUM(AK7:AK34)</f>
        <v>17145</v>
      </c>
      <c r="AL35" s="192">
        <f t="shared" si="15"/>
        <v>54.86224440817894</v>
      </c>
      <c r="AM35" s="280">
        <f>SUM(AM7:AM34)</f>
        <v>9313</v>
      </c>
      <c r="AN35" s="192">
        <f t="shared" si="16"/>
        <v>29.80064637931586</v>
      </c>
      <c r="AO35" s="280">
        <f>SUM(AO7:AO34)</f>
        <v>4793</v>
      </c>
      <c r="AP35" s="162">
        <f t="shared" si="17"/>
        <v>15.3371092125052</v>
      </c>
      <c r="AQ35" s="277">
        <f>SUM(AQ7:AQ34)</f>
        <v>3141</v>
      </c>
    </row>
    <row r="36" spans="2:43" ht="21.75" customHeight="1">
      <c r="B36" s="278"/>
      <c r="C36" s="278"/>
      <c r="D36" s="278"/>
      <c r="E36" s="278"/>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row>
    <row r="37" spans="2:43" ht="12.75">
      <c r="B37" s="20"/>
      <c r="C37" s="38"/>
      <c r="D37" s="38"/>
      <c r="E37" s="38"/>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2:43" ht="12.75">
      <c r="B38" s="20"/>
      <c r="C38" s="20"/>
      <c r="D38" s="20"/>
      <c r="E38" s="20"/>
      <c r="F38" s="22"/>
      <c r="G38" s="22"/>
      <c r="H38" s="22"/>
      <c r="I38" s="22"/>
      <c r="J38" s="22"/>
      <c r="K38" s="22"/>
      <c r="L38" s="22"/>
      <c r="M38" s="22"/>
      <c r="N38" s="22"/>
      <c r="O38" s="22"/>
      <c r="P38" s="22"/>
      <c r="Q38" s="22"/>
      <c r="R38" s="22"/>
      <c r="S38" s="22"/>
      <c r="T38" s="22"/>
      <c r="U38" s="22"/>
      <c r="V38" s="22"/>
      <c r="W38" s="22"/>
      <c r="X38" s="22"/>
      <c r="Y38" s="22"/>
      <c r="Z38" s="22"/>
      <c r="AA38" s="61"/>
      <c r="AB38" s="61"/>
      <c r="AC38" s="61"/>
      <c r="AD38" s="61"/>
      <c r="AE38" s="22"/>
      <c r="AF38" s="22"/>
      <c r="AG38" s="22"/>
      <c r="AH38" s="22"/>
      <c r="AI38" s="22"/>
      <c r="AJ38" s="22"/>
      <c r="AK38" s="22"/>
      <c r="AL38" s="22"/>
      <c r="AM38" s="22"/>
      <c r="AN38" s="22"/>
      <c r="AO38" s="22"/>
      <c r="AP38" s="22"/>
      <c r="AQ38" s="22"/>
    </row>
    <row r="39" spans="2:43" ht="12.75">
      <c r="B39" s="20"/>
      <c r="C39" s="20"/>
      <c r="D39" s="20"/>
      <c r="E39" s="20"/>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2:43" ht="12.75">
      <c r="B40" s="20"/>
      <c r="C40" s="20"/>
      <c r="D40" s="20"/>
      <c r="E40" s="20"/>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2:43" ht="12.75">
      <c r="B41" s="20"/>
      <c r="C41" s="20"/>
      <c r="D41" s="20"/>
      <c r="E41" s="20"/>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2:43" ht="12.75">
      <c r="B42" s="20"/>
      <c r="C42" s="20"/>
      <c r="D42" s="20"/>
      <c r="E42" s="20"/>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sheetData>
  <sheetProtection scenarios="1" formatCells="0" autoFilter="0"/>
  <mergeCells count="23">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C4:E4"/>
    <mergeCell ref="T5:U5"/>
    <mergeCell ref="Z5:AA5"/>
    <mergeCell ref="AD5:AE5"/>
    <mergeCell ref="AH5:AI5"/>
    <mergeCell ref="N5:O5"/>
    <mergeCell ref="R5:S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5"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B1:AQ42"/>
  <sheetViews>
    <sheetView view="pageBreakPreview" zoomScale="40" zoomScaleNormal="75" zoomScaleSheetLayoutView="4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N53" sqref="AN53"/>
    </sheetView>
  </sheetViews>
  <sheetFormatPr defaultColWidth="9.00390625" defaultRowHeight="13.5"/>
  <cols>
    <col min="1" max="1" width="2.875" style="1" customWidth="1"/>
    <col min="2" max="2" width="18.125" style="1" customWidth="1"/>
    <col min="3" max="4" width="10.50390625" style="1" customWidth="1"/>
    <col min="5" max="5" width="10.875" style="1" customWidth="1"/>
    <col min="6" max="6" width="9.50390625" style="1" customWidth="1"/>
    <col min="7" max="7" width="7.125" style="1" customWidth="1"/>
    <col min="8" max="15" width="6.375" style="1" customWidth="1"/>
    <col min="16" max="16" width="9.50390625" style="1" customWidth="1"/>
    <col min="17" max="26" width="6.125" style="1" customWidth="1"/>
    <col min="27" max="27" width="6.625" style="1" customWidth="1"/>
    <col min="28" max="28" width="6.125" style="1" customWidth="1"/>
    <col min="29" max="29" width="6.875" style="1" customWidth="1"/>
    <col min="30" max="30" width="6.125" style="1" customWidth="1"/>
    <col min="31" max="31" width="6.875" style="1" customWidth="1"/>
    <col min="32" max="35" width="6.125" style="1" customWidth="1"/>
    <col min="36" max="36" width="9.50390625" style="1" customWidth="1"/>
    <col min="37" max="37" width="5.50390625" style="1" customWidth="1"/>
    <col min="38" max="38" width="6.875" style="1" customWidth="1"/>
    <col min="39" max="39" width="5.50390625" style="1" customWidth="1"/>
    <col min="40" max="40" width="7.125" style="1" bestFit="1" customWidth="1"/>
    <col min="41" max="41" width="5.50390625" style="1" customWidth="1"/>
    <col min="42" max="42" width="6.625" style="1" customWidth="1"/>
    <col min="43" max="43" width="9.50390625" style="1" customWidth="1"/>
    <col min="44" max="16384" width="9.00390625" style="1" customWidth="1"/>
  </cols>
  <sheetData>
    <row r="1" spans="2:43" s="9" customFormat="1" ht="18" customHeight="1">
      <c r="B1" s="27" t="s">
        <v>50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8"/>
    </row>
    <row r="2" spans="2:43" s="8" customFormat="1" ht="18" customHeight="1">
      <c r="B2" s="637" t="s">
        <v>163</v>
      </c>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row>
    <row r="3" spans="2:43" s="8" customFormat="1" ht="18" customHeight="1" thickBot="1">
      <c r="B3" s="651" t="s">
        <v>49</v>
      </c>
      <c r="C3" s="652"/>
      <c r="D3" s="652"/>
      <c r="E3" s="652"/>
      <c r="F3" s="652"/>
      <c r="G3" s="652"/>
      <c r="H3" s="652"/>
      <c r="I3" s="652"/>
      <c r="J3" s="652"/>
      <c r="K3" s="652"/>
      <c r="L3" s="652"/>
      <c r="M3" s="652"/>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row>
    <row r="4" spans="2:43" ht="18" customHeight="1">
      <c r="B4" s="646" t="s">
        <v>8</v>
      </c>
      <c r="C4" s="643" t="s">
        <v>9</v>
      </c>
      <c r="D4" s="644"/>
      <c r="E4" s="645"/>
      <c r="F4" s="609" t="s">
        <v>48</v>
      </c>
      <c r="G4" s="610"/>
      <c r="H4" s="610"/>
      <c r="I4" s="610"/>
      <c r="J4" s="610"/>
      <c r="K4" s="610"/>
      <c r="L4" s="610"/>
      <c r="M4" s="610"/>
      <c r="N4" s="610"/>
      <c r="O4" s="611"/>
      <c r="P4" s="615" t="s">
        <v>48</v>
      </c>
      <c r="Q4" s="616"/>
      <c r="R4" s="616"/>
      <c r="S4" s="616"/>
      <c r="T4" s="616"/>
      <c r="U4" s="616"/>
      <c r="V4" s="616"/>
      <c r="W4" s="616"/>
      <c r="X4" s="616"/>
      <c r="Y4" s="616"/>
      <c r="Z4" s="616"/>
      <c r="AA4" s="616"/>
      <c r="AB4" s="616"/>
      <c r="AC4" s="616"/>
      <c r="AD4" s="616"/>
      <c r="AE4" s="616"/>
      <c r="AF4" s="616"/>
      <c r="AG4" s="616"/>
      <c r="AH4" s="616"/>
      <c r="AI4" s="616"/>
      <c r="AJ4" s="609" t="s">
        <v>42</v>
      </c>
      <c r="AK4" s="584"/>
      <c r="AL4" s="584"/>
      <c r="AM4" s="584"/>
      <c r="AN4" s="584"/>
      <c r="AO4" s="584"/>
      <c r="AP4" s="600"/>
      <c r="AQ4" s="649" t="s">
        <v>10</v>
      </c>
    </row>
    <row r="5" spans="2:43" ht="28.5" customHeight="1">
      <c r="B5" s="647"/>
      <c r="C5" s="293"/>
      <c r="D5" s="294" t="s">
        <v>130</v>
      </c>
      <c r="E5" s="295" t="s">
        <v>254</v>
      </c>
      <c r="F5" s="241"/>
      <c r="G5" s="121"/>
      <c r="H5" s="590" t="s">
        <v>43</v>
      </c>
      <c r="I5" s="591"/>
      <c r="J5" s="590" t="s">
        <v>32</v>
      </c>
      <c r="K5" s="591"/>
      <c r="L5" s="590" t="s">
        <v>33</v>
      </c>
      <c r="M5" s="591"/>
      <c r="N5" s="590" t="s">
        <v>34</v>
      </c>
      <c r="O5" s="591"/>
      <c r="P5" s="242"/>
      <c r="Q5" s="168"/>
      <c r="R5" s="622" t="s">
        <v>58</v>
      </c>
      <c r="S5" s="614"/>
      <c r="T5" s="613" t="s">
        <v>72</v>
      </c>
      <c r="U5" s="614"/>
      <c r="V5" s="613" t="s">
        <v>73</v>
      </c>
      <c r="W5" s="614"/>
      <c r="X5" s="613" t="s">
        <v>74</v>
      </c>
      <c r="Y5" s="614"/>
      <c r="Z5" s="613" t="s">
        <v>59</v>
      </c>
      <c r="AA5" s="614"/>
      <c r="AB5" s="613" t="s">
        <v>79</v>
      </c>
      <c r="AC5" s="614"/>
      <c r="AD5" s="613" t="s">
        <v>60</v>
      </c>
      <c r="AE5" s="614"/>
      <c r="AF5" s="613" t="s">
        <v>61</v>
      </c>
      <c r="AG5" s="614"/>
      <c r="AH5" s="613" t="s">
        <v>62</v>
      </c>
      <c r="AI5" s="614"/>
      <c r="AJ5" s="243"/>
      <c r="AK5" s="623" t="s">
        <v>63</v>
      </c>
      <c r="AL5" s="624"/>
      <c r="AM5" s="625" t="s">
        <v>64</v>
      </c>
      <c r="AN5" s="626"/>
      <c r="AO5" s="623" t="s">
        <v>65</v>
      </c>
      <c r="AP5" s="624"/>
      <c r="AQ5" s="650"/>
    </row>
    <row r="6" spans="2:43" ht="19.5" customHeight="1">
      <c r="B6" s="648"/>
      <c r="C6" s="244" t="s">
        <v>40</v>
      </c>
      <c r="D6" s="245" t="s">
        <v>27</v>
      </c>
      <c r="E6" s="245" t="s">
        <v>40</v>
      </c>
      <c r="F6" s="202" t="s">
        <v>27</v>
      </c>
      <c r="G6" s="124" t="s">
        <v>28</v>
      </c>
      <c r="H6" s="203" t="s">
        <v>27</v>
      </c>
      <c r="I6" s="126" t="s">
        <v>28</v>
      </c>
      <c r="J6" s="202" t="s">
        <v>27</v>
      </c>
      <c r="K6" s="124" t="s">
        <v>28</v>
      </c>
      <c r="L6" s="203" t="s">
        <v>27</v>
      </c>
      <c r="M6" s="126" t="s">
        <v>28</v>
      </c>
      <c r="N6" s="203" t="s">
        <v>27</v>
      </c>
      <c r="O6" s="124" t="s">
        <v>28</v>
      </c>
      <c r="P6" s="204" t="s">
        <v>27</v>
      </c>
      <c r="Q6" s="172" t="s">
        <v>28</v>
      </c>
      <c r="R6" s="205" t="s">
        <v>27</v>
      </c>
      <c r="S6" s="174" t="s">
        <v>28</v>
      </c>
      <c r="T6" s="204" t="s">
        <v>27</v>
      </c>
      <c r="U6" s="172" t="s">
        <v>28</v>
      </c>
      <c r="V6" s="204" t="s">
        <v>27</v>
      </c>
      <c r="W6" s="172" t="s">
        <v>28</v>
      </c>
      <c r="X6" s="205" t="s">
        <v>27</v>
      </c>
      <c r="Y6" s="174" t="s">
        <v>28</v>
      </c>
      <c r="Z6" s="204" t="s">
        <v>27</v>
      </c>
      <c r="AA6" s="172" t="s">
        <v>28</v>
      </c>
      <c r="AB6" s="204" t="s">
        <v>27</v>
      </c>
      <c r="AC6" s="172" t="s">
        <v>28</v>
      </c>
      <c r="AD6" s="204" t="s">
        <v>27</v>
      </c>
      <c r="AE6" s="172" t="s">
        <v>28</v>
      </c>
      <c r="AF6" s="204" t="s">
        <v>27</v>
      </c>
      <c r="AG6" s="172" t="s">
        <v>28</v>
      </c>
      <c r="AH6" s="205" t="s">
        <v>27</v>
      </c>
      <c r="AI6" s="174" t="s">
        <v>28</v>
      </c>
      <c r="AJ6" s="206" t="s">
        <v>27</v>
      </c>
      <c r="AK6" s="202" t="s">
        <v>27</v>
      </c>
      <c r="AL6" s="124" t="s">
        <v>28</v>
      </c>
      <c r="AM6" s="203" t="s">
        <v>27</v>
      </c>
      <c r="AN6" s="207" t="s">
        <v>28</v>
      </c>
      <c r="AO6" s="202" t="s">
        <v>27</v>
      </c>
      <c r="AP6" s="124" t="s">
        <v>28</v>
      </c>
      <c r="AQ6" s="246" t="s">
        <v>27</v>
      </c>
    </row>
    <row r="7" spans="2:43" s="4" customFormat="1" ht="21.75" customHeight="1">
      <c r="B7" s="247" t="s">
        <v>0</v>
      </c>
      <c r="C7" s="210">
        <f aca="true" t="shared" si="0" ref="C7:C35">F7+AJ7+AQ7</f>
        <v>0</v>
      </c>
      <c r="D7" s="248">
        <v>0</v>
      </c>
      <c r="E7" s="248">
        <v>0</v>
      </c>
      <c r="F7" s="212">
        <f aca="true" t="shared" si="1" ref="F7:F34">SUM(H7+J7+L7+N7)</f>
        <v>0</v>
      </c>
      <c r="G7" s="213">
        <v>100</v>
      </c>
      <c r="H7" s="252">
        <v>0</v>
      </c>
      <c r="I7" s="132">
        <f aca="true" t="shared" si="2" ref="I7:I35">IF($F7,H7/$F7*100,0)</f>
        <v>0</v>
      </c>
      <c r="J7" s="255">
        <v>0</v>
      </c>
      <c r="K7" s="132">
        <f aca="true" t="shared" si="3" ref="K7:K35">IF($F7,J7/$F7*100,0)</f>
        <v>0</v>
      </c>
      <c r="L7" s="255">
        <v>0</v>
      </c>
      <c r="M7" s="132">
        <f aca="true" t="shared" si="4" ref="M7:M35">IF($F7,L7/$F7*100,0)</f>
        <v>0</v>
      </c>
      <c r="N7" s="255">
        <v>0</v>
      </c>
      <c r="O7" s="132">
        <f aca="true" t="shared" si="5" ref="O7:O35">IF($F7,N7/$F7*100,0)</f>
        <v>0</v>
      </c>
      <c r="P7" s="233">
        <f aca="true" t="shared" si="6" ref="P7:P34">SUM(R7+T7+V7+X7+Z7+AB7+AD7+AF7+AH7)</f>
        <v>0</v>
      </c>
      <c r="Q7" s="213">
        <v>100</v>
      </c>
      <c r="R7" s="255">
        <v>0</v>
      </c>
      <c r="S7" s="132">
        <f aca="true" t="shared" si="7" ref="S7:S35">IF($P7&lt;&gt;0,R7/$P7*100,0)</f>
        <v>0</v>
      </c>
      <c r="T7" s="255">
        <v>0</v>
      </c>
      <c r="U7" s="138">
        <f aca="true" t="shared" si="8" ref="U7:U35">IF($P7&lt;&gt;0,T7/$P7*100,0)</f>
        <v>0</v>
      </c>
      <c r="V7" s="255">
        <v>0</v>
      </c>
      <c r="W7" s="138">
        <f aca="true" t="shared" si="9" ref="W7:W35">IF($P7&lt;&gt;0,V7/$P7*100,0)</f>
        <v>0</v>
      </c>
      <c r="X7" s="255">
        <v>0</v>
      </c>
      <c r="Y7" s="138">
        <f aca="true" t="shared" si="10" ref="Y7:Y35">IF($P7&lt;&gt;0,X7/$P7*100,0)</f>
        <v>0</v>
      </c>
      <c r="Z7" s="279">
        <v>0</v>
      </c>
      <c r="AA7" s="138">
        <f aca="true" t="shared" si="11" ref="AA7:AA35">IF($P7&lt;&gt;0,Z7/$P7*100,0)</f>
        <v>0</v>
      </c>
      <c r="AB7" s="279">
        <v>0</v>
      </c>
      <c r="AC7" s="138">
        <f aca="true" t="shared" si="12" ref="AC7:AC35">IF($P7&lt;&gt;0,AB7/$P7*100,0)</f>
        <v>0</v>
      </c>
      <c r="AD7" s="279">
        <v>0</v>
      </c>
      <c r="AE7" s="138">
        <f aca="true" t="shared" si="13" ref="AE7:AE35">IF($P7&lt;&gt;0,AD7/$P7*100,0)</f>
        <v>0</v>
      </c>
      <c r="AF7" s="279">
        <v>0</v>
      </c>
      <c r="AG7" s="138">
        <f aca="true" t="shared" si="14" ref="AG7:AG35">IF($P7&lt;&gt;0,AF7/$P7*100,0)</f>
        <v>0</v>
      </c>
      <c r="AH7" s="255">
        <v>0</v>
      </c>
      <c r="AI7" s="132">
        <f aca="true" t="shared" si="15" ref="AI7:AI35">IF($P7&lt;&gt;0,AH7/$P7*100,0)</f>
        <v>0</v>
      </c>
      <c r="AJ7" s="210">
        <f aca="true" t="shared" si="16" ref="AJ7:AJ35">SUM(AK7+AM7+AO7)</f>
        <v>0</v>
      </c>
      <c r="AK7" s="279">
        <v>0</v>
      </c>
      <c r="AL7" s="138">
        <f aca="true" t="shared" si="17" ref="AL7:AL35">IF($AJ7&lt;&gt;0,AK7/$AJ7*100,0)</f>
        <v>0</v>
      </c>
      <c r="AM7" s="279">
        <v>0</v>
      </c>
      <c r="AN7" s="237">
        <f aca="true" t="shared" si="18" ref="AN7:AN35">IF($AJ7&lt;&gt;0,AM7/$AJ7*100,0)</f>
        <v>0</v>
      </c>
      <c r="AO7" s="279">
        <v>0</v>
      </c>
      <c r="AP7" s="138">
        <f aca="true" t="shared" si="19" ref="AP7:AP35">IF($AJ7&lt;&gt;0,AO7/$AJ7*100,0)</f>
        <v>0</v>
      </c>
      <c r="AQ7" s="253">
        <v>0</v>
      </c>
    </row>
    <row r="8" spans="2:43" s="4" customFormat="1" ht="21.75" customHeight="1">
      <c r="B8" s="247" t="s">
        <v>22</v>
      </c>
      <c r="C8" s="210">
        <f t="shared" si="0"/>
        <v>0</v>
      </c>
      <c r="D8" s="248">
        <v>0</v>
      </c>
      <c r="E8" s="248">
        <v>0</v>
      </c>
      <c r="F8" s="212">
        <f t="shared" si="1"/>
        <v>0</v>
      </c>
      <c r="G8" s="218">
        <v>100</v>
      </c>
      <c r="H8" s="255">
        <v>0</v>
      </c>
      <c r="I8" s="132">
        <f t="shared" si="2"/>
        <v>0</v>
      </c>
      <c r="J8" s="279">
        <v>0</v>
      </c>
      <c r="K8" s="138">
        <f t="shared" si="3"/>
        <v>0</v>
      </c>
      <c r="L8" s="255">
        <v>0</v>
      </c>
      <c r="M8" s="132">
        <f t="shared" si="4"/>
        <v>0</v>
      </c>
      <c r="N8" s="255">
        <v>0</v>
      </c>
      <c r="O8" s="138">
        <f t="shared" si="5"/>
        <v>0</v>
      </c>
      <c r="P8" s="233">
        <f t="shared" si="6"/>
        <v>0</v>
      </c>
      <c r="Q8" s="213">
        <v>100</v>
      </c>
      <c r="R8" s="255">
        <v>0</v>
      </c>
      <c r="S8" s="132">
        <f t="shared" si="7"/>
        <v>0</v>
      </c>
      <c r="T8" s="255">
        <v>0</v>
      </c>
      <c r="U8" s="132">
        <f t="shared" si="8"/>
        <v>0</v>
      </c>
      <c r="V8" s="255">
        <v>0</v>
      </c>
      <c r="W8" s="138">
        <f t="shared" si="9"/>
        <v>0</v>
      </c>
      <c r="X8" s="255">
        <v>0</v>
      </c>
      <c r="Y8" s="138">
        <f t="shared" si="10"/>
        <v>0</v>
      </c>
      <c r="Z8" s="279">
        <v>0</v>
      </c>
      <c r="AA8" s="138">
        <f t="shared" si="11"/>
        <v>0</v>
      </c>
      <c r="AB8" s="279">
        <v>0</v>
      </c>
      <c r="AC8" s="138">
        <f t="shared" si="12"/>
        <v>0</v>
      </c>
      <c r="AD8" s="279">
        <v>0</v>
      </c>
      <c r="AE8" s="138">
        <f t="shared" si="13"/>
        <v>0</v>
      </c>
      <c r="AF8" s="279">
        <v>0</v>
      </c>
      <c r="AG8" s="138">
        <f t="shared" si="14"/>
        <v>0</v>
      </c>
      <c r="AH8" s="255">
        <v>0</v>
      </c>
      <c r="AI8" s="132">
        <f t="shared" si="15"/>
        <v>0</v>
      </c>
      <c r="AJ8" s="232">
        <f t="shared" si="16"/>
        <v>0</v>
      </c>
      <c r="AK8" s="279">
        <v>0</v>
      </c>
      <c r="AL8" s="138">
        <f t="shared" si="17"/>
        <v>0</v>
      </c>
      <c r="AM8" s="279">
        <v>0</v>
      </c>
      <c r="AN8" s="237">
        <f t="shared" si="18"/>
        <v>0</v>
      </c>
      <c r="AO8" s="279">
        <v>0</v>
      </c>
      <c r="AP8" s="138">
        <f t="shared" si="19"/>
        <v>0</v>
      </c>
      <c r="AQ8" s="256">
        <v>0</v>
      </c>
    </row>
    <row r="9" spans="2:43" s="4" customFormat="1" ht="21.75" customHeight="1">
      <c r="B9" s="247" t="s">
        <v>55</v>
      </c>
      <c r="C9" s="210">
        <f t="shared" si="0"/>
        <v>0</v>
      </c>
      <c r="D9" s="248">
        <v>0</v>
      </c>
      <c r="E9" s="248">
        <v>0</v>
      </c>
      <c r="F9" s="212">
        <f t="shared" si="1"/>
        <v>0</v>
      </c>
      <c r="G9" s="218">
        <v>100</v>
      </c>
      <c r="H9" s="255">
        <v>0</v>
      </c>
      <c r="I9" s="132">
        <f t="shared" si="2"/>
        <v>0</v>
      </c>
      <c r="J9" s="279">
        <v>0</v>
      </c>
      <c r="K9" s="138">
        <f t="shared" si="3"/>
        <v>0</v>
      </c>
      <c r="L9" s="255">
        <v>0</v>
      </c>
      <c r="M9" s="132">
        <f t="shared" si="4"/>
        <v>0</v>
      </c>
      <c r="N9" s="255">
        <v>0</v>
      </c>
      <c r="O9" s="138">
        <f t="shared" si="5"/>
        <v>0</v>
      </c>
      <c r="P9" s="233">
        <f t="shared" si="6"/>
        <v>0</v>
      </c>
      <c r="Q9" s="213">
        <v>100</v>
      </c>
      <c r="R9" s="255">
        <v>0</v>
      </c>
      <c r="S9" s="132">
        <f t="shared" si="7"/>
        <v>0</v>
      </c>
      <c r="T9" s="255">
        <v>0</v>
      </c>
      <c r="U9" s="132">
        <f t="shared" si="8"/>
        <v>0</v>
      </c>
      <c r="V9" s="255">
        <v>0</v>
      </c>
      <c r="W9" s="138">
        <f t="shared" si="9"/>
        <v>0</v>
      </c>
      <c r="X9" s="255">
        <v>0</v>
      </c>
      <c r="Y9" s="138">
        <f t="shared" si="10"/>
        <v>0</v>
      </c>
      <c r="Z9" s="279">
        <v>0</v>
      </c>
      <c r="AA9" s="138">
        <f t="shared" si="11"/>
        <v>0</v>
      </c>
      <c r="AB9" s="279">
        <v>0</v>
      </c>
      <c r="AC9" s="190">
        <f t="shared" si="12"/>
        <v>0</v>
      </c>
      <c r="AD9" s="279">
        <v>0</v>
      </c>
      <c r="AE9" s="138">
        <f t="shared" si="13"/>
        <v>0</v>
      </c>
      <c r="AF9" s="279">
        <v>0</v>
      </c>
      <c r="AG9" s="138">
        <f t="shared" si="14"/>
        <v>0</v>
      </c>
      <c r="AH9" s="255">
        <v>0</v>
      </c>
      <c r="AI9" s="132">
        <f t="shared" si="15"/>
        <v>0</v>
      </c>
      <c r="AJ9" s="232">
        <f t="shared" si="16"/>
        <v>0</v>
      </c>
      <c r="AK9" s="279">
        <v>0</v>
      </c>
      <c r="AL9" s="138">
        <f t="shared" si="17"/>
        <v>0</v>
      </c>
      <c r="AM9" s="279">
        <v>0</v>
      </c>
      <c r="AN9" s="237">
        <f t="shared" si="18"/>
        <v>0</v>
      </c>
      <c r="AO9" s="279">
        <v>0</v>
      </c>
      <c r="AP9" s="138">
        <f t="shared" si="19"/>
        <v>0</v>
      </c>
      <c r="AQ9" s="256">
        <v>0</v>
      </c>
    </row>
    <row r="10" spans="2:43" s="4" customFormat="1" ht="21.75" customHeight="1">
      <c r="B10" s="257" t="s">
        <v>56</v>
      </c>
      <c r="C10" s="210">
        <f t="shared" si="0"/>
        <v>0</v>
      </c>
      <c r="D10" s="248">
        <v>0</v>
      </c>
      <c r="E10" s="248">
        <v>0</v>
      </c>
      <c r="F10" s="212">
        <f t="shared" si="1"/>
        <v>0</v>
      </c>
      <c r="G10" s="218">
        <v>100</v>
      </c>
      <c r="H10" s="255">
        <v>0</v>
      </c>
      <c r="I10" s="132">
        <f t="shared" si="2"/>
        <v>0</v>
      </c>
      <c r="J10" s="279">
        <v>0</v>
      </c>
      <c r="K10" s="138">
        <f t="shared" si="3"/>
        <v>0</v>
      </c>
      <c r="L10" s="255">
        <v>0</v>
      </c>
      <c r="M10" s="132">
        <f t="shared" si="4"/>
        <v>0</v>
      </c>
      <c r="N10" s="255">
        <v>0</v>
      </c>
      <c r="O10" s="138">
        <f t="shared" si="5"/>
        <v>0</v>
      </c>
      <c r="P10" s="233">
        <f t="shared" si="6"/>
        <v>0</v>
      </c>
      <c r="Q10" s="213">
        <v>100</v>
      </c>
      <c r="R10" s="255">
        <v>0</v>
      </c>
      <c r="S10" s="132">
        <f t="shared" si="7"/>
        <v>0</v>
      </c>
      <c r="T10" s="255">
        <v>0</v>
      </c>
      <c r="U10" s="132">
        <f t="shared" si="8"/>
        <v>0</v>
      </c>
      <c r="V10" s="255">
        <v>0</v>
      </c>
      <c r="W10" s="138">
        <f t="shared" si="9"/>
        <v>0</v>
      </c>
      <c r="X10" s="255">
        <v>0</v>
      </c>
      <c r="Y10" s="138">
        <f t="shared" si="10"/>
        <v>0</v>
      </c>
      <c r="Z10" s="279">
        <v>0</v>
      </c>
      <c r="AA10" s="138">
        <f t="shared" si="11"/>
        <v>0</v>
      </c>
      <c r="AB10" s="279">
        <v>0</v>
      </c>
      <c r="AC10" s="138">
        <f t="shared" si="12"/>
        <v>0</v>
      </c>
      <c r="AD10" s="281">
        <v>0</v>
      </c>
      <c r="AE10" s="190">
        <f t="shared" si="13"/>
        <v>0</v>
      </c>
      <c r="AF10" s="281">
        <v>0</v>
      </c>
      <c r="AG10" s="190">
        <f t="shared" si="14"/>
        <v>0</v>
      </c>
      <c r="AH10" s="263">
        <v>0</v>
      </c>
      <c r="AI10" s="132">
        <f t="shared" si="15"/>
        <v>0</v>
      </c>
      <c r="AJ10" s="232">
        <f t="shared" si="16"/>
        <v>0</v>
      </c>
      <c r="AK10" s="279">
        <v>0</v>
      </c>
      <c r="AL10" s="138">
        <f t="shared" si="17"/>
        <v>0</v>
      </c>
      <c r="AM10" s="279">
        <v>0</v>
      </c>
      <c r="AN10" s="237">
        <f t="shared" si="18"/>
        <v>0</v>
      </c>
      <c r="AO10" s="279">
        <v>0</v>
      </c>
      <c r="AP10" s="138">
        <f t="shared" si="19"/>
        <v>0</v>
      </c>
      <c r="AQ10" s="256">
        <v>0</v>
      </c>
    </row>
    <row r="11" spans="2:43" s="4" customFormat="1" ht="21.75" customHeight="1">
      <c r="B11" s="258" t="s">
        <v>1</v>
      </c>
      <c r="C11" s="210">
        <f t="shared" si="0"/>
        <v>0</v>
      </c>
      <c r="D11" s="248">
        <v>0</v>
      </c>
      <c r="E11" s="248">
        <v>0</v>
      </c>
      <c r="F11" s="212">
        <f>SUM(H11+J11+L11+N11)</f>
        <v>0</v>
      </c>
      <c r="G11" s="218">
        <v>100</v>
      </c>
      <c r="H11" s="255">
        <v>0</v>
      </c>
      <c r="I11" s="132">
        <f t="shared" si="2"/>
        <v>0</v>
      </c>
      <c r="J11" s="279">
        <v>0</v>
      </c>
      <c r="K11" s="138">
        <f t="shared" si="3"/>
        <v>0</v>
      </c>
      <c r="L11" s="255">
        <v>0</v>
      </c>
      <c r="M11" s="132">
        <f t="shared" si="4"/>
        <v>0</v>
      </c>
      <c r="N11" s="255">
        <v>0</v>
      </c>
      <c r="O11" s="138">
        <f t="shared" si="5"/>
        <v>0</v>
      </c>
      <c r="P11" s="233">
        <f t="shared" si="6"/>
        <v>0</v>
      </c>
      <c r="Q11" s="213">
        <v>100</v>
      </c>
      <c r="R11" s="255">
        <v>0</v>
      </c>
      <c r="S11" s="132">
        <f t="shared" si="7"/>
        <v>0</v>
      </c>
      <c r="T11" s="255">
        <v>0</v>
      </c>
      <c r="U11" s="132">
        <f t="shared" si="8"/>
        <v>0</v>
      </c>
      <c r="V11" s="255">
        <v>0</v>
      </c>
      <c r="W11" s="138">
        <f t="shared" si="9"/>
        <v>0</v>
      </c>
      <c r="X11" s="255">
        <v>0</v>
      </c>
      <c r="Y11" s="138">
        <f t="shared" si="10"/>
        <v>0</v>
      </c>
      <c r="Z11" s="279">
        <v>0</v>
      </c>
      <c r="AA11" s="138">
        <f t="shared" si="11"/>
        <v>0</v>
      </c>
      <c r="AB11" s="279">
        <v>0</v>
      </c>
      <c r="AC11" s="138">
        <f t="shared" si="12"/>
        <v>0</v>
      </c>
      <c r="AD11" s="279">
        <v>0</v>
      </c>
      <c r="AE11" s="138">
        <f t="shared" si="13"/>
        <v>0</v>
      </c>
      <c r="AF11" s="255">
        <v>0</v>
      </c>
      <c r="AG11" s="138">
        <f t="shared" si="14"/>
        <v>0</v>
      </c>
      <c r="AH11" s="255">
        <v>0</v>
      </c>
      <c r="AI11" s="132">
        <f t="shared" si="15"/>
        <v>0</v>
      </c>
      <c r="AJ11" s="210">
        <f t="shared" si="16"/>
        <v>0</v>
      </c>
      <c r="AK11" s="279">
        <v>0</v>
      </c>
      <c r="AL11" s="138">
        <f t="shared" si="17"/>
        <v>0</v>
      </c>
      <c r="AM11" s="279">
        <v>0</v>
      </c>
      <c r="AN11" s="237">
        <f t="shared" si="18"/>
        <v>0</v>
      </c>
      <c r="AO11" s="279">
        <v>0</v>
      </c>
      <c r="AP11" s="138">
        <f t="shared" si="19"/>
        <v>0</v>
      </c>
      <c r="AQ11" s="256">
        <v>0</v>
      </c>
    </row>
    <row r="12" spans="2:43" s="4" customFormat="1" ht="21.75" customHeight="1">
      <c r="B12" s="258" t="s">
        <v>2</v>
      </c>
      <c r="C12" s="210">
        <f t="shared" si="0"/>
        <v>0</v>
      </c>
      <c r="D12" s="248">
        <v>0</v>
      </c>
      <c r="E12" s="248">
        <v>0</v>
      </c>
      <c r="F12" s="212">
        <f t="shared" si="1"/>
        <v>0</v>
      </c>
      <c r="G12" s="218">
        <v>100</v>
      </c>
      <c r="H12" s="255">
        <v>0</v>
      </c>
      <c r="I12" s="132">
        <f t="shared" si="2"/>
        <v>0</v>
      </c>
      <c r="J12" s="279">
        <v>0</v>
      </c>
      <c r="K12" s="138">
        <f t="shared" si="3"/>
        <v>0</v>
      </c>
      <c r="L12" s="255">
        <v>0</v>
      </c>
      <c r="M12" s="132">
        <f t="shared" si="4"/>
        <v>0</v>
      </c>
      <c r="N12" s="255">
        <v>0</v>
      </c>
      <c r="O12" s="138">
        <f t="shared" si="5"/>
        <v>0</v>
      </c>
      <c r="P12" s="233">
        <f t="shared" si="6"/>
        <v>0</v>
      </c>
      <c r="Q12" s="213">
        <v>100</v>
      </c>
      <c r="R12" s="255">
        <v>0</v>
      </c>
      <c r="S12" s="132">
        <f t="shared" si="7"/>
        <v>0</v>
      </c>
      <c r="T12" s="255">
        <v>0</v>
      </c>
      <c r="U12" s="132">
        <f t="shared" si="8"/>
        <v>0</v>
      </c>
      <c r="V12" s="255">
        <v>0</v>
      </c>
      <c r="W12" s="138">
        <f t="shared" si="9"/>
        <v>0</v>
      </c>
      <c r="X12" s="255">
        <v>0</v>
      </c>
      <c r="Y12" s="138">
        <f t="shared" si="10"/>
        <v>0</v>
      </c>
      <c r="Z12" s="279">
        <v>0</v>
      </c>
      <c r="AA12" s="138">
        <f t="shared" si="11"/>
        <v>0</v>
      </c>
      <c r="AB12" s="279">
        <v>0</v>
      </c>
      <c r="AC12" s="138">
        <f t="shared" si="12"/>
        <v>0</v>
      </c>
      <c r="AD12" s="279">
        <v>0</v>
      </c>
      <c r="AE12" s="138">
        <f t="shared" si="13"/>
        <v>0</v>
      </c>
      <c r="AF12" s="279">
        <v>0</v>
      </c>
      <c r="AG12" s="138">
        <f t="shared" si="14"/>
        <v>0</v>
      </c>
      <c r="AH12" s="255">
        <v>0</v>
      </c>
      <c r="AI12" s="132">
        <f t="shared" si="15"/>
        <v>0</v>
      </c>
      <c r="AJ12" s="236">
        <f t="shared" si="16"/>
        <v>0</v>
      </c>
      <c r="AK12" s="279">
        <v>0</v>
      </c>
      <c r="AL12" s="138">
        <f t="shared" si="17"/>
        <v>0</v>
      </c>
      <c r="AM12" s="279">
        <v>0</v>
      </c>
      <c r="AN12" s="237">
        <f t="shared" si="18"/>
        <v>0</v>
      </c>
      <c r="AO12" s="279">
        <v>0</v>
      </c>
      <c r="AP12" s="138">
        <f t="shared" si="19"/>
        <v>0</v>
      </c>
      <c r="AQ12" s="256">
        <v>0</v>
      </c>
    </row>
    <row r="13" spans="2:43" s="4" customFormat="1" ht="21.75" customHeight="1">
      <c r="B13" s="258" t="s">
        <v>3</v>
      </c>
      <c r="C13" s="210">
        <f t="shared" si="0"/>
        <v>0</v>
      </c>
      <c r="D13" s="248">
        <v>0</v>
      </c>
      <c r="E13" s="248">
        <v>0</v>
      </c>
      <c r="F13" s="212">
        <f t="shared" si="1"/>
        <v>0</v>
      </c>
      <c r="G13" s="218">
        <v>100</v>
      </c>
      <c r="H13" s="255">
        <v>0</v>
      </c>
      <c r="I13" s="132">
        <f t="shared" si="2"/>
        <v>0</v>
      </c>
      <c r="J13" s="279">
        <v>0</v>
      </c>
      <c r="K13" s="138">
        <f t="shared" si="3"/>
        <v>0</v>
      </c>
      <c r="L13" s="255">
        <v>0</v>
      </c>
      <c r="M13" s="132">
        <f t="shared" si="4"/>
        <v>0</v>
      </c>
      <c r="N13" s="255">
        <v>0</v>
      </c>
      <c r="O13" s="138">
        <f t="shared" si="5"/>
        <v>0</v>
      </c>
      <c r="P13" s="233">
        <f t="shared" si="6"/>
        <v>0</v>
      </c>
      <c r="Q13" s="213">
        <v>100</v>
      </c>
      <c r="R13" s="255">
        <v>0</v>
      </c>
      <c r="S13" s="132">
        <f t="shared" si="7"/>
        <v>0</v>
      </c>
      <c r="T13" s="255">
        <v>0</v>
      </c>
      <c r="U13" s="132">
        <f t="shared" si="8"/>
        <v>0</v>
      </c>
      <c r="V13" s="255">
        <v>0</v>
      </c>
      <c r="W13" s="138">
        <f t="shared" si="9"/>
        <v>0</v>
      </c>
      <c r="X13" s="255">
        <v>0</v>
      </c>
      <c r="Y13" s="138">
        <f t="shared" si="10"/>
        <v>0</v>
      </c>
      <c r="Z13" s="279">
        <v>0</v>
      </c>
      <c r="AA13" s="138">
        <f t="shared" si="11"/>
        <v>0</v>
      </c>
      <c r="AB13" s="279">
        <v>0</v>
      </c>
      <c r="AC13" s="190">
        <f t="shared" si="12"/>
        <v>0</v>
      </c>
      <c r="AD13" s="281">
        <v>0</v>
      </c>
      <c r="AE13" s="190">
        <f t="shared" si="13"/>
        <v>0</v>
      </c>
      <c r="AF13" s="281">
        <v>0</v>
      </c>
      <c r="AG13" s="190">
        <f t="shared" si="14"/>
        <v>0</v>
      </c>
      <c r="AH13" s="263">
        <v>0</v>
      </c>
      <c r="AI13" s="132">
        <f t="shared" si="15"/>
        <v>0</v>
      </c>
      <c r="AJ13" s="236">
        <f t="shared" si="16"/>
        <v>0</v>
      </c>
      <c r="AK13" s="279">
        <v>0</v>
      </c>
      <c r="AL13" s="138">
        <f t="shared" si="17"/>
        <v>0</v>
      </c>
      <c r="AM13" s="279">
        <v>0</v>
      </c>
      <c r="AN13" s="237">
        <f t="shared" si="18"/>
        <v>0</v>
      </c>
      <c r="AO13" s="279">
        <v>0</v>
      </c>
      <c r="AP13" s="138">
        <f t="shared" si="19"/>
        <v>0</v>
      </c>
      <c r="AQ13" s="256">
        <v>0</v>
      </c>
    </row>
    <row r="14" spans="2:43" s="4" customFormat="1" ht="21.75" customHeight="1">
      <c r="B14" s="258" t="s">
        <v>11</v>
      </c>
      <c r="C14" s="210">
        <f t="shared" si="0"/>
        <v>0</v>
      </c>
      <c r="D14" s="248">
        <v>0</v>
      </c>
      <c r="E14" s="248">
        <v>0</v>
      </c>
      <c r="F14" s="212">
        <f t="shared" si="1"/>
        <v>0</v>
      </c>
      <c r="G14" s="218">
        <v>100</v>
      </c>
      <c r="H14" s="255">
        <v>0</v>
      </c>
      <c r="I14" s="132">
        <f t="shared" si="2"/>
        <v>0</v>
      </c>
      <c r="J14" s="279">
        <v>0</v>
      </c>
      <c r="K14" s="138">
        <f t="shared" si="3"/>
        <v>0</v>
      </c>
      <c r="L14" s="255">
        <v>0</v>
      </c>
      <c r="M14" s="132">
        <f t="shared" si="4"/>
        <v>0</v>
      </c>
      <c r="N14" s="255">
        <v>0</v>
      </c>
      <c r="O14" s="138">
        <f t="shared" si="5"/>
        <v>0</v>
      </c>
      <c r="P14" s="233">
        <f t="shared" si="6"/>
        <v>0</v>
      </c>
      <c r="Q14" s="213">
        <v>100</v>
      </c>
      <c r="R14" s="255">
        <v>0</v>
      </c>
      <c r="S14" s="132">
        <f t="shared" si="7"/>
        <v>0</v>
      </c>
      <c r="T14" s="255">
        <v>0</v>
      </c>
      <c r="U14" s="132">
        <f t="shared" si="8"/>
        <v>0</v>
      </c>
      <c r="V14" s="255">
        <v>0</v>
      </c>
      <c r="W14" s="138">
        <f t="shared" si="9"/>
        <v>0</v>
      </c>
      <c r="X14" s="255">
        <v>0</v>
      </c>
      <c r="Y14" s="138">
        <f t="shared" si="10"/>
        <v>0</v>
      </c>
      <c r="Z14" s="279">
        <v>0</v>
      </c>
      <c r="AA14" s="138">
        <f t="shared" si="11"/>
        <v>0</v>
      </c>
      <c r="AB14" s="279">
        <v>0</v>
      </c>
      <c r="AC14" s="138">
        <f t="shared" si="12"/>
        <v>0</v>
      </c>
      <c r="AD14" s="279">
        <v>0</v>
      </c>
      <c r="AE14" s="138">
        <f t="shared" si="13"/>
        <v>0</v>
      </c>
      <c r="AF14" s="279">
        <v>0</v>
      </c>
      <c r="AG14" s="138">
        <f t="shared" si="14"/>
        <v>0</v>
      </c>
      <c r="AH14" s="255">
        <v>0</v>
      </c>
      <c r="AI14" s="132">
        <f t="shared" si="15"/>
        <v>0</v>
      </c>
      <c r="AJ14" s="236">
        <f t="shared" si="16"/>
        <v>0</v>
      </c>
      <c r="AK14" s="279">
        <v>0</v>
      </c>
      <c r="AL14" s="138">
        <f t="shared" si="17"/>
        <v>0</v>
      </c>
      <c r="AM14" s="279">
        <v>0</v>
      </c>
      <c r="AN14" s="237">
        <f t="shared" si="18"/>
        <v>0</v>
      </c>
      <c r="AO14" s="279">
        <v>0</v>
      </c>
      <c r="AP14" s="138">
        <f t="shared" si="19"/>
        <v>0</v>
      </c>
      <c r="AQ14" s="256">
        <v>0</v>
      </c>
    </row>
    <row r="15" spans="2:43" s="4" customFormat="1" ht="21.75" customHeight="1">
      <c r="B15" s="258" t="s">
        <v>123</v>
      </c>
      <c r="C15" s="210">
        <f t="shared" si="0"/>
        <v>0</v>
      </c>
      <c r="D15" s="248">
        <v>0</v>
      </c>
      <c r="E15" s="248">
        <v>0</v>
      </c>
      <c r="F15" s="212">
        <f t="shared" si="1"/>
        <v>0</v>
      </c>
      <c r="G15" s="218">
        <v>100</v>
      </c>
      <c r="H15" s="252">
        <v>0</v>
      </c>
      <c r="I15" s="132">
        <f t="shared" si="2"/>
        <v>0</v>
      </c>
      <c r="J15" s="279">
        <v>0</v>
      </c>
      <c r="K15" s="138">
        <f t="shared" si="3"/>
        <v>0</v>
      </c>
      <c r="L15" s="255">
        <v>0</v>
      </c>
      <c r="M15" s="132">
        <f t="shared" si="4"/>
        <v>0</v>
      </c>
      <c r="N15" s="255">
        <v>0</v>
      </c>
      <c r="O15" s="138">
        <f t="shared" si="5"/>
        <v>0</v>
      </c>
      <c r="P15" s="233">
        <f t="shared" si="6"/>
        <v>0</v>
      </c>
      <c r="Q15" s="213">
        <v>100</v>
      </c>
      <c r="R15" s="255">
        <v>0</v>
      </c>
      <c r="S15" s="132">
        <f t="shared" si="7"/>
        <v>0</v>
      </c>
      <c r="T15" s="255">
        <v>0</v>
      </c>
      <c r="U15" s="132">
        <f t="shared" si="8"/>
        <v>0</v>
      </c>
      <c r="V15" s="255">
        <v>0</v>
      </c>
      <c r="W15" s="138">
        <f t="shared" si="9"/>
        <v>0</v>
      </c>
      <c r="X15" s="255">
        <v>0</v>
      </c>
      <c r="Y15" s="138">
        <f t="shared" si="10"/>
        <v>0</v>
      </c>
      <c r="Z15" s="279">
        <v>0</v>
      </c>
      <c r="AA15" s="138">
        <f t="shared" si="11"/>
        <v>0</v>
      </c>
      <c r="AB15" s="279">
        <v>0</v>
      </c>
      <c r="AC15" s="138">
        <f t="shared" si="12"/>
        <v>0</v>
      </c>
      <c r="AD15" s="279">
        <v>0</v>
      </c>
      <c r="AE15" s="138">
        <f t="shared" si="13"/>
        <v>0</v>
      </c>
      <c r="AF15" s="279">
        <v>0</v>
      </c>
      <c r="AG15" s="138">
        <f t="shared" si="14"/>
        <v>0</v>
      </c>
      <c r="AH15" s="255">
        <v>0</v>
      </c>
      <c r="AI15" s="132">
        <f t="shared" si="15"/>
        <v>0</v>
      </c>
      <c r="AJ15" s="210">
        <f t="shared" si="16"/>
        <v>0</v>
      </c>
      <c r="AK15" s="279">
        <v>0</v>
      </c>
      <c r="AL15" s="138">
        <f t="shared" si="17"/>
        <v>0</v>
      </c>
      <c r="AM15" s="279">
        <v>0</v>
      </c>
      <c r="AN15" s="237">
        <f t="shared" si="18"/>
        <v>0</v>
      </c>
      <c r="AO15" s="279">
        <v>0</v>
      </c>
      <c r="AP15" s="138">
        <f t="shared" si="19"/>
        <v>0</v>
      </c>
      <c r="AQ15" s="256">
        <v>0</v>
      </c>
    </row>
    <row r="16" spans="2:43" s="4" customFormat="1" ht="21.75" customHeight="1">
      <c r="B16" s="259" t="s">
        <v>57</v>
      </c>
      <c r="C16" s="210">
        <f t="shared" si="0"/>
        <v>0</v>
      </c>
      <c r="D16" s="248">
        <v>0</v>
      </c>
      <c r="E16" s="248">
        <v>0</v>
      </c>
      <c r="F16" s="212">
        <f t="shared" si="1"/>
        <v>0</v>
      </c>
      <c r="G16" s="218">
        <v>100</v>
      </c>
      <c r="H16" s="255">
        <v>0</v>
      </c>
      <c r="I16" s="132">
        <f t="shared" si="2"/>
        <v>0</v>
      </c>
      <c r="J16" s="279">
        <v>0</v>
      </c>
      <c r="K16" s="138">
        <f t="shared" si="3"/>
        <v>0</v>
      </c>
      <c r="L16" s="255">
        <v>0</v>
      </c>
      <c r="M16" s="132">
        <f t="shared" si="4"/>
        <v>0</v>
      </c>
      <c r="N16" s="255">
        <v>0</v>
      </c>
      <c r="O16" s="138">
        <f t="shared" si="5"/>
        <v>0</v>
      </c>
      <c r="P16" s="233">
        <f t="shared" si="6"/>
        <v>0</v>
      </c>
      <c r="Q16" s="213">
        <v>100</v>
      </c>
      <c r="R16" s="255">
        <v>0</v>
      </c>
      <c r="S16" s="132">
        <f t="shared" si="7"/>
        <v>0</v>
      </c>
      <c r="T16" s="255">
        <v>0</v>
      </c>
      <c r="U16" s="132">
        <f t="shared" si="8"/>
        <v>0</v>
      </c>
      <c r="V16" s="255">
        <v>0</v>
      </c>
      <c r="W16" s="138">
        <f t="shared" si="9"/>
        <v>0</v>
      </c>
      <c r="X16" s="255">
        <v>0</v>
      </c>
      <c r="Y16" s="138">
        <f t="shared" si="10"/>
        <v>0</v>
      </c>
      <c r="Z16" s="279">
        <v>0</v>
      </c>
      <c r="AA16" s="138">
        <f t="shared" si="11"/>
        <v>0</v>
      </c>
      <c r="AB16" s="279">
        <v>0</v>
      </c>
      <c r="AC16" s="138">
        <f t="shared" si="12"/>
        <v>0</v>
      </c>
      <c r="AD16" s="281">
        <v>0</v>
      </c>
      <c r="AE16" s="190">
        <f t="shared" si="13"/>
        <v>0</v>
      </c>
      <c r="AF16" s="281">
        <v>0</v>
      </c>
      <c r="AG16" s="190">
        <f t="shared" si="14"/>
        <v>0</v>
      </c>
      <c r="AH16" s="263">
        <v>0</v>
      </c>
      <c r="AI16" s="181">
        <f t="shared" si="15"/>
        <v>0</v>
      </c>
      <c r="AJ16" s="232">
        <f t="shared" si="16"/>
        <v>0</v>
      </c>
      <c r="AK16" s="279">
        <v>0</v>
      </c>
      <c r="AL16" s="138">
        <f t="shared" si="17"/>
        <v>0</v>
      </c>
      <c r="AM16" s="279">
        <v>0</v>
      </c>
      <c r="AN16" s="237">
        <f t="shared" si="18"/>
        <v>0</v>
      </c>
      <c r="AO16" s="279">
        <v>0</v>
      </c>
      <c r="AP16" s="138">
        <f t="shared" si="19"/>
        <v>0</v>
      </c>
      <c r="AQ16" s="256">
        <v>0</v>
      </c>
    </row>
    <row r="17" spans="2:43" s="4" customFormat="1" ht="21.75" customHeight="1">
      <c r="B17" s="259" t="s">
        <v>193</v>
      </c>
      <c r="C17" s="210">
        <f t="shared" si="0"/>
        <v>0</v>
      </c>
      <c r="D17" s="248">
        <v>0</v>
      </c>
      <c r="E17" s="248">
        <v>0</v>
      </c>
      <c r="F17" s="212">
        <f t="shared" si="1"/>
        <v>0</v>
      </c>
      <c r="G17" s="218">
        <v>100</v>
      </c>
      <c r="H17" s="255">
        <v>0</v>
      </c>
      <c r="I17" s="132">
        <f t="shared" si="2"/>
        <v>0</v>
      </c>
      <c r="J17" s="279">
        <v>0</v>
      </c>
      <c r="K17" s="138">
        <f t="shared" si="3"/>
        <v>0</v>
      </c>
      <c r="L17" s="255">
        <v>0</v>
      </c>
      <c r="M17" s="132">
        <f t="shared" si="4"/>
        <v>0</v>
      </c>
      <c r="N17" s="255">
        <v>0</v>
      </c>
      <c r="O17" s="138">
        <f t="shared" si="5"/>
        <v>0</v>
      </c>
      <c r="P17" s="233">
        <f t="shared" si="6"/>
        <v>0</v>
      </c>
      <c r="Q17" s="213">
        <v>100</v>
      </c>
      <c r="R17" s="255">
        <v>0</v>
      </c>
      <c r="S17" s="132">
        <f t="shared" si="7"/>
        <v>0</v>
      </c>
      <c r="T17" s="255">
        <v>0</v>
      </c>
      <c r="U17" s="132">
        <f t="shared" si="8"/>
        <v>0</v>
      </c>
      <c r="V17" s="255">
        <v>0</v>
      </c>
      <c r="W17" s="138">
        <f t="shared" si="9"/>
        <v>0</v>
      </c>
      <c r="X17" s="255">
        <v>0</v>
      </c>
      <c r="Y17" s="138">
        <f t="shared" si="10"/>
        <v>0</v>
      </c>
      <c r="Z17" s="279">
        <v>0</v>
      </c>
      <c r="AA17" s="138">
        <f t="shared" si="11"/>
        <v>0</v>
      </c>
      <c r="AB17" s="279">
        <v>0</v>
      </c>
      <c r="AC17" s="138">
        <f t="shared" si="12"/>
        <v>0</v>
      </c>
      <c r="AD17" s="281">
        <v>0</v>
      </c>
      <c r="AE17" s="190">
        <f t="shared" si="13"/>
        <v>0</v>
      </c>
      <c r="AF17" s="281">
        <v>0</v>
      </c>
      <c r="AG17" s="190">
        <f t="shared" si="14"/>
        <v>0</v>
      </c>
      <c r="AH17" s="263">
        <v>0</v>
      </c>
      <c r="AI17" s="181">
        <f t="shared" si="15"/>
        <v>0</v>
      </c>
      <c r="AJ17" s="232">
        <f t="shared" si="16"/>
        <v>0</v>
      </c>
      <c r="AK17" s="279">
        <v>0</v>
      </c>
      <c r="AL17" s="138">
        <f t="shared" si="17"/>
        <v>0</v>
      </c>
      <c r="AM17" s="279">
        <v>0</v>
      </c>
      <c r="AN17" s="237">
        <f t="shared" si="18"/>
        <v>0</v>
      </c>
      <c r="AO17" s="279">
        <v>0</v>
      </c>
      <c r="AP17" s="138">
        <f t="shared" si="19"/>
        <v>0</v>
      </c>
      <c r="AQ17" s="256">
        <v>0</v>
      </c>
    </row>
    <row r="18" spans="2:43" s="4" customFormat="1" ht="21.75" customHeight="1">
      <c r="B18" s="258" t="s">
        <v>12</v>
      </c>
      <c r="C18" s="210">
        <f t="shared" si="0"/>
        <v>0</v>
      </c>
      <c r="D18" s="248">
        <v>0</v>
      </c>
      <c r="E18" s="248">
        <v>0</v>
      </c>
      <c r="F18" s="212">
        <f t="shared" si="1"/>
        <v>0</v>
      </c>
      <c r="G18" s="218">
        <v>100</v>
      </c>
      <c r="H18" s="255">
        <v>0</v>
      </c>
      <c r="I18" s="132">
        <f t="shared" si="2"/>
        <v>0</v>
      </c>
      <c r="J18" s="279">
        <v>0</v>
      </c>
      <c r="K18" s="138">
        <f t="shared" si="3"/>
        <v>0</v>
      </c>
      <c r="L18" s="255">
        <v>0</v>
      </c>
      <c r="M18" s="132">
        <f t="shared" si="4"/>
        <v>0</v>
      </c>
      <c r="N18" s="255">
        <v>0</v>
      </c>
      <c r="O18" s="138">
        <f t="shared" si="5"/>
        <v>0</v>
      </c>
      <c r="P18" s="233">
        <f t="shared" si="6"/>
        <v>0</v>
      </c>
      <c r="Q18" s="213">
        <v>100</v>
      </c>
      <c r="R18" s="255">
        <v>0</v>
      </c>
      <c r="S18" s="132">
        <f t="shared" si="7"/>
        <v>0</v>
      </c>
      <c r="T18" s="255">
        <v>0</v>
      </c>
      <c r="U18" s="132">
        <f t="shared" si="8"/>
        <v>0</v>
      </c>
      <c r="V18" s="255">
        <v>0</v>
      </c>
      <c r="W18" s="138">
        <f t="shared" si="9"/>
        <v>0</v>
      </c>
      <c r="X18" s="255">
        <v>0</v>
      </c>
      <c r="Y18" s="138">
        <f t="shared" si="10"/>
        <v>0</v>
      </c>
      <c r="Z18" s="279">
        <v>0</v>
      </c>
      <c r="AA18" s="138">
        <f t="shared" si="11"/>
        <v>0</v>
      </c>
      <c r="AB18" s="279">
        <v>0</v>
      </c>
      <c r="AC18" s="190">
        <f t="shared" si="12"/>
        <v>0</v>
      </c>
      <c r="AD18" s="279">
        <v>0</v>
      </c>
      <c r="AE18" s="138">
        <f t="shared" si="13"/>
        <v>0</v>
      </c>
      <c r="AF18" s="279">
        <v>0</v>
      </c>
      <c r="AG18" s="138">
        <f t="shared" si="14"/>
        <v>0</v>
      </c>
      <c r="AH18" s="255">
        <v>0</v>
      </c>
      <c r="AI18" s="132">
        <f t="shared" si="15"/>
        <v>0</v>
      </c>
      <c r="AJ18" s="232">
        <f t="shared" si="16"/>
        <v>0</v>
      </c>
      <c r="AK18" s="279">
        <v>0</v>
      </c>
      <c r="AL18" s="138">
        <f t="shared" si="17"/>
        <v>0</v>
      </c>
      <c r="AM18" s="279">
        <v>0</v>
      </c>
      <c r="AN18" s="237">
        <f t="shared" si="18"/>
        <v>0</v>
      </c>
      <c r="AO18" s="279">
        <v>0</v>
      </c>
      <c r="AP18" s="138">
        <f t="shared" si="19"/>
        <v>0</v>
      </c>
      <c r="AQ18" s="256">
        <v>0</v>
      </c>
    </row>
    <row r="19" spans="2:43" s="4" customFormat="1" ht="21.75" customHeight="1">
      <c r="B19" s="258" t="s">
        <v>24</v>
      </c>
      <c r="C19" s="210">
        <f t="shared" si="0"/>
        <v>0</v>
      </c>
      <c r="D19" s="248">
        <v>0</v>
      </c>
      <c r="E19" s="248">
        <v>0</v>
      </c>
      <c r="F19" s="212">
        <f t="shared" si="1"/>
        <v>0</v>
      </c>
      <c r="G19" s="218">
        <v>100</v>
      </c>
      <c r="H19" s="255">
        <v>0</v>
      </c>
      <c r="I19" s="132">
        <f t="shared" si="2"/>
        <v>0</v>
      </c>
      <c r="J19" s="279">
        <v>0</v>
      </c>
      <c r="K19" s="138">
        <f t="shared" si="3"/>
        <v>0</v>
      </c>
      <c r="L19" s="255">
        <v>0</v>
      </c>
      <c r="M19" s="132">
        <f t="shared" si="4"/>
        <v>0</v>
      </c>
      <c r="N19" s="255">
        <v>0</v>
      </c>
      <c r="O19" s="138">
        <f t="shared" si="5"/>
        <v>0</v>
      </c>
      <c r="P19" s="233">
        <f t="shared" si="6"/>
        <v>0</v>
      </c>
      <c r="Q19" s="213">
        <v>100</v>
      </c>
      <c r="R19" s="255">
        <v>0</v>
      </c>
      <c r="S19" s="132">
        <f t="shared" si="7"/>
        <v>0</v>
      </c>
      <c r="T19" s="255">
        <v>0</v>
      </c>
      <c r="U19" s="132">
        <f t="shared" si="8"/>
        <v>0</v>
      </c>
      <c r="V19" s="255">
        <v>0</v>
      </c>
      <c r="W19" s="138">
        <f t="shared" si="9"/>
        <v>0</v>
      </c>
      <c r="X19" s="255">
        <v>0</v>
      </c>
      <c r="Y19" s="138">
        <f t="shared" si="10"/>
        <v>0</v>
      </c>
      <c r="Z19" s="279">
        <v>0</v>
      </c>
      <c r="AA19" s="138">
        <f t="shared" si="11"/>
        <v>0</v>
      </c>
      <c r="AB19" s="279">
        <v>0</v>
      </c>
      <c r="AC19" s="138">
        <f t="shared" si="12"/>
        <v>0</v>
      </c>
      <c r="AD19" s="279">
        <v>0</v>
      </c>
      <c r="AE19" s="138">
        <f t="shared" si="13"/>
        <v>0</v>
      </c>
      <c r="AF19" s="279">
        <v>0</v>
      </c>
      <c r="AG19" s="138">
        <f t="shared" si="14"/>
        <v>0</v>
      </c>
      <c r="AH19" s="255">
        <v>0</v>
      </c>
      <c r="AI19" s="132">
        <f t="shared" si="15"/>
        <v>0</v>
      </c>
      <c r="AJ19" s="232">
        <f t="shared" si="16"/>
        <v>0</v>
      </c>
      <c r="AK19" s="279">
        <v>0</v>
      </c>
      <c r="AL19" s="138">
        <f t="shared" si="17"/>
        <v>0</v>
      </c>
      <c r="AM19" s="279">
        <v>0</v>
      </c>
      <c r="AN19" s="237">
        <f t="shared" si="18"/>
        <v>0</v>
      </c>
      <c r="AO19" s="279">
        <v>0</v>
      </c>
      <c r="AP19" s="138">
        <f t="shared" si="19"/>
        <v>0</v>
      </c>
      <c r="AQ19" s="256">
        <v>0</v>
      </c>
    </row>
    <row r="20" spans="2:43" s="4" customFormat="1" ht="21.75" customHeight="1">
      <c r="B20" s="258" t="s">
        <v>39</v>
      </c>
      <c r="C20" s="210">
        <f t="shared" si="0"/>
        <v>0</v>
      </c>
      <c r="D20" s="248">
        <v>0</v>
      </c>
      <c r="E20" s="248">
        <v>0</v>
      </c>
      <c r="F20" s="212">
        <f>SUM(H20+J20+L20+N20)</f>
        <v>0</v>
      </c>
      <c r="G20" s="218">
        <v>100</v>
      </c>
      <c r="H20" s="255">
        <v>0</v>
      </c>
      <c r="I20" s="132">
        <f t="shared" si="2"/>
        <v>0</v>
      </c>
      <c r="J20" s="279">
        <v>0</v>
      </c>
      <c r="K20" s="138">
        <f t="shared" si="3"/>
        <v>0</v>
      </c>
      <c r="L20" s="255">
        <v>0</v>
      </c>
      <c r="M20" s="132">
        <f t="shared" si="4"/>
        <v>0</v>
      </c>
      <c r="N20" s="255">
        <v>0</v>
      </c>
      <c r="O20" s="138">
        <f t="shared" si="5"/>
        <v>0</v>
      </c>
      <c r="P20" s="233">
        <f t="shared" si="6"/>
        <v>0</v>
      </c>
      <c r="Q20" s="213">
        <v>100</v>
      </c>
      <c r="R20" s="255">
        <v>0</v>
      </c>
      <c r="S20" s="132">
        <f t="shared" si="7"/>
        <v>0</v>
      </c>
      <c r="T20" s="255">
        <v>0</v>
      </c>
      <c r="U20" s="132">
        <f t="shared" si="8"/>
        <v>0</v>
      </c>
      <c r="V20" s="255">
        <v>0</v>
      </c>
      <c r="W20" s="138">
        <f t="shared" si="9"/>
        <v>0</v>
      </c>
      <c r="X20" s="255">
        <v>0</v>
      </c>
      <c r="Y20" s="138">
        <f t="shared" si="10"/>
        <v>0</v>
      </c>
      <c r="Z20" s="279">
        <v>0</v>
      </c>
      <c r="AA20" s="138">
        <f t="shared" si="11"/>
        <v>0</v>
      </c>
      <c r="AB20" s="279">
        <v>0</v>
      </c>
      <c r="AC20" s="138">
        <f t="shared" si="12"/>
        <v>0</v>
      </c>
      <c r="AD20" s="279">
        <v>0</v>
      </c>
      <c r="AE20" s="138">
        <f t="shared" si="13"/>
        <v>0</v>
      </c>
      <c r="AF20" s="281">
        <v>0</v>
      </c>
      <c r="AG20" s="190">
        <f t="shared" si="14"/>
        <v>0</v>
      </c>
      <c r="AH20" s="263">
        <v>0</v>
      </c>
      <c r="AI20" s="132">
        <f t="shared" si="15"/>
        <v>0</v>
      </c>
      <c r="AJ20" s="210">
        <f t="shared" si="16"/>
        <v>0</v>
      </c>
      <c r="AK20" s="279">
        <v>0</v>
      </c>
      <c r="AL20" s="138">
        <f t="shared" si="17"/>
        <v>0</v>
      </c>
      <c r="AM20" s="279">
        <v>0</v>
      </c>
      <c r="AN20" s="237">
        <f t="shared" si="18"/>
        <v>0</v>
      </c>
      <c r="AO20" s="279">
        <v>0</v>
      </c>
      <c r="AP20" s="138">
        <f t="shared" si="19"/>
        <v>0</v>
      </c>
      <c r="AQ20" s="256">
        <v>0</v>
      </c>
    </row>
    <row r="21" spans="2:43" s="4" customFormat="1" ht="21.75" customHeight="1">
      <c r="B21" s="258" t="s">
        <v>13</v>
      </c>
      <c r="C21" s="210">
        <f t="shared" si="0"/>
        <v>1</v>
      </c>
      <c r="D21" s="248">
        <v>0</v>
      </c>
      <c r="E21" s="248">
        <v>1</v>
      </c>
      <c r="F21" s="212">
        <f t="shared" si="1"/>
        <v>1</v>
      </c>
      <c r="G21" s="218">
        <v>100</v>
      </c>
      <c r="H21" s="255">
        <v>0</v>
      </c>
      <c r="I21" s="132">
        <f t="shared" si="2"/>
        <v>0</v>
      </c>
      <c r="J21" s="279">
        <v>0</v>
      </c>
      <c r="K21" s="138">
        <f t="shared" si="3"/>
        <v>0</v>
      </c>
      <c r="L21" s="255">
        <v>1</v>
      </c>
      <c r="M21" s="132">
        <f t="shared" si="4"/>
        <v>100</v>
      </c>
      <c r="N21" s="255">
        <v>0</v>
      </c>
      <c r="O21" s="138">
        <f t="shared" si="5"/>
        <v>0</v>
      </c>
      <c r="P21" s="233">
        <f t="shared" si="6"/>
        <v>1</v>
      </c>
      <c r="Q21" s="213">
        <v>100</v>
      </c>
      <c r="R21" s="255">
        <v>1</v>
      </c>
      <c r="S21" s="132">
        <f t="shared" si="7"/>
        <v>100</v>
      </c>
      <c r="T21" s="255">
        <v>0</v>
      </c>
      <c r="U21" s="132">
        <f t="shared" si="8"/>
        <v>0</v>
      </c>
      <c r="V21" s="255">
        <v>0</v>
      </c>
      <c r="W21" s="138">
        <f t="shared" si="9"/>
        <v>0</v>
      </c>
      <c r="X21" s="255">
        <v>0</v>
      </c>
      <c r="Y21" s="138">
        <f t="shared" si="10"/>
        <v>0</v>
      </c>
      <c r="Z21" s="279">
        <v>0</v>
      </c>
      <c r="AA21" s="138">
        <f t="shared" si="11"/>
        <v>0</v>
      </c>
      <c r="AB21" s="279">
        <v>0</v>
      </c>
      <c r="AC21" s="138">
        <f t="shared" si="12"/>
        <v>0</v>
      </c>
      <c r="AD21" s="279">
        <v>0</v>
      </c>
      <c r="AE21" s="138">
        <f t="shared" si="13"/>
        <v>0</v>
      </c>
      <c r="AF21" s="255">
        <v>0</v>
      </c>
      <c r="AG21" s="138">
        <f t="shared" si="14"/>
        <v>0</v>
      </c>
      <c r="AH21" s="255">
        <v>0</v>
      </c>
      <c r="AI21" s="132">
        <f t="shared" si="15"/>
        <v>0</v>
      </c>
      <c r="AJ21" s="210">
        <f t="shared" si="16"/>
        <v>0</v>
      </c>
      <c r="AK21" s="279">
        <v>0</v>
      </c>
      <c r="AL21" s="138">
        <f t="shared" si="17"/>
        <v>0</v>
      </c>
      <c r="AM21" s="279">
        <v>0</v>
      </c>
      <c r="AN21" s="237">
        <f t="shared" si="18"/>
        <v>0</v>
      </c>
      <c r="AO21" s="279">
        <v>0</v>
      </c>
      <c r="AP21" s="138">
        <f t="shared" si="19"/>
        <v>0</v>
      </c>
      <c r="AQ21" s="256">
        <v>0</v>
      </c>
    </row>
    <row r="22" spans="2:43" s="4" customFormat="1" ht="21.75" customHeight="1">
      <c r="B22" s="258" t="s">
        <v>14</v>
      </c>
      <c r="C22" s="210">
        <f t="shared" si="0"/>
        <v>0</v>
      </c>
      <c r="D22" s="248">
        <v>0</v>
      </c>
      <c r="E22" s="248">
        <v>0</v>
      </c>
      <c r="F22" s="212">
        <f t="shared" si="1"/>
        <v>0</v>
      </c>
      <c r="G22" s="218">
        <v>100</v>
      </c>
      <c r="H22" s="255">
        <v>0</v>
      </c>
      <c r="I22" s="132">
        <f t="shared" si="2"/>
        <v>0</v>
      </c>
      <c r="J22" s="279">
        <v>0</v>
      </c>
      <c r="K22" s="138">
        <f t="shared" si="3"/>
        <v>0</v>
      </c>
      <c r="L22" s="255">
        <v>0</v>
      </c>
      <c r="M22" s="132">
        <f t="shared" si="4"/>
        <v>0</v>
      </c>
      <c r="N22" s="255">
        <v>0</v>
      </c>
      <c r="O22" s="138">
        <f t="shared" si="5"/>
        <v>0</v>
      </c>
      <c r="P22" s="233">
        <f t="shared" si="6"/>
        <v>0</v>
      </c>
      <c r="Q22" s="213">
        <v>100</v>
      </c>
      <c r="R22" s="255">
        <v>0</v>
      </c>
      <c r="S22" s="132">
        <f t="shared" si="7"/>
        <v>0</v>
      </c>
      <c r="T22" s="255">
        <v>0</v>
      </c>
      <c r="U22" s="132">
        <f t="shared" si="8"/>
        <v>0</v>
      </c>
      <c r="V22" s="255">
        <v>0</v>
      </c>
      <c r="W22" s="138">
        <f t="shared" si="9"/>
        <v>0</v>
      </c>
      <c r="X22" s="255">
        <v>0</v>
      </c>
      <c r="Y22" s="138">
        <f t="shared" si="10"/>
        <v>0</v>
      </c>
      <c r="Z22" s="279">
        <v>0</v>
      </c>
      <c r="AA22" s="138">
        <f t="shared" si="11"/>
        <v>0</v>
      </c>
      <c r="AB22" s="281">
        <v>0</v>
      </c>
      <c r="AC22" s="190">
        <f t="shared" si="12"/>
        <v>0</v>
      </c>
      <c r="AD22" s="281">
        <v>0</v>
      </c>
      <c r="AE22" s="190">
        <f t="shared" si="13"/>
        <v>0</v>
      </c>
      <c r="AF22" s="281">
        <v>0</v>
      </c>
      <c r="AG22" s="138">
        <f t="shared" si="14"/>
        <v>0</v>
      </c>
      <c r="AH22" s="255">
        <v>0</v>
      </c>
      <c r="AI22" s="132">
        <f t="shared" si="15"/>
        <v>0</v>
      </c>
      <c r="AJ22" s="232">
        <f t="shared" si="16"/>
        <v>0</v>
      </c>
      <c r="AK22" s="279">
        <v>0</v>
      </c>
      <c r="AL22" s="138">
        <f t="shared" si="17"/>
        <v>0</v>
      </c>
      <c r="AM22" s="279">
        <v>0</v>
      </c>
      <c r="AN22" s="237">
        <f t="shared" si="18"/>
        <v>0</v>
      </c>
      <c r="AO22" s="279">
        <v>0</v>
      </c>
      <c r="AP22" s="138">
        <f t="shared" si="19"/>
        <v>0</v>
      </c>
      <c r="AQ22" s="256">
        <v>0</v>
      </c>
    </row>
    <row r="23" spans="2:43" s="4" customFormat="1" ht="21.75" customHeight="1">
      <c r="B23" s="258" t="s">
        <v>4</v>
      </c>
      <c r="C23" s="210">
        <f t="shared" si="0"/>
        <v>0</v>
      </c>
      <c r="D23" s="248">
        <v>0</v>
      </c>
      <c r="E23" s="248">
        <v>0</v>
      </c>
      <c r="F23" s="212">
        <f t="shared" si="1"/>
        <v>0</v>
      </c>
      <c r="G23" s="218">
        <v>100</v>
      </c>
      <c r="H23" s="255">
        <v>0</v>
      </c>
      <c r="I23" s="132">
        <f t="shared" si="2"/>
        <v>0</v>
      </c>
      <c r="J23" s="279">
        <v>0</v>
      </c>
      <c r="K23" s="138">
        <f t="shared" si="3"/>
        <v>0</v>
      </c>
      <c r="L23" s="255">
        <v>0</v>
      </c>
      <c r="M23" s="132">
        <f t="shared" si="4"/>
        <v>0</v>
      </c>
      <c r="N23" s="255">
        <v>0</v>
      </c>
      <c r="O23" s="138">
        <f t="shared" si="5"/>
        <v>0</v>
      </c>
      <c r="P23" s="233">
        <f t="shared" si="6"/>
        <v>0</v>
      </c>
      <c r="Q23" s="213">
        <v>100</v>
      </c>
      <c r="R23" s="255">
        <v>0</v>
      </c>
      <c r="S23" s="132">
        <f t="shared" si="7"/>
        <v>0</v>
      </c>
      <c r="T23" s="255">
        <v>0</v>
      </c>
      <c r="U23" s="132">
        <f t="shared" si="8"/>
        <v>0</v>
      </c>
      <c r="V23" s="255">
        <v>0</v>
      </c>
      <c r="W23" s="138">
        <f t="shared" si="9"/>
        <v>0</v>
      </c>
      <c r="X23" s="255">
        <v>0</v>
      </c>
      <c r="Y23" s="138">
        <f t="shared" si="10"/>
        <v>0</v>
      </c>
      <c r="Z23" s="279">
        <v>0</v>
      </c>
      <c r="AA23" s="138">
        <f t="shared" si="11"/>
        <v>0</v>
      </c>
      <c r="AB23" s="279">
        <v>0</v>
      </c>
      <c r="AC23" s="138">
        <f t="shared" si="12"/>
        <v>0</v>
      </c>
      <c r="AD23" s="279">
        <v>0</v>
      </c>
      <c r="AE23" s="138">
        <f t="shared" si="13"/>
        <v>0</v>
      </c>
      <c r="AF23" s="279">
        <v>0</v>
      </c>
      <c r="AG23" s="190">
        <f t="shared" si="14"/>
        <v>0</v>
      </c>
      <c r="AH23" s="255">
        <v>0</v>
      </c>
      <c r="AI23" s="132">
        <f t="shared" si="15"/>
        <v>0</v>
      </c>
      <c r="AJ23" s="232">
        <f t="shared" si="16"/>
        <v>0</v>
      </c>
      <c r="AK23" s="279">
        <v>0</v>
      </c>
      <c r="AL23" s="138">
        <f t="shared" si="17"/>
        <v>0</v>
      </c>
      <c r="AM23" s="279">
        <v>0</v>
      </c>
      <c r="AN23" s="237">
        <f t="shared" si="18"/>
        <v>0</v>
      </c>
      <c r="AO23" s="279">
        <v>0</v>
      </c>
      <c r="AP23" s="138">
        <f t="shared" si="19"/>
        <v>0</v>
      </c>
      <c r="AQ23" s="256">
        <v>0</v>
      </c>
    </row>
    <row r="24" spans="2:43" s="4" customFormat="1" ht="21.75" customHeight="1">
      <c r="B24" s="258" t="s">
        <v>5</v>
      </c>
      <c r="C24" s="210">
        <f t="shared" si="0"/>
        <v>0</v>
      </c>
      <c r="D24" s="248">
        <v>0</v>
      </c>
      <c r="E24" s="248">
        <v>0</v>
      </c>
      <c r="F24" s="212">
        <f t="shared" si="1"/>
        <v>0</v>
      </c>
      <c r="G24" s="218">
        <v>100</v>
      </c>
      <c r="H24" s="252">
        <v>0</v>
      </c>
      <c r="I24" s="132">
        <f t="shared" si="2"/>
        <v>0</v>
      </c>
      <c r="J24" s="279">
        <v>0</v>
      </c>
      <c r="K24" s="138">
        <f t="shared" si="3"/>
        <v>0</v>
      </c>
      <c r="L24" s="255">
        <v>0</v>
      </c>
      <c r="M24" s="132">
        <f t="shared" si="4"/>
        <v>0</v>
      </c>
      <c r="N24" s="255">
        <v>0</v>
      </c>
      <c r="O24" s="138">
        <f t="shared" si="5"/>
        <v>0</v>
      </c>
      <c r="P24" s="233">
        <f t="shared" si="6"/>
        <v>0</v>
      </c>
      <c r="Q24" s="213">
        <v>100</v>
      </c>
      <c r="R24" s="255">
        <v>0</v>
      </c>
      <c r="S24" s="132">
        <f t="shared" si="7"/>
        <v>0</v>
      </c>
      <c r="T24" s="255">
        <v>0</v>
      </c>
      <c r="U24" s="132">
        <f t="shared" si="8"/>
        <v>0</v>
      </c>
      <c r="V24" s="255">
        <v>0</v>
      </c>
      <c r="W24" s="138">
        <f t="shared" si="9"/>
        <v>0</v>
      </c>
      <c r="X24" s="255">
        <v>0</v>
      </c>
      <c r="Y24" s="138">
        <f t="shared" si="10"/>
        <v>0</v>
      </c>
      <c r="Z24" s="279">
        <v>0</v>
      </c>
      <c r="AA24" s="138">
        <f t="shared" si="11"/>
        <v>0</v>
      </c>
      <c r="AB24" s="279">
        <v>0</v>
      </c>
      <c r="AC24" s="138">
        <f t="shared" si="12"/>
        <v>0</v>
      </c>
      <c r="AD24" s="279">
        <v>0</v>
      </c>
      <c r="AE24" s="138">
        <f t="shared" si="13"/>
        <v>0</v>
      </c>
      <c r="AF24" s="279">
        <v>0</v>
      </c>
      <c r="AG24" s="138">
        <f t="shared" si="14"/>
        <v>0</v>
      </c>
      <c r="AH24" s="255">
        <v>0</v>
      </c>
      <c r="AI24" s="132">
        <f t="shared" si="15"/>
        <v>0</v>
      </c>
      <c r="AJ24" s="232">
        <f t="shared" si="16"/>
        <v>0</v>
      </c>
      <c r="AK24" s="279">
        <v>0</v>
      </c>
      <c r="AL24" s="138">
        <f t="shared" si="17"/>
        <v>0</v>
      </c>
      <c r="AM24" s="279">
        <v>0</v>
      </c>
      <c r="AN24" s="237">
        <f t="shared" si="18"/>
        <v>0</v>
      </c>
      <c r="AO24" s="279">
        <v>0</v>
      </c>
      <c r="AP24" s="138">
        <f t="shared" si="19"/>
        <v>0</v>
      </c>
      <c r="AQ24" s="256">
        <v>0</v>
      </c>
    </row>
    <row r="25" spans="2:43" s="4" customFormat="1" ht="21.75" customHeight="1">
      <c r="B25" s="258" t="s">
        <v>6</v>
      </c>
      <c r="C25" s="210">
        <f t="shared" si="0"/>
        <v>2377</v>
      </c>
      <c r="D25" s="248">
        <v>599</v>
      </c>
      <c r="E25" s="248">
        <v>1778</v>
      </c>
      <c r="F25" s="212">
        <f t="shared" si="1"/>
        <v>1762</v>
      </c>
      <c r="G25" s="218">
        <v>100</v>
      </c>
      <c r="H25" s="255">
        <v>257</v>
      </c>
      <c r="I25" s="132">
        <f t="shared" si="2"/>
        <v>14.585698070374576</v>
      </c>
      <c r="J25" s="279">
        <v>1363</v>
      </c>
      <c r="K25" s="138">
        <f t="shared" si="3"/>
        <v>77.35527809307605</v>
      </c>
      <c r="L25" s="255">
        <v>138</v>
      </c>
      <c r="M25" s="132">
        <f t="shared" si="4"/>
        <v>7.832009080590238</v>
      </c>
      <c r="N25" s="255">
        <v>4</v>
      </c>
      <c r="O25" s="138">
        <f t="shared" si="5"/>
        <v>0.22701475595913734</v>
      </c>
      <c r="P25" s="233">
        <f t="shared" si="6"/>
        <v>1762</v>
      </c>
      <c r="Q25" s="213">
        <v>100</v>
      </c>
      <c r="R25" s="255">
        <v>1519</v>
      </c>
      <c r="S25" s="132">
        <f t="shared" si="7"/>
        <v>86.20885357548241</v>
      </c>
      <c r="T25" s="255">
        <v>52</v>
      </c>
      <c r="U25" s="132">
        <f t="shared" si="8"/>
        <v>2.9511918274687856</v>
      </c>
      <c r="V25" s="255">
        <v>127</v>
      </c>
      <c r="W25" s="138">
        <f t="shared" si="9"/>
        <v>7.207718501702611</v>
      </c>
      <c r="X25" s="255">
        <v>16</v>
      </c>
      <c r="Y25" s="138">
        <f t="shared" si="10"/>
        <v>0.9080590238365494</v>
      </c>
      <c r="Z25" s="279">
        <v>0</v>
      </c>
      <c r="AA25" s="138">
        <f t="shared" si="11"/>
        <v>0</v>
      </c>
      <c r="AB25" s="279">
        <v>0</v>
      </c>
      <c r="AC25" s="138">
        <f t="shared" si="12"/>
        <v>0</v>
      </c>
      <c r="AD25" s="279">
        <v>14</v>
      </c>
      <c r="AE25" s="138">
        <f t="shared" si="13"/>
        <v>0.7945516458569807</v>
      </c>
      <c r="AF25" s="279">
        <v>34</v>
      </c>
      <c r="AG25" s="138">
        <f t="shared" si="14"/>
        <v>1.9296254256526675</v>
      </c>
      <c r="AH25" s="255">
        <v>0</v>
      </c>
      <c r="AI25" s="132">
        <f t="shared" si="15"/>
        <v>0</v>
      </c>
      <c r="AJ25" s="210">
        <f t="shared" si="16"/>
        <v>396</v>
      </c>
      <c r="AK25" s="279">
        <v>370</v>
      </c>
      <c r="AL25" s="138">
        <f t="shared" si="17"/>
        <v>93.43434343434343</v>
      </c>
      <c r="AM25" s="279">
        <v>26</v>
      </c>
      <c r="AN25" s="237">
        <f t="shared" si="18"/>
        <v>6.565656565656567</v>
      </c>
      <c r="AO25" s="279">
        <v>0</v>
      </c>
      <c r="AP25" s="138">
        <f t="shared" si="19"/>
        <v>0</v>
      </c>
      <c r="AQ25" s="256">
        <v>219</v>
      </c>
    </row>
    <row r="26" spans="2:43" s="4" customFormat="1" ht="21.75" customHeight="1">
      <c r="B26" s="258" t="s">
        <v>15</v>
      </c>
      <c r="C26" s="210">
        <f t="shared" si="0"/>
        <v>0</v>
      </c>
      <c r="D26" s="248">
        <v>0</v>
      </c>
      <c r="E26" s="248">
        <v>0</v>
      </c>
      <c r="F26" s="212">
        <f t="shared" si="1"/>
        <v>0</v>
      </c>
      <c r="G26" s="218">
        <v>100</v>
      </c>
      <c r="H26" s="255">
        <v>0</v>
      </c>
      <c r="I26" s="132">
        <f t="shared" si="2"/>
        <v>0</v>
      </c>
      <c r="J26" s="279">
        <v>0</v>
      </c>
      <c r="K26" s="138">
        <f t="shared" si="3"/>
        <v>0</v>
      </c>
      <c r="L26" s="255">
        <v>0</v>
      </c>
      <c r="M26" s="132">
        <f t="shared" si="4"/>
        <v>0</v>
      </c>
      <c r="N26" s="255">
        <v>0</v>
      </c>
      <c r="O26" s="138">
        <f t="shared" si="5"/>
        <v>0</v>
      </c>
      <c r="P26" s="233">
        <f t="shared" si="6"/>
        <v>0</v>
      </c>
      <c r="Q26" s="213">
        <v>100</v>
      </c>
      <c r="R26" s="255">
        <v>0</v>
      </c>
      <c r="S26" s="132">
        <f t="shared" si="7"/>
        <v>0</v>
      </c>
      <c r="T26" s="255">
        <v>0</v>
      </c>
      <c r="U26" s="132">
        <f t="shared" si="8"/>
        <v>0</v>
      </c>
      <c r="V26" s="255">
        <v>0</v>
      </c>
      <c r="W26" s="138">
        <f t="shared" si="9"/>
        <v>0</v>
      </c>
      <c r="X26" s="255">
        <v>0</v>
      </c>
      <c r="Y26" s="138">
        <f t="shared" si="10"/>
        <v>0</v>
      </c>
      <c r="Z26" s="279">
        <v>0</v>
      </c>
      <c r="AA26" s="138">
        <f t="shared" si="11"/>
        <v>0</v>
      </c>
      <c r="AB26" s="279">
        <v>0</v>
      </c>
      <c r="AC26" s="190">
        <f t="shared" si="12"/>
        <v>0</v>
      </c>
      <c r="AD26" s="279">
        <v>0</v>
      </c>
      <c r="AE26" s="138">
        <f t="shared" si="13"/>
        <v>0</v>
      </c>
      <c r="AF26" s="279">
        <v>0</v>
      </c>
      <c r="AG26" s="138">
        <f t="shared" si="14"/>
        <v>0</v>
      </c>
      <c r="AH26" s="255">
        <v>0</v>
      </c>
      <c r="AI26" s="181">
        <f t="shared" si="15"/>
        <v>0</v>
      </c>
      <c r="AJ26" s="236">
        <f t="shared" si="16"/>
        <v>0</v>
      </c>
      <c r="AK26" s="279">
        <v>0</v>
      </c>
      <c r="AL26" s="138">
        <f t="shared" si="17"/>
        <v>0</v>
      </c>
      <c r="AM26" s="279">
        <v>0</v>
      </c>
      <c r="AN26" s="237">
        <f t="shared" si="18"/>
        <v>0</v>
      </c>
      <c r="AO26" s="279">
        <v>0</v>
      </c>
      <c r="AP26" s="138">
        <f t="shared" si="19"/>
        <v>0</v>
      </c>
      <c r="AQ26" s="256">
        <v>0</v>
      </c>
    </row>
    <row r="27" spans="2:43" s="4" customFormat="1" ht="21.75" customHeight="1">
      <c r="B27" s="258" t="s">
        <v>16</v>
      </c>
      <c r="C27" s="210">
        <f t="shared" si="0"/>
        <v>0</v>
      </c>
      <c r="D27" s="248">
        <v>0</v>
      </c>
      <c r="E27" s="248">
        <v>0</v>
      </c>
      <c r="F27" s="212">
        <f t="shared" si="1"/>
        <v>0</v>
      </c>
      <c r="G27" s="218">
        <v>100</v>
      </c>
      <c r="H27" s="252">
        <v>0</v>
      </c>
      <c r="I27" s="132">
        <f t="shared" si="2"/>
        <v>0</v>
      </c>
      <c r="J27" s="279">
        <v>0</v>
      </c>
      <c r="K27" s="138">
        <f t="shared" si="3"/>
        <v>0</v>
      </c>
      <c r="L27" s="255">
        <v>0</v>
      </c>
      <c r="M27" s="132">
        <f t="shared" si="4"/>
        <v>0</v>
      </c>
      <c r="N27" s="255">
        <v>0</v>
      </c>
      <c r="O27" s="138">
        <f t="shared" si="5"/>
        <v>0</v>
      </c>
      <c r="P27" s="233">
        <f t="shared" si="6"/>
        <v>0</v>
      </c>
      <c r="Q27" s="213">
        <v>100</v>
      </c>
      <c r="R27" s="255">
        <v>0</v>
      </c>
      <c r="S27" s="132">
        <f t="shared" si="7"/>
        <v>0</v>
      </c>
      <c r="T27" s="255">
        <v>0</v>
      </c>
      <c r="U27" s="132">
        <f t="shared" si="8"/>
        <v>0</v>
      </c>
      <c r="V27" s="255">
        <v>0</v>
      </c>
      <c r="W27" s="138">
        <f t="shared" si="9"/>
        <v>0</v>
      </c>
      <c r="X27" s="255">
        <v>0</v>
      </c>
      <c r="Y27" s="138">
        <f t="shared" si="10"/>
        <v>0</v>
      </c>
      <c r="Z27" s="279">
        <v>0</v>
      </c>
      <c r="AA27" s="138">
        <f t="shared" si="11"/>
        <v>0</v>
      </c>
      <c r="AB27" s="279">
        <v>0</v>
      </c>
      <c r="AC27" s="138">
        <f t="shared" si="12"/>
        <v>0</v>
      </c>
      <c r="AD27" s="281">
        <v>0</v>
      </c>
      <c r="AE27" s="190">
        <f t="shared" si="13"/>
        <v>0</v>
      </c>
      <c r="AF27" s="281">
        <v>0</v>
      </c>
      <c r="AG27" s="190">
        <f t="shared" si="14"/>
        <v>0</v>
      </c>
      <c r="AH27" s="263">
        <v>0</v>
      </c>
      <c r="AI27" s="132">
        <f t="shared" si="15"/>
        <v>0</v>
      </c>
      <c r="AJ27" s="236">
        <f t="shared" si="16"/>
        <v>0</v>
      </c>
      <c r="AK27" s="279">
        <v>0</v>
      </c>
      <c r="AL27" s="138">
        <f t="shared" si="17"/>
        <v>0</v>
      </c>
      <c r="AM27" s="279">
        <v>0</v>
      </c>
      <c r="AN27" s="237">
        <f t="shared" si="18"/>
        <v>0</v>
      </c>
      <c r="AO27" s="279">
        <v>0</v>
      </c>
      <c r="AP27" s="138">
        <f t="shared" si="19"/>
        <v>0</v>
      </c>
      <c r="AQ27" s="256">
        <v>0</v>
      </c>
    </row>
    <row r="28" spans="2:43" s="4" customFormat="1" ht="21.75" customHeight="1">
      <c r="B28" s="258" t="s">
        <v>17</v>
      </c>
      <c r="C28" s="210">
        <f t="shared" si="0"/>
        <v>0</v>
      </c>
      <c r="D28" s="248">
        <v>0</v>
      </c>
      <c r="E28" s="248">
        <v>0</v>
      </c>
      <c r="F28" s="212">
        <f t="shared" si="1"/>
        <v>0</v>
      </c>
      <c r="G28" s="218">
        <v>100</v>
      </c>
      <c r="H28" s="255">
        <v>0</v>
      </c>
      <c r="I28" s="132">
        <f t="shared" si="2"/>
        <v>0</v>
      </c>
      <c r="J28" s="279">
        <v>0</v>
      </c>
      <c r="K28" s="138">
        <f t="shared" si="3"/>
        <v>0</v>
      </c>
      <c r="L28" s="255">
        <v>0</v>
      </c>
      <c r="M28" s="132">
        <f t="shared" si="4"/>
        <v>0</v>
      </c>
      <c r="N28" s="255">
        <v>0</v>
      </c>
      <c r="O28" s="138">
        <f t="shared" si="5"/>
        <v>0</v>
      </c>
      <c r="P28" s="233">
        <f t="shared" si="6"/>
        <v>0</v>
      </c>
      <c r="Q28" s="213">
        <v>100</v>
      </c>
      <c r="R28" s="255">
        <v>0</v>
      </c>
      <c r="S28" s="132">
        <f t="shared" si="7"/>
        <v>0</v>
      </c>
      <c r="T28" s="255">
        <v>0</v>
      </c>
      <c r="U28" s="132">
        <f t="shared" si="8"/>
        <v>0</v>
      </c>
      <c r="V28" s="255">
        <v>0</v>
      </c>
      <c r="W28" s="138">
        <f t="shared" si="9"/>
        <v>0</v>
      </c>
      <c r="X28" s="255">
        <v>0</v>
      </c>
      <c r="Y28" s="138">
        <f t="shared" si="10"/>
        <v>0</v>
      </c>
      <c r="Z28" s="279">
        <v>0</v>
      </c>
      <c r="AA28" s="138">
        <f t="shared" si="11"/>
        <v>0</v>
      </c>
      <c r="AB28" s="279">
        <v>0</v>
      </c>
      <c r="AC28" s="138">
        <f t="shared" si="12"/>
        <v>0</v>
      </c>
      <c r="AD28" s="279">
        <v>0</v>
      </c>
      <c r="AE28" s="138">
        <f t="shared" si="13"/>
        <v>0</v>
      </c>
      <c r="AF28" s="279">
        <v>0</v>
      </c>
      <c r="AG28" s="138">
        <f t="shared" si="14"/>
        <v>0</v>
      </c>
      <c r="AH28" s="255">
        <v>0</v>
      </c>
      <c r="AI28" s="132">
        <f t="shared" si="15"/>
        <v>0</v>
      </c>
      <c r="AJ28" s="236">
        <f t="shared" si="16"/>
        <v>0</v>
      </c>
      <c r="AK28" s="279">
        <v>0</v>
      </c>
      <c r="AL28" s="138">
        <f t="shared" si="17"/>
        <v>0</v>
      </c>
      <c r="AM28" s="279">
        <v>0</v>
      </c>
      <c r="AN28" s="237">
        <f t="shared" si="18"/>
        <v>0</v>
      </c>
      <c r="AO28" s="279">
        <v>0</v>
      </c>
      <c r="AP28" s="138">
        <f t="shared" si="19"/>
        <v>0</v>
      </c>
      <c r="AQ28" s="256">
        <v>0</v>
      </c>
    </row>
    <row r="29" spans="2:43" s="4" customFormat="1" ht="21.75" customHeight="1">
      <c r="B29" s="258" t="s">
        <v>18</v>
      </c>
      <c r="C29" s="210">
        <f t="shared" si="0"/>
        <v>0</v>
      </c>
      <c r="D29" s="248">
        <v>0</v>
      </c>
      <c r="E29" s="248">
        <v>0</v>
      </c>
      <c r="F29" s="212">
        <f t="shared" si="1"/>
        <v>0</v>
      </c>
      <c r="G29" s="218">
        <v>100</v>
      </c>
      <c r="H29" s="255">
        <v>0</v>
      </c>
      <c r="I29" s="132">
        <f t="shared" si="2"/>
        <v>0</v>
      </c>
      <c r="J29" s="279">
        <v>0</v>
      </c>
      <c r="K29" s="138">
        <f t="shared" si="3"/>
        <v>0</v>
      </c>
      <c r="L29" s="255">
        <v>0</v>
      </c>
      <c r="M29" s="132">
        <f t="shared" si="4"/>
        <v>0</v>
      </c>
      <c r="N29" s="255">
        <v>0</v>
      </c>
      <c r="O29" s="138">
        <f t="shared" si="5"/>
        <v>0</v>
      </c>
      <c r="P29" s="233">
        <f t="shared" si="6"/>
        <v>0</v>
      </c>
      <c r="Q29" s="213">
        <v>100</v>
      </c>
      <c r="R29" s="255">
        <v>0</v>
      </c>
      <c r="S29" s="132">
        <f t="shared" si="7"/>
        <v>0</v>
      </c>
      <c r="T29" s="255">
        <v>0</v>
      </c>
      <c r="U29" s="132">
        <f t="shared" si="8"/>
        <v>0</v>
      </c>
      <c r="V29" s="255">
        <v>0</v>
      </c>
      <c r="W29" s="138">
        <f t="shared" si="9"/>
        <v>0</v>
      </c>
      <c r="X29" s="255">
        <v>0</v>
      </c>
      <c r="Y29" s="138">
        <f t="shared" si="10"/>
        <v>0</v>
      </c>
      <c r="Z29" s="279">
        <v>0</v>
      </c>
      <c r="AA29" s="138">
        <f t="shared" si="11"/>
        <v>0</v>
      </c>
      <c r="AB29" s="279">
        <v>0</v>
      </c>
      <c r="AC29" s="138">
        <f t="shared" si="12"/>
        <v>0</v>
      </c>
      <c r="AD29" s="281">
        <v>0</v>
      </c>
      <c r="AE29" s="190">
        <f t="shared" si="13"/>
        <v>0</v>
      </c>
      <c r="AF29" s="281">
        <v>0</v>
      </c>
      <c r="AG29" s="190">
        <f t="shared" si="14"/>
        <v>0</v>
      </c>
      <c r="AH29" s="263">
        <v>0</v>
      </c>
      <c r="AI29" s="132">
        <f t="shared" si="15"/>
        <v>0</v>
      </c>
      <c r="AJ29" s="210">
        <f t="shared" si="16"/>
        <v>0</v>
      </c>
      <c r="AK29" s="279">
        <v>0</v>
      </c>
      <c r="AL29" s="138">
        <f t="shared" si="17"/>
        <v>0</v>
      </c>
      <c r="AM29" s="279">
        <v>0</v>
      </c>
      <c r="AN29" s="237">
        <f t="shared" si="18"/>
        <v>0</v>
      </c>
      <c r="AO29" s="279">
        <v>0</v>
      </c>
      <c r="AP29" s="138">
        <f t="shared" si="19"/>
        <v>0</v>
      </c>
      <c r="AQ29" s="256">
        <v>0</v>
      </c>
    </row>
    <row r="30" spans="2:43" s="4" customFormat="1" ht="21.75" customHeight="1">
      <c r="B30" s="258" t="s">
        <v>19</v>
      </c>
      <c r="C30" s="210">
        <f t="shared" si="0"/>
        <v>0</v>
      </c>
      <c r="D30" s="248">
        <v>0</v>
      </c>
      <c r="E30" s="248">
        <v>0</v>
      </c>
      <c r="F30" s="212">
        <f t="shared" si="1"/>
        <v>0</v>
      </c>
      <c r="G30" s="218">
        <v>100</v>
      </c>
      <c r="H30" s="255">
        <v>0</v>
      </c>
      <c r="I30" s="132">
        <f t="shared" si="2"/>
        <v>0</v>
      </c>
      <c r="J30" s="279">
        <v>0</v>
      </c>
      <c r="K30" s="138">
        <f t="shared" si="3"/>
        <v>0</v>
      </c>
      <c r="L30" s="255">
        <v>0</v>
      </c>
      <c r="M30" s="132">
        <f t="shared" si="4"/>
        <v>0</v>
      </c>
      <c r="N30" s="255">
        <v>0</v>
      </c>
      <c r="O30" s="138">
        <f t="shared" si="5"/>
        <v>0</v>
      </c>
      <c r="P30" s="233">
        <f t="shared" si="6"/>
        <v>0</v>
      </c>
      <c r="Q30" s="213">
        <v>100</v>
      </c>
      <c r="R30" s="255">
        <v>0</v>
      </c>
      <c r="S30" s="132">
        <f t="shared" si="7"/>
        <v>0</v>
      </c>
      <c r="T30" s="255">
        <v>0</v>
      </c>
      <c r="U30" s="132">
        <f t="shared" si="8"/>
        <v>0</v>
      </c>
      <c r="V30" s="255">
        <v>0</v>
      </c>
      <c r="W30" s="138">
        <f t="shared" si="9"/>
        <v>0</v>
      </c>
      <c r="X30" s="255">
        <v>0</v>
      </c>
      <c r="Y30" s="138">
        <f t="shared" si="10"/>
        <v>0</v>
      </c>
      <c r="Z30" s="279">
        <v>0</v>
      </c>
      <c r="AA30" s="138">
        <f t="shared" si="11"/>
        <v>0</v>
      </c>
      <c r="AB30" s="279">
        <v>0</v>
      </c>
      <c r="AC30" s="190">
        <f t="shared" si="12"/>
        <v>0</v>
      </c>
      <c r="AD30" s="279">
        <v>0</v>
      </c>
      <c r="AE30" s="138">
        <f t="shared" si="13"/>
        <v>0</v>
      </c>
      <c r="AF30" s="279">
        <v>0</v>
      </c>
      <c r="AG30" s="138">
        <f t="shared" si="14"/>
        <v>0</v>
      </c>
      <c r="AH30" s="255">
        <v>0</v>
      </c>
      <c r="AI30" s="132">
        <f t="shared" si="15"/>
        <v>0</v>
      </c>
      <c r="AJ30" s="210">
        <f t="shared" si="16"/>
        <v>0</v>
      </c>
      <c r="AK30" s="279">
        <v>0</v>
      </c>
      <c r="AL30" s="138">
        <f t="shared" si="17"/>
        <v>0</v>
      </c>
      <c r="AM30" s="279">
        <v>0</v>
      </c>
      <c r="AN30" s="237">
        <f t="shared" si="18"/>
        <v>0</v>
      </c>
      <c r="AO30" s="279">
        <v>0</v>
      </c>
      <c r="AP30" s="138">
        <f t="shared" si="19"/>
        <v>0</v>
      </c>
      <c r="AQ30" s="282">
        <v>0</v>
      </c>
    </row>
    <row r="31" spans="2:43" s="4" customFormat="1" ht="21.75" customHeight="1">
      <c r="B31" s="258" t="s">
        <v>20</v>
      </c>
      <c r="C31" s="210">
        <f t="shared" si="0"/>
        <v>0</v>
      </c>
      <c r="D31" s="248">
        <v>0</v>
      </c>
      <c r="E31" s="248">
        <v>0</v>
      </c>
      <c r="F31" s="212">
        <f t="shared" si="1"/>
        <v>0</v>
      </c>
      <c r="G31" s="218">
        <v>100</v>
      </c>
      <c r="H31" s="255">
        <v>0</v>
      </c>
      <c r="I31" s="132">
        <f t="shared" si="2"/>
        <v>0</v>
      </c>
      <c r="J31" s="279">
        <v>0</v>
      </c>
      <c r="K31" s="138">
        <f t="shared" si="3"/>
        <v>0</v>
      </c>
      <c r="L31" s="255">
        <v>0</v>
      </c>
      <c r="M31" s="132">
        <f t="shared" si="4"/>
        <v>0</v>
      </c>
      <c r="N31" s="255">
        <v>0</v>
      </c>
      <c r="O31" s="138">
        <f t="shared" si="5"/>
        <v>0</v>
      </c>
      <c r="P31" s="233">
        <f t="shared" si="6"/>
        <v>0</v>
      </c>
      <c r="Q31" s="213">
        <v>100</v>
      </c>
      <c r="R31" s="255">
        <v>0</v>
      </c>
      <c r="S31" s="132">
        <f t="shared" si="7"/>
        <v>0</v>
      </c>
      <c r="T31" s="255">
        <v>0</v>
      </c>
      <c r="U31" s="132">
        <f t="shared" si="8"/>
        <v>0</v>
      </c>
      <c r="V31" s="255">
        <v>0</v>
      </c>
      <c r="W31" s="138">
        <f t="shared" si="9"/>
        <v>0</v>
      </c>
      <c r="X31" s="255">
        <v>0</v>
      </c>
      <c r="Y31" s="138">
        <f t="shared" si="10"/>
        <v>0</v>
      </c>
      <c r="Z31" s="279">
        <v>0</v>
      </c>
      <c r="AA31" s="138">
        <f t="shared" si="11"/>
        <v>0</v>
      </c>
      <c r="AB31" s="279">
        <v>0</v>
      </c>
      <c r="AC31" s="138">
        <f t="shared" si="12"/>
        <v>0</v>
      </c>
      <c r="AD31" s="279">
        <v>0</v>
      </c>
      <c r="AE31" s="138">
        <f t="shared" si="13"/>
        <v>0</v>
      </c>
      <c r="AF31" s="279">
        <v>0</v>
      </c>
      <c r="AG31" s="138">
        <f t="shared" si="14"/>
        <v>0</v>
      </c>
      <c r="AH31" s="255">
        <v>0</v>
      </c>
      <c r="AI31" s="132">
        <f t="shared" si="15"/>
        <v>0</v>
      </c>
      <c r="AJ31" s="232">
        <f t="shared" si="16"/>
        <v>0</v>
      </c>
      <c r="AK31" s="279">
        <v>0</v>
      </c>
      <c r="AL31" s="138">
        <f t="shared" si="17"/>
        <v>0</v>
      </c>
      <c r="AM31" s="255">
        <v>0</v>
      </c>
      <c r="AN31" s="132">
        <f t="shared" si="18"/>
        <v>0</v>
      </c>
      <c r="AO31" s="279">
        <v>0</v>
      </c>
      <c r="AP31" s="138">
        <f t="shared" si="19"/>
        <v>0</v>
      </c>
      <c r="AQ31" s="282">
        <v>0</v>
      </c>
    </row>
    <row r="32" spans="2:43" s="4" customFormat="1" ht="21.75" customHeight="1">
      <c r="B32" s="258" t="s">
        <v>78</v>
      </c>
      <c r="C32" s="210">
        <f t="shared" si="0"/>
        <v>0</v>
      </c>
      <c r="D32" s="248">
        <v>0</v>
      </c>
      <c r="E32" s="248">
        <v>0</v>
      </c>
      <c r="F32" s="212">
        <f t="shared" si="1"/>
        <v>0</v>
      </c>
      <c r="G32" s="218">
        <v>100</v>
      </c>
      <c r="H32" s="255">
        <v>0</v>
      </c>
      <c r="I32" s="132">
        <f t="shared" si="2"/>
        <v>0</v>
      </c>
      <c r="J32" s="279">
        <v>0</v>
      </c>
      <c r="K32" s="138">
        <f t="shared" si="3"/>
        <v>0</v>
      </c>
      <c r="L32" s="255">
        <v>0</v>
      </c>
      <c r="M32" s="132">
        <f t="shared" si="4"/>
        <v>0</v>
      </c>
      <c r="N32" s="255">
        <v>0</v>
      </c>
      <c r="O32" s="138">
        <f t="shared" si="5"/>
        <v>0</v>
      </c>
      <c r="P32" s="233">
        <f t="shared" si="6"/>
        <v>0</v>
      </c>
      <c r="Q32" s="213">
        <v>100</v>
      </c>
      <c r="R32" s="255">
        <v>0</v>
      </c>
      <c r="S32" s="132">
        <f t="shared" si="7"/>
        <v>0</v>
      </c>
      <c r="T32" s="255">
        <v>0</v>
      </c>
      <c r="U32" s="568">
        <f t="shared" si="8"/>
        <v>0</v>
      </c>
      <c r="V32" s="255">
        <v>0</v>
      </c>
      <c r="W32" s="138">
        <f t="shared" si="9"/>
        <v>0</v>
      </c>
      <c r="X32" s="255">
        <v>0</v>
      </c>
      <c r="Y32" s="138">
        <f t="shared" si="10"/>
        <v>0</v>
      </c>
      <c r="Z32" s="279">
        <v>0</v>
      </c>
      <c r="AA32" s="138">
        <f t="shared" si="11"/>
        <v>0</v>
      </c>
      <c r="AB32" s="279">
        <v>0</v>
      </c>
      <c r="AC32" s="190">
        <f t="shared" si="12"/>
        <v>0</v>
      </c>
      <c r="AD32" s="281">
        <v>0</v>
      </c>
      <c r="AE32" s="190">
        <f t="shared" si="13"/>
        <v>0</v>
      </c>
      <c r="AF32" s="281">
        <v>0</v>
      </c>
      <c r="AG32" s="190">
        <f t="shared" si="14"/>
        <v>0</v>
      </c>
      <c r="AH32" s="255">
        <v>0</v>
      </c>
      <c r="AI32" s="132">
        <f t="shared" si="15"/>
        <v>0</v>
      </c>
      <c r="AJ32" s="232">
        <f t="shared" si="16"/>
        <v>0</v>
      </c>
      <c r="AK32" s="279">
        <v>0</v>
      </c>
      <c r="AL32" s="138">
        <f t="shared" si="17"/>
        <v>0</v>
      </c>
      <c r="AM32" s="279">
        <v>0</v>
      </c>
      <c r="AN32" s="237">
        <f t="shared" si="18"/>
        <v>0</v>
      </c>
      <c r="AO32" s="279">
        <v>0</v>
      </c>
      <c r="AP32" s="138">
        <f t="shared" si="19"/>
        <v>0</v>
      </c>
      <c r="AQ32" s="282">
        <v>0</v>
      </c>
    </row>
    <row r="33" spans="2:43" s="4" customFormat="1" ht="21.75" customHeight="1">
      <c r="B33" s="258" t="s">
        <v>7</v>
      </c>
      <c r="C33" s="210">
        <f t="shared" si="0"/>
        <v>0</v>
      </c>
      <c r="D33" s="248">
        <v>0</v>
      </c>
      <c r="E33" s="248">
        <v>0</v>
      </c>
      <c r="F33" s="212">
        <f t="shared" si="1"/>
        <v>0</v>
      </c>
      <c r="G33" s="218">
        <v>100</v>
      </c>
      <c r="H33" s="255">
        <v>0</v>
      </c>
      <c r="I33" s="132">
        <f t="shared" si="2"/>
        <v>0</v>
      </c>
      <c r="J33" s="279">
        <v>0</v>
      </c>
      <c r="K33" s="138">
        <f t="shared" si="3"/>
        <v>0</v>
      </c>
      <c r="L33" s="255">
        <v>0</v>
      </c>
      <c r="M33" s="132">
        <f t="shared" si="4"/>
        <v>0</v>
      </c>
      <c r="N33" s="255">
        <v>0</v>
      </c>
      <c r="O33" s="138">
        <f t="shared" si="5"/>
        <v>0</v>
      </c>
      <c r="P33" s="233">
        <f t="shared" si="6"/>
        <v>0</v>
      </c>
      <c r="Q33" s="213">
        <v>100</v>
      </c>
      <c r="R33" s="255">
        <v>0</v>
      </c>
      <c r="S33" s="132">
        <f t="shared" si="7"/>
        <v>0</v>
      </c>
      <c r="T33" s="255">
        <v>0</v>
      </c>
      <c r="U33" s="568">
        <f t="shared" si="8"/>
        <v>0</v>
      </c>
      <c r="V33" s="255">
        <v>0</v>
      </c>
      <c r="W33" s="138">
        <f t="shared" si="9"/>
        <v>0</v>
      </c>
      <c r="X33" s="255">
        <v>0</v>
      </c>
      <c r="Y33" s="138">
        <f t="shared" si="10"/>
        <v>0</v>
      </c>
      <c r="Z33" s="279">
        <v>0</v>
      </c>
      <c r="AA33" s="138">
        <f t="shared" si="11"/>
        <v>0</v>
      </c>
      <c r="AB33" s="279">
        <v>0</v>
      </c>
      <c r="AC33" s="138">
        <f t="shared" si="12"/>
        <v>0</v>
      </c>
      <c r="AD33" s="279">
        <v>0</v>
      </c>
      <c r="AE33" s="138">
        <f t="shared" si="13"/>
        <v>0</v>
      </c>
      <c r="AF33" s="279">
        <v>0</v>
      </c>
      <c r="AG33" s="138">
        <f t="shared" si="14"/>
        <v>0</v>
      </c>
      <c r="AH33" s="255">
        <v>0</v>
      </c>
      <c r="AI33" s="132">
        <f t="shared" si="15"/>
        <v>0</v>
      </c>
      <c r="AJ33" s="232">
        <f t="shared" si="16"/>
        <v>0</v>
      </c>
      <c r="AK33" s="279">
        <v>0</v>
      </c>
      <c r="AL33" s="138">
        <f t="shared" si="17"/>
        <v>0</v>
      </c>
      <c r="AM33" s="279">
        <v>0</v>
      </c>
      <c r="AN33" s="237">
        <f t="shared" si="18"/>
        <v>0</v>
      </c>
      <c r="AO33" s="279">
        <v>0</v>
      </c>
      <c r="AP33" s="138">
        <f t="shared" si="19"/>
        <v>0</v>
      </c>
      <c r="AQ33" s="282">
        <v>0</v>
      </c>
    </row>
    <row r="34" spans="2:43" s="4" customFormat="1" ht="21.75" customHeight="1" thickBot="1">
      <c r="B34" s="264" t="s">
        <v>23</v>
      </c>
      <c r="C34" s="224">
        <f t="shared" si="0"/>
        <v>0</v>
      </c>
      <c r="D34" s="283">
        <v>0</v>
      </c>
      <c r="E34" s="283">
        <v>0</v>
      </c>
      <c r="F34" s="228">
        <f t="shared" si="1"/>
        <v>0</v>
      </c>
      <c r="G34" s="227">
        <v>100</v>
      </c>
      <c r="H34" s="284">
        <v>0</v>
      </c>
      <c r="I34" s="229">
        <f t="shared" si="2"/>
        <v>0</v>
      </c>
      <c r="J34" s="285">
        <v>0</v>
      </c>
      <c r="K34" s="230">
        <f t="shared" si="3"/>
        <v>0</v>
      </c>
      <c r="L34" s="284">
        <v>0</v>
      </c>
      <c r="M34" s="229">
        <f t="shared" si="4"/>
        <v>0</v>
      </c>
      <c r="N34" s="284">
        <v>0</v>
      </c>
      <c r="O34" s="230">
        <f t="shared" si="5"/>
        <v>0</v>
      </c>
      <c r="P34" s="233">
        <f t="shared" si="6"/>
        <v>0</v>
      </c>
      <c r="Q34" s="286">
        <v>100</v>
      </c>
      <c r="R34" s="284">
        <v>0</v>
      </c>
      <c r="S34" s="229">
        <f t="shared" si="7"/>
        <v>0</v>
      </c>
      <c r="T34" s="284">
        <v>0</v>
      </c>
      <c r="U34" s="230">
        <f t="shared" si="8"/>
        <v>0</v>
      </c>
      <c r="V34" s="284">
        <v>0</v>
      </c>
      <c r="W34" s="230">
        <f t="shared" si="9"/>
        <v>0</v>
      </c>
      <c r="X34" s="284">
        <v>0</v>
      </c>
      <c r="Y34" s="230">
        <f t="shared" si="10"/>
        <v>0</v>
      </c>
      <c r="Z34" s="285">
        <v>0</v>
      </c>
      <c r="AA34" s="230">
        <f t="shared" si="11"/>
        <v>0</v>
      </c>
      <c r="AB34" s="285">
        <v>0</v>
      </c>
      <c r="AC34" s="230">
        <f t="shared" si="12"/>
        <v>0</v>
      </c>
      <c r="AD34" s="285">
        <v>0</v>
      </c>
      <c r="AE34" s="230">
        <f t="shared" si="13"/>
        <v>0</v>
      </c>
      <c r="AF34" s="285">
        <v>0</v>
      </c>
      <c r="AG34" s="230">
        <f t="shared" si="14"/>
        <v>0</v>
      </c>
      <c r="AH34" s="284">
        <v>0</v>
      </c>
      <c r="AI34" s="229">
        <f t="shared" si="15"/>
        <v>0</v>
      </c>
      <c r="AJ34" s="287">
        <f t="shared" si="16"/>
        <v>0</v>
      </c>
      <c r="AK34" s="285">
        <v>0</v>
      </c>
      <c r="AL34" s="230">
        <f t="shared" si="17"/>
        <v>0</v>
      </c>
      <c r="AM34" s="285">
        <v>0</v>
      </c>
      <c r="AN34" s="288">
        <f t="shared" si="18"/>
        <v>0</v>
      </c>
      <c r="AO34" s="285">
        <v>0</v>
      </c>
      <c r="AP34" s="230">
        <f t="shared" si="19"/>
        <v>0</v>
      </c>
      <c r="AQ34" s="269">
        <v>0</v>
      </c>
    </row>
    <row r="35" spans="2:43" s="4" customFormat="1" ht="21.75" customHeight="1" thickBot="1" thickTop="1">
      <c r="B35" s="270" t="s">
        <v>21</v>
      </c>
      <c r="C35" s="271">
        <f t="shared" si="0"/>
        <v>2378</v>
      </c>
      <c r="D35" s="271">
        <f>SUM(D7:D34)</f>
        <v>599</v>
      </c>
      <c r="E35" s="271">
        <f>SUM(E7:E34)</f>
        <v>1779</v>
      </c>
      <c r="F35" s="272">
        <f>SUM(F7:F34)</f>
        <v>1763</v>
      </c>
      <c r="G35" s="273">
        <v>100</v>
      </c>
      <c r="H35" s="272">
        <f>SUM(H7:H34)</f>
        <v>257</v>
      </c>
      <c r="I35" s="274">
        <f t="shared" si="2"/>
        <v>14.577424844015882</v>
      </c>
      <c r="J35" s="272">
        <f>SUM(J7:J34)</f>
        <v>1363</v>
      </c>
      <c r="K35" s="274">
        <f t="shared" si="3"/>
        <v>77.31140102098696</v>
      </c>
      <c r="L35" s="272">
        <f>SUM(L7:L34)</f>
        <v>139</v>
      </c>
      <c r="M35" s="275">
        <f t="shared" si="4"/>
        <v>7.884288145207033</v>
      </c>
      <c r="N35" s="272">
        <f>SUM(N7:N34)</f>
        <v>4</v>
      </c>
      <c r="O35" s="274">
        <f t="shared" si="5"/>
        <v>0.22688598979013047</v>
      </c>
      <c r="P35" s="565">
        <f>SUM(P7:P34)</f>
        <v>1763</v>
      </c>
      <c r="Q35" s="566">
        <v>100</v>
      </c>
      <c r="R35" s="272">
        <f>SUM(R7:R34)</f>
        <v>1520</v>
      </c>
      <c r="S35" s="274">
        <f t="shared" si="7"/>
        <v>86.21667612024957</v>
      </c>
      <c r="T35" s="272">
        <f>SUM(T7:T34)</f>
        <v>52</v>
      </c>
      <c r="U35" s="275">
        <f t="shared" si="8"/>
        <v>2.949517867271696</v>
      </c>
      <c r="V35" s="272">
        <f>SUM(V7:V34)</f>
        <v>127</v>
      </c>
      <c r="W35" s="274">
        <f t="shared" si="9"/>
        <v>7.203630175836643</v>
      </c>
      <c r="X35" s="272">
        <f>SUM(X7:X34)</f>
        <v>16</v>
      </c>
      <c r="Y35" s="192">
        <f t="shared" si="10"/>
        <v>0.9075439591605219</v>
      </c>
      <c r="Z35" s="272">
        <f>SUM(Z7:Z34)</f>
        <v>0</v>
      </c>
      <c r="AA35" s="192">
        <f t="shared" si="11"/>
        <v>0</v>
      </c>
      <c r="AB35" s="272">
        <f>SUM(AB7:AB34)</f>
        <v>0</v>
      </c>
      <c r="AC35" s="192">
        <f t="shared" si="12"/>
        <v>0</v>
      </c>
      <c r="AD35" s="272">
        <f>SUM(AD7:AD34)</f>
        <v>14</v>
      </c>
      <c r="AE35" s="192">
        <f t="shared" si="13"/>
        <v>0.7941009642654565</v>
      </c>
      <c r="AF35" s="272">
        <f>SUM(AF7:AF34)</f>
        <v>34</v>
      </c>
      <c r="AG35" s="192">
        <f t="shared" si="14"/>
        <v>1.9285309132161088</v>
      </c>
      <c r="AH35" s="272">
        <f>SUM(AH7:AH34)</f>
        <v>0</v>
      </c>
      <c r="AI35" s="274">
        <f t="shared" si="15"/>
        <v>0</v>
      </c>
      <c r="AJ35" s="289">
        <f t="shared" si="16"/>
        <v>396</v>
      </c>
      <c r="AK35" s="272">
        <f>SUM(AK7:AK34)</f>
        <v>370</v>
      </c>
      <c r="AL35" s="192">
        <f t="shared" si="17"/>
        <v>93.43434343434343</v>
      </c>
      <c r="AM35" s="272">
        <f>SUM(AM7:AM34)</f>
        <v>26</v>
      </c>
      <c r="AN35" s="192">
        <f t="shared" si="18"/>
        <v>6.565656565656567</v>
      </c>
      <c r="AO35" s="272">
        <f>SUM(AO7:AO34)</f>
        <v>0</v>
      </c>
      <c r="AP35" s="192">
        <f t="shared" si="19"/>
        <v>0</v>
      </c>
      <c r="AQ35" s="271">
        <f>SUM(AQ7:AQ34)</f>
        <v>219</v>
      </c>
    </row>
    <row r="36" spans="2:43" s="4" customFormat="1" ht="21.75" customHeight="1">
      <c r="B36" s="278"/>
      <c r="C36" s="278"/>
      <c r="D36" s="278"/>
      <c r="E36" s="278"/>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row>
    <row r="37" spans="2:43" ht="12.75">
      <c r="B37" s="20"/>
      <c r="C37" s="38"/>
      <c r="D37" s="38"/>
      <c r="E37" s="38"/>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2:43" ht="12.75">
      <c r="B38" s="20"/>
      <c r="C38" s="20"/>
      <c r="D38" s="20"/>
      <c r="E38" s="20"/>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2:43" ht="12.75">
      <c r="B39" s="20"/>
      <c r="C39" s="20"/>
      <c r="D39" s="20"/>
      <c r="E39" s="20"/>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2:43" ht="12.75">
      <c r="B40" s="20"/>
      <c r="C40" s="20"/>
      <c r="D40" s="20"/>
      <c r="E40" s="20"/>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2:43" ht="12.75">
      <c r="B41" s="20"/>
      <c r="C41" s="20"/>
      <c r="D41" s="20"/>
      <c r="E41" s="20"/>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2:43" ht="12.75">
      <c r="B42" s="20"/>
      <c r="C42" s="20"/>
      <c r="D42" s="20"/>
      <c r="E42" s="20"/>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sheetData>
  <sheetProtection scenarios="1" formatCells="0" autoFilter="0"/>
  <mergeCells count="24">
    <mergeCell ref="B2:AQ2"/>
    <mergeCell ref="B4:B6"/>
    <mergeCell ref="F4:O4"/>
    <mergeCell ref="P4:AI4"/>
    <mergeCell ref="AQ4:AQ5"/>
    <mergeCell ref="H5:I5"/>
    <mergeCell ref="J5:K5"/>
    <mergeCell ref="L5:M5"/>
    <mergeCell ref="AM5:AN5"/>
    <mergeCell ref="AK5:AL5"/>
    <mergeCell ref="AJ4:AP4"/>
    <mergeCell ref="X5:Y5"/>
    <mergeCell ref="AO5:AP5"/>
    <mergeCell ref="AB5:AC5"/>
    <mergeCell ref="V5:W5"/>
    <mergeCell ref="AF5:AG5"/>
    <mergeCell ref="B3:M3"/>
    <mergeCell ref="T5:U5"/>
    <mergeCell ref="Z5:AA5"/>
    <mergeCell ref="AD5:AE5"/>
    <mergeCell ref="AH5:AI5"/>
    <mergeCell ref="N5:O5"/>
    <mergeCell ref="C4:E4"/>
    <mergeCell ref="R5:S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Q42"/>
  <sheetViews>
    <sheetView view="pageBreakPreview" zoomScale="40" zoomScaleNormal="75" zoomScaleSheetLayoutView="4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4" sqref="B4:B6"/>
    </sheetView>
  </sheetViews>
  <sheetFormatPr defaultColWidth="9.00390625" defaultRowHeight="13.5"/>
  <cols>
    <col min="1" max="1" width="2.875" style="1" customWidth="1"/>
    <col min="2" max="2" width="17.375" style="1" customWidth="1"/>
    <col min="3" max="3" width="10.00390625" style="1" customWidth="1"/>
    <col min="4" max="4" width="10.50390625" style="1" customWidth="1"/>
    <col min="5" max="5" width="10.875" style="1" customWidth="1"/>
    <col min="6" max="6" width="10.50390625" style="1" customWidth="1"/>
    <col min="7" max="7" width="7.125" style="1" customWidth="1"/>
    <col min="8" max="15" width="6.125" style="1" customWidth="1"/>
    <col min="16" max="16" width="9.00390625" style="1" customWidth="1"/>
    <col min="17" max="35" width="6.50390625" style="1" customWidth="1"/>
    <col min="36" max="39" width="6.625" style="1" customWidth="1"/>
    <col min="40" max="40" width="8.125" style="1" bestFit="1" customWidth="1"/>
    <col min="41" max="42" width="6.625" style="1" customWidth="1"/>
    <col min="43" max="43" width="9.50390625" style="1" customWidth="1"/>
    <col min="44" max="16384" width="9.00390625" style="1" customWidth="1"/>
  </cols>
  <sheetData>
    <row r="1" spans="1:43" ht="18" customHeight="1">
      <c r="A1" s="20"/>
      <c r="B1" s="22" t="s">
        <v>52</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0"/>
    </row>
    <row r="2" spans="1:43" s="8" customFormat="1" ht="18" customHeight="1">
      <c r="A2" s="28"/>
      <c r="B2" s="657" t="s">
        <v>162</v>
      </c>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c r="AH2" s="657"/>
      <c r="AI2" s="657"/>
      <c r="AJ2" s="657"/>
      <c r="AK2" s="657"/>
      <c r="AL2" s="657"/>
      <c r="AM2" s="657"/>
      <c r="AN2" s="657"/>
      <c r="AO2" s="657"/>
      <c r="AP2" s="657"/>
      <c r="AQ2" s="657"/>
    </row>
    <row r="3" spans="1:43" s="9" customFormat="1" ht="18" customHeight="1" thickBot="1">
      <c r="A3" s="28"/>
      <c r="B3" s="290" t="s">
        <v>53</v>
      </c>
      <c r="C3" s="291"/>
      <c r="D3" s="291"/>
      <c r="E3" s="291"/>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278"/>
    </row>
    <row r="4" spans="1:43" ht="18" customHeight="1">
      <c r="A4" s="20"/>
      <c r="B4" s="646" t="s">
        <v>8</v>
      </c>
      <c r="C4" s="643" t="s">
        <v>131</v>
      </c>
      <c r="D4" s="644"/>
      <c r="E4" s="645"/>
      <c r="F4" s="609" t="s">
        <v>48</v>
      </c>
      <c r="G4" s="610"/>
      <c r="H4" s="610"/>
      <c r="I4" s="610"/>
      <c r="J4" s="610"/>
      <c r="K4" s="610"/>
      <c r="L4" s="610"/>
      <c r="M4" s="610"/>
      <c r="N4" s="610"/>
      <c r="O4" s="611"/>
      <c r="P4" s="615" t="s">
        <v>48</v>
      </c>
      <c r="Q4" s="616"/>
      <c r="R4" s="616"/>
      <c r="S4" s="616"/>
      <c r="T4" s="616"/>
      <c r="U4" s="616"/>
      <c r="V4" s="616"/>
      <c r="W4" s="616"/>
      <c r="X4" s="616"/>
      <c r="Y4" s="616"/>
      <c r="Z4" s="292"/>
      <c r="AA4" s="292"/>
      <c r="AB4" s="292"/>
      <c r="AC4" s="292"/>
      <c r="AD4" s="292"/>
      <c r="AE4" s="292"/>
      <c r="AF4" s="292"/>
      <c r="AG4" s="292"/>
      <c r="AH4" s="292"/>
      <c r="AI4" s="292"/>
      <c r="AJ4" s="609" t="s">
        <v>42</v>
      </c>
      <c r="AK4" s="584"/>
      <c r="AL4" s="584"/>
      <c r="AM4" s="584"/>
      <c r="AN4" s="584"/>
      <c r="AO4" s="584"/>
      <c r="AP4" s="600"/>
      <c r="AQ4" s="649" t="s">
        <v>10</v>
      </c>
    </row>
    <row r="5" spans="1:43" ht="27.75" customHeight="1">
      <c r="A5" s="20"/>
      <c r="B5" s="647"/>
      <c r="C5" s="293"/>
      <c r="D5" s="294" t="s">
        <v>130</v>
      </c>
      <c r="E5" s="295" t="s">
        <v>254</v>
      </c>
      <c r="F5" s="241"/>
      <c r="G5" s="121"/>
      <c r="H5" s="590" t="s">
        <v>43</v>
      </c>
      <c r="I5" s="591"/>
      <c r="J5" s="590" t="s">
        <v>32</v>
      </c>
      <c r="K5" s="591"/>
      <c r="L5" s="590" t="s">
        <v>33</v>
      </c>
      <c r="M5" s="591"/>
      <c r="N5" s="590" t="s">
        <v>34</v>
      </c>
      <c r="O5" s="591"/>
      <c r="P5" s="296"/>
      <c r="Q5" s="297"/>
      <c r="R5" s="656" t="s">
        <v>58</v>
      </c>
      <c r="S5" s="654"/>
      <c r="T5" s="653" t="s">
        <v>72</v>
      </c>
      <c r="U5" s="654"/>
      <c r="V5" s="653" t="s">
        <v>73</v>
      </c>
      <c r="W5" s="654"/>
      <c r="X5" s="653" t="s">
        <v>74</v>
      </c>
      <c r="Y5" s="654"/>
      <c r="Z5" s="653" t="s">
        <v>59</v>
      </c>
      <c r="AA5" s="655"/>
      <c r="AB5" s="653" t="s">
        <v>77</v>
      </c>
      <c r="AC5" s="655"/>
      <c r="AD5" s="653" t="s">
        <v>60</v>
      </c>
      <c r="AE5" s="654"/>
      <c r="AF5" s="653" t="s">
        <v>61</v>
      </c>
      <c r="AG5" s="654"/>
      <c r="AH5" s="653" t="s">
        <v>62</v>
      </c>
      <c r="AI5" s="654"/>
      <c r="AJ5" s="243"/>
      <c r="AK5" s="623" t="s">
        <v>63</v>
      </c>
      <c r="AL5" s="624"/>
      <c r="AM5" s="625" t="s">
        <v>64</v>
      </c>
      <c r="AN5" s="626"/>
      <c r="AO5" s="623" t="s">
        <v>65</v>
      </c>
      <c r="AP5" s="624"/>
      <c r="AQ5" s="650"/>
    </row>
    <row r="6" spans="1:43" ht="19.5" customHeight="1">
      <c r="A6" s="20"/>
      <c r="B6" s="648"/>
      <c r="C6" s="244" t="s">
        <v>40</v>
      </c>
      <c r="D6" s="245" t="s">
        <v>27</v>
      </c>
      <c r="E6" s="245" t="s">
        <v>40</v>
      </c>
      <c r="F6" s="206" t="s">
        <v>27</v>
      </c>
      <c r="G6" s="298" t="s">
        <v>28</v>
      </c>
      <c r="H6" s="208" t="s">
        <v>27</v>
      </c>
      <c r="I6" s="126" t="s">
        <v>28</v>
      </c>
      <c r="J6" s="206" t="s">
        <v>27</v>
      </c>
      <c r="K6" s="298" t="s">
        <v>28</v>
      </c>
      <c r="L6" s="208" t="s">
        <v>27</v>
      </c>
      <c r="M6" s="126" t="s">
        <v>28</v>
      </c>
      <c r="N6" s="208" t="s">
        <v>27</v>
      </c>
      <c r="O6" s="298" t="s">
        <v>28</v>
      </c>
      <c r="P6" s="299" t="s">
        <v>27</v>
      </c>
      <c r="Q6" s="300" t="s">
        <v>28</v>
      </c>
      <c r="R6" s="301" t="s">
        <v>27</v>
      </c>
      <c r="S6" s="168" t="s">
        <v>28</v>
      </c>
      <c r="T6" s="242" t="s">
        <v>27</v>
      </c>
      <c r="U6" s="302" t="s">
        <v>28</v>
      </c>
      <c r="V6" s="242" t="s">
        <v>27</v>
      </c>
      <c r="W6" s="302" t="s">
        <v>28</v>
      </c>
      <c r="X6" s="303" t="s">
        <v>27</v>
      </c>
      <c r="Y6" s="168" t="s">
        <v>28</v>
      </c>
      <c r="Z6" s="303" t="s">
        <v>27</v>
      </c>
      <c r="AA6" s="168" t="s">
        <v>28</v>
      </c>
      <c r="AB6" s="242" t="s">
        <v>27</v>
      </c>
      <c r="AC6" s="302" t="s">
        <v>28</v>
      </c>
      <c r="AD6" s="242" t="s">
        <v>27</v>
      </c>
      <c r="AE6" s="302" t="s">
        <v>28</v>
      </c>
      <c r="AF6" s="242" t="s">
        <v>27</v>
      </c>
      <c r="AG6" s="302" t="s">
        <v>28</v>
      </c>
      <c r="AH6" s="303" t="s">
        <v>27</v>
      </c>
      <c r="AI6" s="304" t="s">
        <v>28</v>
      </c>
      <c r="AJ6" s="206" t="s">
        <v>27</v>
      </c>
      <c r="AK6" s="208" t="s">
        <v>27</v>
      </c>
      <c r="AL6" s="126" t="s">
        <v>28</v>
      </c>
      <c r="AM6" s="208" t="s">
        <v>27</v>
      </c>
      <c r="AN6" s="126" t="s">
        <v>28</v>
      </c>
      <c r="AO6" s="208" t="s">
        <v>27</v>
      </c>
      <c r="AP6" s="126" t="s">
        <v>28</v>
      </c>
      <c r="AQ6" s="246" t="s">
        <v>27</v>
      </c>
    </row>
    <row r="7" spans="1:43" ht="21.75" customHeight="1">
      <c r="A7" s="20"/>
      <c r="B7" s="247" t="s">
        <v>0</v>
      </c>
      <c r="C7" s="232">
        <f aca="true" t="shared" si="0" ref="C7:C35">F7+AJ7+AQ7</f>
        <v>0</v>
      </c>
      <c r="D7" s="305">
        <v>0</v>
      </c>
      <c r="E7" s="305">
        <v>0</v>
      </c>
      <c r="F7" s="212">
        <f aca="true" t="shared" si="1" ref="F7:F34">SUM(H7+J7+L7+N7)</f>
        <v>0</v>
      </c>
      <c r="G7" s="130">
        <v>100</v>
      </c>
      <c r="H7" s="251">
        <v>0</v>
      </c>
      <c r="I7" s="132">
        <f aca="true" t="shared" si="2" ref="I7:I35">IF($F7,H7/$F7*100,0)</f>
        <v>0</v>
      </c>
      <c r="J7" s="255">
        <v>0</v>
      </c>
      <c r="K7" s="132">
        <f aca="true" t="shared" si="3" ref="K7:K35">IF($F7,J7/$F7*100,0)</f>
        <v>0</v>
      </c>
      <c r="L7" s="255">
        <v>0</v>
      </c>
      <c r="M7" s="132">
        <f aca="true" t="shared" si="4" ref="M7:M35">IF($F7,L7/$F7*100,0)</f>
        <v>0</v>
      </c>
      <c r="N7" s="255">
        <v>0</v>
      </c>
      <c r="O7" s="132">
        <f aca="true" t="shared" si="5" ref="O7:O35">IF($F7,N7/$F7*100,0)</f>
        <v>0</v>
      </c>
      <c r="P7" s="233">
        <f aca="true" t="shared" si="6" ref="P7:P34">SUM(R7+T7+V7+X7+Z7+AB7+AD7+AF7+AH7)</f>
        <v>0</v>
      </c>
      <c r="Q7" s="130">
        <v>100</v>
      </c>
      <c r="R7" s="306">
        <v>0</v>
      </c>
      <c r="S7" s="138">
        <f aca="true" t="shared" si="7" ref="S7:S35">IF($P7&lt;&gt;0,R7/$P7*100,0)</f>
        <v>0</v>
      </c>
      <c r="T7" s="255">
        <v>0</v>
      </c>
      <c r="U7" s="132">
        <f aca="true" t="shared" si="8" ref="U7:U35">IF($P7&lt;&gt;0,T7/$P7*100,0)</f>
        <v>0</v>
      </c>
      <c r="V7" s="255">
        <v>0</v>
      </c>
      <c r="W7" s="132">
        <f aca="true" t="shared" si="9" ref="W7:W35">IF($P7&lt;&gt;0,V7/$P7*100,0)</f>
        <v>0</v>
      </c>
      <c r="X7" s="255">
        <v>0</v>
      </c>
      <c r="Y7" s="132">
        <f aca="true" t="shared" si="10" ref="Y7:Y35">IF($P7&lt;&gt;0,X7/$P7*100,0)</f>
        <v>0</v>
      </c>
      <c r="Z7" s="255">
        <v>0</v>
      </c>
      <c r="AA7" s="132">
        <f aca="true" t="shared" si="11" ref="AA7:AA35">IF($P7&lt;&gt;0,Z7/$P7*100,0)</f>
        <v>0</v>
      </c>
      <c r="AB7" s="255">
        <v>0</v>
      </c>
      <c r="AC7" s="132">
        <f aca="true" t="shared" si="12" ref="AC7:AC35">IF($P7&lt;&gt;0,AB7/$P7*100,0)</f>
        <v>0</v>
      </c>
      <c r="AD7" s="255">
        <v>0</v>
      </c>
      <c r="AE7" s="132">
        <f aca="true" t="shared" si="13" ref="AE7:AE35">IF($P7&lt;&gt;0,AD7/$P7*100,0)</f>
        <v>0</v>
      </c>
      <c r="AF7" s="279">
        <v>0</v>
      </c>
      <c r="AG7" s="307">
        <f aca="true" t="shared" si="14" ref="AG7:AG35">IF($P7&lt;&gt;0,AF7/$P7*100,0)</f>
        <v>0</v>
      </c>
      <c r="AH7" s="255">
        <v>0</v>
      </c>
      <c r="AI7" s="132">
        <f aca="true" t="shared" si="15" ref="AI7:AI35">IF($P7&lt;&gt;0,AH7/$P7*100,0)</f>
        <v>0</v>
      </c>
      <c r="AJ7" s="212">
        <f aca="true" t="shared" si="16" ref="AJ7:AJ35">SUM(AK7+AM7+AO7)</f>
        <v>0</v>
      </c>
      <c r="AK7" s="252">
        <v>0</v>
      </c>
      <c r="AL7" s="132">
        <f aca="true" t="shared" si="17" ref="AL7:AL35">IF($AJ7&lt;&gt;0,AK7/$AJ7*100,0)</f>
        <v>0</v>
      </c>
      <c r="AM7" s="252">
        <v>0</v>
      </c>
      <c r="AN7" s="132">
        <f aca="true" t="shared" si="18" ref="AN7:AN35">IF($AJ7&lt;&gt;0,AM7/$AJ7*100,0)</f>
        <v>0</v>
      </c>
      <c r="AO7" s="252">
        <v>0</v>
      </c>
      <c r="AP7" s="132">
        <f aca="true" t="shared" si="19" ref="AP7:AP35">IF($AJ7&lt;&gt;0,AO7/$AJ7*100,0)</f>
        <v>0</v>
      </c>
      <c r="AQ7" s="253">
        <v>0</v>
      </c>
    </row>
    <row r="8" spans="1:43" ht="21.75" customHeight="1">
      <c r="A8" s="20"/>
      <c r="B8" s="247" t="s">
        <v>22</v>
      </c>
      <c r="C8" s="232">
        <f t="shared" si="0"/>
        <v>0</v>
      </c>
      <c r="D8" s="305">
        <v>0</v>
      </c>
      <c r="E8" s="305">
        <v>0</v>
      </c>
      <c r="F8" s="212">
        <f t="shared" si="1"/>
        <v>0</v>
      </c>
      <c r="G8" s="75">
        <v>100</v>
      </c>
      <c r="H8" s="255">
        <v>0</v>
      </c>
      <c r="I8" s="138">
        <f t="shared" si="2"/>
        <v>0</v>
      </c>
      <c r="J8" s="308">
        <v>0</v>
      </c>
      <c r="K8" s="132">
        <f t="shared" si="3"/>
        <v>0</v>
      </c>
      <c r="L8" s="308">
        <v>0</v>
      </c>
      <c r="M8" s="132">
        <f t="shared" si="4"/>
        <v>0</v>
      </c>
      <c r="N8" s="309">
        <v>0</v>
      </c>
      <c r="O8" s="132">
        <f t="shared" si="5"/>
        <v>0</v>
      </c>
      <c r="P8" s="233">
        <f t="shared" si="6"/>
        <v>0</v>
      </c>
      <c r="Q8" s="130">
        <v>100</v>
      </c>
      <c r="R8" s="255">
        <v>0</v>
      </c>
      <c r="S8" s="138">
        <f t="shared" si="7"/>
        <v>0</v>
      </c>
      <c r="T8" s="255">
        <v>0</v>
      </c>
      <c r="U8" s="132">
        <f t="shared" si="8"/>
        <v>0</v>
      </c>
      <c r="V8" s="255">
        <v>0</v>
      </c>
      <c r="W8" s="132">
        <f t="shared" si="9"/>
        <v>0</v>
      </c>
      <c r="X8" s="255">
        <v>0</v>
      </c>
      <c r="Y8" s="132">
        <f t="shared" si="10"/>
        <v>0</v>
      </c>
      <c r="Z8" s="255">
        <v>0</v>
      </c>
      <c r="AA8" s="132">
        <f t="shared" si="11"/>
        <v>0</v>
      </c>
      <c r="AB8" s="255">
        <v>0</v>
      </c>
      <c r="AC8" s="132">
        <f t="shared" si="12"/>
        <v>0</v>
      </c>
      <c r="AD8" s="255">
        <v>0</v>
      </c>
      <c r="AE8" s="132">
        <f t="shared" si="13"/>
        <v>0</v>
      </c>
      <c r="AF8" s="279">
        <v>0</v>
      </c>
      <c r="AG8" s="307">
        <f t="shared" si="14"/>
        <v>0</v>
      </c>
      <c r="AH8" s="255">
        <v>0</v>
      </c>
      <c r="AI8" s="132">
        <f t="shared" si="15"/>
        <v>0</v>
      </c>
      <c r="AJ8" s="212">
        <f t="shared" si="16"/>
        <v>0</v>
      </c>
      <c r="AK8" s="255">
        <v>0</v>
      </c>
      <c r="AL8" s="132">
        <f t="shared" si="17"/>
        <v>0</v>
      </c>
      <c r="AM8" s="255">
        <v>0</v>
      </c>
      <c r="AN8" s="132">
        <f t="shared" si="18"/>
        <v>0</v>
      </c>
      <c r="AO8" s="255">
        <v>0</v>
      </c>
      <c r="AP8" s="132">
        <f t="shared" si="19"/>
        <v>0</v>
      </c>
      <c r="AQ8" s="256">
        <v>0</v>
      </c>
    </row>
    <row r="9" spans="1:43" ht="21.75" customHeight="1">
      <c r="A9" s="20"/>
      <c r="B9" s="247" t="s">
        <v>55</v>
      </c>
      <c r="C9" s="232">
        <f t="shared" si="0"/>
        <v>0</v>
      </c>
      <c r="D9" s="305">
        <v>0</v>
      </c>
      <c r="E9" s="305">
        <v>0</v>
      </c>
      <c r="F9" s="212">
        <f t="shared" si="1"/>
        <v>0</v>
      </c>
      <c r="G9" s="75">
        <v>100</v>
      </c>
      <c r="H9" s="255">
        <v>0</v>
      </c>
      <c r="I9" s="138">
        <f t="shared" si="2"/>
        <v>0</v>
      </c>
      <c r="J9" s="310">
        <v>0</v>
      </c>
      <c r="K9" s="132">
        <f t="shared" si="3"/>
        <v>0</v>
      </c>
      <c r="L9" s="255">
        <v>0</v>
      </c>
      <c r="M9" s="132">
        <f t="shared" si="4"/>
        <v>0</v>
      </c>
      <c r="N9" s="255">
        <v>0</v>
      </c>
      <c r="O9" s="132">
        <f t="shared" si="5"/>
        <v>0</v>
      </c>
      <c r="P9" s="233">
        <f t="shared" si="6"/>
        <v>0</v>
      </c>
      <c r="Q9" s="130">
        <v>100</v>
      </c>
      <c r="R9" s="255">
        <v>0</v>
      </c>
      <c r="S9" s="138">
        <f t="shared" si="7"/>
        <v>0</v>
      </c>
      <c r="T9" s="255">
        <v>0</v>
      </c>
      <c r="U9" s="132">
        <f t="shared" si="8"/>
        <v>0</v>
      </c>
      <c r="V9" s="255">
        <v>0</v>
      </c>
      <c r="W9" s="132">
        <f t="shared" si="9"/>
        <v>0</v>
      </c>
      <c r="X9" s="255">
        <v>0</v>
      </c>
      <c r="Y9" s="132">
        <f t="shared" si="10"/>
        <v>0</v>
      </c>
      <c r="Z9" s="255">
        <v>0</v>
      </c>
      <c r="AA9" s="132">
        <f t="shared" si="11"/>
        <v>0</v>
      </c>
      <c r="AB9" s="255">
        <v>0</v>
      </c>
      <c r="AC9" s="132">
        <f t="shared" si="12"/>
        <v>0</v>
      </c>
      <c r="AD9" s="255">
        <v>0</v>
      </c>
      <c r="AE9" s="132">
        <f t="shared" si="13"/>
        <v>0</v>
      </c>
      <c r="AF9" s="279">
        <v>0</v>
      </c>
      <c r="AG9" s="307">
        <f t="shared" si="14"/>
        <v>0</v>
      </c>
      <c r="AH9" s="255">
        <v>0</v>
      </c>
      <c r="AI9" s="132">
        <f t="shared" si="15"/>
        <v>0</v>
      </c>
      <c r="AJ9" s="212">
        <f t="shared" si="16"/>
        <v>0</v>
      </c>
      <c r="AK9" s="255">
        <v>0</v>
      </c>
      <c r="AL9" s="132">
        <f t="shared" si="17"/>
        <v>0</v>
      </c>
      <c r="AM9" s="255">
        <v>0</v>
      </c>
      <c r="AN9" s="132">
        <f t="shared" si="18"/>
        <v>0</v>
      </c>
      <c r="AO9" s="255">
        <v>0</v>
      </c>
      <c r="AP9" s="132">
        <f t="shared" si="19"/>
        <v>0</v>
      </c>
      <c r="AQ9" s="256">
        <v>0</v>
      </c>
    </row>
    <row r="10" spans="1:43" ht="24.75" customHeight="1">
      <c r="A10" s="20"/>
      <c r="B10" s="257" t="s">
        <v>56</v>
      </c>
      <c r="C10" s="232">
        <f t="shared" si="0"/>
        <v>0</v>
      </c>
      <c r="D10" s="305">
        <v>0</v>
      </c>
      <c r="E10" s="305">
        <v>0</v>
      </c>
      <c r="F10" s="212">
        <f t="shared" si="1"/>
        <v>0</v>
      </c>
      <c r="G10" s="75">
        <v>100</v>
      </c>
      <c r="H10" s="255">
        <v>0</v>
      </c>
      <c r="I10" s="138">
        <f t="shared" si="2"/>
        <v>0</v>
      </c>
      <c r="J10" s="308">
        <v>0</v>
      </c>
      <c r="K10" s="132">
        <f t="shared" si="3"/>
        <v>0</v>
      </c>
      <c r="L10" s="308">
        <v>0</v>
      </c>
      <c r="M10" s="132">
        <f t="shared" si="4"/>
        <v>0</v>
      </c>
      <c r="N10" s="309">
        <v>0</v>
      </c>
      <c r="O10" s="132">
        <f t="shared" si="5"/>
        <v>0</v>
      </c>
      <c r="P10" s="233">
        <f t="shared" si="6"/>
        <v>0</v>
      </c>
      <c r="Q10" s="130">
        <v>100</v>
      </c>
      <c r="R10" s="255">
        <v>0</v>
      </c>
      <c r="S10" s="132">
        <f t="shared" si="7"/>
        <v>0</v>
      </c>
      <c r="T10" s="309">
        <v>0</v>
      </c>
      <c r="U10" s="132">
        <f t="shared" si="8"/>
        <v>0</v>
      </c>
      <c r="V10" s="309">
        <v>0</v>
      </c>
      <c r="W10" s="132">
        <f t="shared" si="9"/>
        <v>0</v>
      </c>
      <c r="X10" s="309">
        <v>0</v>
      </c>
      <c r="Y10" s="132">
        <f t="shared" si="10"/>
        <v>0</v>
      </c>
      <c r="Z10" s="309">
        <v>0</v>
      </c>
      <c r="AA10" s="132">
        <f t="shared" si="11"/>
        <v>0</v>
      </c>
      <c r="AB10" s="255">
        <v>0</v>
      </c>
      <c r="AC10" s="132">
        <f t="shared" si="12"/>
        <v>0</v>
      </c>
      <c r="AD10" s="309">
        <v>0</v>
      </c>
      <c r="AE10" s="132">
        <f t="shared" si="13"/>
        <v>0</v>
      </c>
      <c r="AF10" s="309">
        <v>0</v>
      </c>
      <c r="AG10" s="311">
        <f t="shared" si="14"/>
        <v>0</v>
      </c>
      <c r="AH10" s="309">
        <v>0</v>
      </c>
      <c r="AI10" s="132">
        <f t="shared" si="15"/>
        <v>0</v>
      </c>
      <c r="AJ10" s="212">
        <f t="shared" si="16"/>
        <v>0</v>
      </c>
      <c r="AK10" s="255">
        <v>0</v>
      </c>
      <c r="AL10" s="132">
        <f t="shared" si="17"/>
        <v>0</v>
      </c>
      <c r="AM10" s="255">
        <v>0</v>
      </c>
      <c r="AN10" s="132">
        <f t="shared" si="18"/>
        <v>0</v>
      </c>
      <c r="AO10" s="255">
        <v>0</v>
      </c>
      <c r="AP10" s="132">
        <f t="shared" si="19"/>
        <v>0</v>
      </c>
      <c r="AQ10" s="256">
        <v>0</v>
      </c>
    </row>
    <row r="11" spans="1:43" ht="21.75" customHeight="1">
      <c r="A11" s="20"/>
      <c r="B11" s="258" t="s">
        <v>1</v>
      </c>
      <c r="C11" s="232">
        <f t="shared" si="0"/>
        <v>0</v>
      </c>
      <c r="D11" s="305">
        <v>0</v>
      </c>
      <c r="E11" s="305">
        <v>0</v>
      </c>
      <c r="F11" s="212">
        <f t="shared" si="1"/>
        <v>0</v>
      </c>
      <c r="G11" s="75">
        <v>100</v>
      </c>
      <c r="H11" s="255">
        <v>0</v>
      </c>
      <c r="I11" s="138">
        <f t="shared" si="2"/>
        <v>0</v>
      </c>
      <c r="J11" s="308">
        <v>0</v>
      </c>
      <c r="K11" s="132">
        <f t="shared" si="3"/>
        <v>0</v>
      </c>
      <c r="L11" s="308">
        <v>0</v>
      </c>
      <c r="M11" s="132">
        <f t="shared" si="4"/>
        <v>0</v>
      </c>
      <c r="N11" s="309">
        <v>0</v>
      </c>
      <c r="O11" s="132">
        <f t="shared" si="5"/>
        <v>0</v>
      </c>
      <c r="P11" s="233">
        <f t="shared" si="6"/>
        <v>0</v>
      </c>
      <c r="Q11" s="130">
        <v>100</v>
      </c>
      <c r="R11" s="255">
        <v>0</v>
      </c>
      <c r="S11" s="138">
        <f t="shared" si="7"/>
        <v>0</v>
      </c>
      <c r="T11" s="255">
        <v>0</v>
      </c>
      <c r="U11" s="132">
        <f t="shared" si="8"/>
        <v>0</v>
      </c>
      <c r="V11" s="255">
        <v>0</v>
      </c>
      <c r="W11" s="132">
        <f t="shared" si="9"/>
        <v>0</v>
      </c>
      <c r="X11" s="255">
        <v>0</v>
      </c>
      <c r="Y11" s="132">
        <f t="shared" si="10"/>
        <v>0</v>
      </c>
      <c r="Z11" s="255">
        <v>0</v>
      </c>
      <c r="AA11" s="132">
        <f t="shared" si="11"/>
        <v>0</v>
      </c>
      <c r="AB11" s="255">
        <v>0</v>
      </c>
      <c r="AC11" s="132">
        <f t="shared" si="12"/>
        <v>0</v>
      </c>
      <c r="AD11" s="255">
        <v>0</v>
      </c>
      <c r="AE11" s="132">
        <f t="shared" si="13"/>
        <v>0</v>
      </c>
      <c r="AF11" s="279">
        <v>0</v>
      </c>
      <c r="AG11" s="307">
        <f t="shared" si="14"/>
        <v>0</v>
      </c>
      <c r="AH11" s="255">
        <v>0</v>
      </c>
      <c r="AI11" s="132">
        <f t="shared" si="15"/>
        <v>0</v>
      </c>
      <c r="AJ11" s="212">
        <f t="shared" si="16"/>
        <v>0</v>
      </c>
      <c r="AK11" s="255">
        <v>0</v>
      </c>
      <c r="AL11" s="132">
        <f t="shared" si="17"/>
        <v>0</v>
      </c>
      <c r="AM11" s="255">
        <v>0</v>
      </c>
      <c r="AN11" s="132">
        <f t="shared" si="18"/>
        <v>0</v>
      </c>
      <c r="AO11" s="255">
        <v>0</v>
      </c>
      <c r="AP11" s="132">
        <f t="shared" si="19"/>
        <v>0</v>
      </c>
      <c r="AQ11" s="256">
        <v>0</v>
      </c>
    </row>
    <row r="12" spans="1:43" ht="21.75" customHeight="1">
      <c r="A12" s="20"/>
      <c r="B12" s="258" t="s">
        <v>2</v>
      </c>
      <c r="C12" s="232">
        <f t="shared" si="0"/>
        <v>0</v>
      </c>
      <c r="D12" s="305">
        <v>0</v>
      </c>
      <c r="E12" s="305">
        <v>0</v>
      </c>
      <c r="F12" s="212">
        <f t="shared" si="1"/>
        <v>0</v>
      </c>
      <c r="G12" s="312">
        <v>100</v>
      </c>
      <c r="H12" s="313">
        <v>0</v>
      </c>
      <c r="I12" s="138">
        <f t="shared" si="2"/>
        <v>0</v>
      </c>
      <c r="J12" s="308">
        <v>0</v>
      </c>
      <c r="K12" s="132">
        <f t="shared" si="3"/>
        <v>0</v>
      </c>
      <c r="L12" s="308">
        <v>0</v>
      </c>
      <c r="M12" s="132">
        <f t="shared" si="4"/>
        <v>0</v>
      </c>
      <c r="N12" s="309">
        <v>0</v>
      </c>
      <c r="O12" s="132">
        <f t="shared" si="5"/>
        <v>0</v>
      </c>
      <c r="P12" s="233">
        <f t="shared" si="6"/>
        <v>0</v>
      </c>
      <c r="Q12" s="314">
        <v>100</v>
      </c>
      <c r="R12" s="313">
        <v>0</v>
      </c>
      <c r="S12" s="138">
        <f t="shared" si="7"/>
        <v>0</v>
      </c>
      <c r="T12" s="255">
        <v>0</v>
      </c>
      <c r="U12" s="132">
        <f t="shared" si="8"/>
        <v>0</v>
      </c>
      <c r="V12" s="255">
        <v>0</v>
      </c>
      <c r="W12" s="132">
        <f t="shared" si="9"/>
        <v>0</v>
      </c>
      <c r="X12" s="255">
        <v>0</v>
      </c>
      <c r="Y12" s="132">
        <f t="shared" si="10"/>
        <v>0</v>
      </c>
      <c r="Z12" s="255">
        <v>0</v>
      </c>
      <c r="AA12" s="132">
        <f t="shared" si="11"/>
        <v>0</v>
      </c>
      <c r="AB12" s="255">
        <v>0</v>
      </c>
      <c r="AC12" s="132">
        <f t="shared" si="12"/>
        <v>0</v>
      </c>
      <c r="AD12" s="255">
        <v>0</v>
      </c>
      <c r="AE12" s="132">
        <f t="shared" si="13"/>
        <v>0</v>
      </c>
      <c r="AF12" s="279">
        <v>0</v>
      </c>
      <c r="AG12" s="307">
        <f t="shared" si="14"/>
        <v>0</v>
      </c>
      <c r="AH12" s="255">
        <v>0</v>
      </c>
      <c r="AI12" s="132">
        <f t="shared" si="15"/>
        <v>0</v>
      </c>
      <c r="AJ12" s="212">
        <f t="shared" si="16"/>
        <v>0</v>
      </c>
      <c r="AK12" s="313">
        <v>0</v>
      </c>
      <c r="AL12" s="132">
        <f t="shared" si="17"/>
        <v>0</v>
      </c>
      <c r="AM12" s="313">
        <v>0</v>
      </c>
      <c r="AN12" s="132">
        <f t="shared" si="18"/>
        <v>0</v>
      </c>
      <c r="AO12" s="313">
        <v>0</v>
      </c>
      <c r="AP12" s="132">
        <f t="shared" si="19"/>
        <v>0</v>
      </c>
      <c r="AQ12" s="315">
        <v>0</v>
      </c>
    </row>
    <row r="13" spans="1:43" ht="21.75" customHeight="1">
      <c r="A13" s="20"/>
      <c r="B13" s="258" t="s">
        <v>3</v>
      </c>
      <c r="C13" s="232">
        <f t="shared" si="0"/>
        <v>0</v>
      </c>
      <c r="D13" s="305">
        <v>0</v>
      </c>
      <c r="E13" s="305">
        <v>0</v>
      </c>
      <c r="F13" s="212">
        <f t="shared" si="1"/>
        <v>0</v>
      </c>
      <c r="G13" s="75">
        <v>100</v>
      </c>
      <c r="H13" s="255">
        <v>0</v>
      </c>
      <c r="I13" s="138">
        <f t="shared" si="2"/>
        <v>0</v>
      </c>
      <c r="J13" s="308">
        <v>0</v>
      </c>
      <c r="K13" s="132">
        <f t="shared" si="3"/>
        <v>0</v>
      </c>
      <c r="L13" s="308">
        <v>0</v>
      </c>
      <c r="M13" s="132">
        <f t="shared" si="4"/>
        <v>0</v>
      </c>
      <c r="N13" s="309">
        <v>0</v>
      </c>
      <c r="O13" s="132">
        <f t="shared" si="5"/>
        <v>0</v>
      </c>
      <c r="P13" s="233">
        <f t="shared" si="6"/>
        <v>0</v>
      </c>
      <c r="Q13" s="130">
        <v>100</v>
      </c>
      <c r="R13" s="255">
        <v>0</v>
      </c>
      <c r="S13" s="138">
        <f t="shared" si="7"/>
        <v>0</v>
      </c>
      <c r="T13" s="255">
        <v>0</v>
      </c>
      <c r="U13" s="132">
        <f t="shared" si="8"/>
        <v>0</v>
      </c>
      <c r="V13" s="255">
        <v>0</v>
      </c>
      <c r="W13" s="132">
        <f t="shared" si="9"/>
        <v>0</v>
      </c>
      <c r="X13" s="255">
        <v>0</v>
      </c>
      <c r="Y13" s="132">
        <f t="shared" si="10"/>
        <v>0</v>
      </c>
      <c r="Z13" s="255">
        <v>0</v>
      </c>
      <c r="AA13" s="132">
        <f t="shared" si="11"/>
        <v>0</v>
      </c>
      <c r="AB13" s="255">
        <v>0</v>
      </c>
      <c r="AC13" s="132">
        <f t="shared" si="12"/>
        <v>0</v>
      </c>
      <c r="AD13" s="255">
        <v>0</v>
      </c>
      <c r="AE13" s="132">
        <f t="shared" si="13"/>
        <v>0</v>
      </c>
      <c r="AF13" s="279">
        <v>0</v>
      </c>
      <c r="AG13" s="307">
        <f t="shared" si="14"/>
        <v>0</v>
      </c>
      <c r="AH13" s="255">
        <v>0</v>
      </c>
      <c r="AI13" s="132">
        <f t="shared" si="15"/>
        <v>0</v>
      </c>
      <c r="AJ13" s="212">
        <f t="shared" si="16"/>
        <v>0</v>
      </c>
      <c r="AK13" s="255">
        <v>0</v>
      </c>
      <c r="AL13" s="132">
        <f t="shared" si="17"/>
        <v>0</v>
      </c>
      <c r="AM13" s="255">
        <v>0</v>
      </c>
      <c r="AN13" s="132">
        <f t="shared" si="18"/>
        <v>0</v>
      </c>
      <c r="AO13" s="255">
        <v>0</v>
      </c>
      <c r="AP13" s="132">
        <f t="shared" si="19"/>
        <v>0</v>
      </c>
      <c r="AQ13" s="256">
        <v>0</v>
      </c>
    </row>
    <row r="14" spans="1:43" ht="21.75" customHeight="1">
      <c r="A14" s="20"/>
      <c r="B14" s="258" t="s">
        <v>11</v>
      </c>
      <c r="C14" s="232">
        <f t="shared" si="0"/>
        <v>0</v>
      </c>
      <c r="D14" s="305">
        <v>0</v>
      </c>
      <c r="E14" s="305">
        <v>0</v>
      </c>
      <c r="F14" s="212">
        <f t="shared" si="1"/>
        <v>0</v>
      </c>
      <c r="G14" s="75">
        <v>100</v>
      </c>
      <c r="H14" s="255">
        <v>0</v>
      </c>
      <c r="I14" s="138">
        <f t="shared" si="2"/>
        <v>0</v>
      </c>
      <c r="J14" s="308">
        <v>0</v>
      </c>
      <c r="K14" s="132">
        <f t="shared" si="3"/>
        <v>0</v>
      </c>
      <c r="L14" s="308">
        <v>0</v>
      </c>
      <c r="M14" s="132">
        <f t="shared" si="4"/>
        <v>0</v>
      </c>
      <c r="N14" s="309">
        <v>0</v>
      </c>
      <c r="O14" s="132">
        <f t="shared" si="5"/>
        <v>0</v>
      </c>
      <c r="P14" s="233">
        <f t="shared" si="6"/>
        <v>0</v>
      </c>
      <c r="Q14" s="130">
        <v>100</v>
      </c>
      <c r="R14" s="255">
        <v>0</v>
      </c>
      <c r="S14" s="138">
        <f t="shared" si="7"/>
        <v>0</v>
      </c>
      <c r="T14" s="255">
        <v>0</v>
      </c>
      <c r="U14" s="132">
        <f t="shared" si="8"/>
        <v>0</v>
      </c>
      <c r="V14" s="255">
        <v>0</v>
      </c>
      <c r="W14" s="132">
        <f t="shared" si="9"/>
        <v>0</v>
      </c>
      <c r="X14" s="255">
        <v>0</v>
      </c>
      <c r="Y14" s="132">
        <f t="shared" si="10"/>
        <v>0</v>
      </c>
      <c r="Z14" s="255">
        <v>0</v>
      </c>
      <c r="AA14" s="132">
        <f t="shared" si="11"/>
        <v>0</v>
      </c>
      <c r="AB14" s="255">
        <v>0</v>
      </c>
      <c r="AC14" s="132">
        <f t="shared" si="12"/>
        <v>0</v>
      </c>
      <c r="AD14" s="255">
        <v>0</v>
      </c>
      <c r="AE14" s="132">
        <f t="shared" si="13"/>
        <v>0</v>
      </c>
      <c r="AF14" s="279">
        <v>0</v>
      </c>
      <c r="AG14" s="307">
        <f t="shared" si="14"/>
        <v>0</v>
      </c>
      <c r="AH14" s="255">
        <v>0</v>
      </c>
      <c r="AI14" s="132">
        <f t="shared" si="15"/>
        <v>0</v>
      </c>
      <c r="AJ14" s="212">
        <f t="shared" si="16"/>
        <v>0</v>
      </c>
      <c r="AK14" s="255">
        <v>0</v>
      </c>
      <c r="AL14" s="132">
        <f t="shared" si="17"/>
        <v>0</v>
      </c>
      <c r="AM14" s="255">
        <v>0</v>
      </c>
      <c r="AN14" s="132">
        <f t="shared" si="18"/>
        <v>0</v>
      </c>
      <c r="AO14" s="255">
        <v>0</v>
      </c>
      <c r="AP14" s="132">
        <f t="shared" si="19"/>
        <v>0</v>
      </c>
      <c r="AQ14" s="256">
        <v>0</v>
      </c>
    </row>
    <row r="15" spans="1:43" ht="21.75" customHeight="1">
      <c r="A15" s="20"/>
      <c r="B15" s="258" t="s">
        <v>123</v>
      </c>
      <c r="C15" s="232">
        <f t="shared" si="0"/>
        <v>0</v>
      </c>
      <c r="D15" s="305">
        <v>0</v>
      </c>
      <c r="E15" s="305">
        <v>0</v>
      </c>
      <c r="F15" s="212">
        <f t="shared" si="1"/>
        <v>0</v>
      </c>
      <c r="G15" s="75">
        <v>100</v>
      </c>
      <c r="H15" s="255">
        <v>0</v>
      </c>
      <c r="I15" s="138">
        <f t="shared" si="2"/>
        <v>0</v>
      </c>
      <c r="J15" s="308">
        <v>0</v>
      </c>
      <c r="K15" s="132">
        <f t="shared" si="3"/>
        <v>0</v>
      </c>
      <c r="L15" s="308">
        <v>0</v>
      </c>
      <c r="M15" s="132">
        <f t="shared" si="4"/>
        <v>0</v>
      </c>
      <c r="N15" s="309">
        <v>0</v>
      </c>
      <c r="O15" s="132">
        <f t="shared" si="5"/>
        <v>0</v>
      </c>
      <c r="P15" s="233">
        <f t="shared" si="6"/>
        <v>0</v>
      </c>
      <c r="Q15" s="130">
        <v>100</v>
      </c>
      <c r="R15" s="255">
        <v>0</v>
      </c>
      <c r="S15" s="138">
        <f t="shared" si="7"/>
        <v>0</v>
      </c>
      <c r="T15" s="255">
        <v>0</v>
      </c>
      <c r="U15" s="132">
        <f t="shared" si="8"/>
        <v>0</v>
      </c>
      <c r="V15" s="255">
        <v>0</v>
      </c>
      <c r="W15" s="132">
        <f t="shared" si="9"/>
        <v>0</v>
      </c>
      <c r="X15" s="255">
        <v>0</v>
      </c>
      <c r="Y15" s="132">
        <f t="shared" si="10"/>
        <v>0</v>
      </c>
      <c r="Z15" s="255">
        <v>0</v>
      </c>
      <c r="AA15" s="132">
        <f t="shared" si="11"/>
        <v>0</v>
      </c>
      <c r="AB15" s="255">
        <v>0</v>
      </c>
      <c r="AC15" s="132">
        <f t="shared" si="12"/>
        <v>0</v>
      </c>
      <c r="AD15" s="255">
        <v>0</v>
      </c>
      <c r="AE15" s="132">
        <f t="shared" si="13"/>
        <v>0</v>
      </c>
      <c r="AF15" s="279">
        <v>0</v>
      </c>
      <c r="AG15" s="307">
        <f t="shared" si="14"/>
        <v>0</v>
      </c>
      <c r="AH15" s="255">
        <v>0</v>
      </c>
      <c r="AI15" s="132">
        <f t="shared" si="15"/>
        <v>0</v>
      </c>
      <c r="AJ15" s="212">
        <f t="shared" si="16"/>
        <v>0</v>
      </c>
      <c r="AK15" s="255">
        <v>0</v>
      </c>
      <c r="AL15" s="132">
        <f t="shared" si="17"/>
        <v>0</v>
      </c>
      <c r="AM15" s="255">
        <v>0</v>
      </c>
      <c r="AN15" s="132">
        <f t="shared" si="18"/>
        <v>0</v>
      </c>
      <c r="AO15" s="255">
        <v>0</v>
      </c>
      <c r="AP15" s="132">
        <f t="shared" si="19"/>
        <v>0</v>
      </c>
      <c r="AQ15" s="256">
        <v>0</v>
      </c>
    </row>
    <row r="16" spans="1:43" ht="21.75" customHeight="1">
      <c r="A16" s="20"/>
      <c r="B16" s="316" t="s">
        <v>57</v>
      </c>
      <c r="C16" s="232">
        <f t="shared" si="0"/>
        <v>0</v>
      </c>
      <c r="D16" s="305">
        <v>0</v>
      </c>
      <c r="E16" s="305">
        <v>0</v>
      </c>
      <c r="F16" s="212">
        <f t="shared" si="1"/>
        <v>0</v>
      </c>
      <c r="G16" s="75">
        <v>100</v>
      </c>
      <c r="H16" s="255">
        <v>0</v>
      </c>
      <c r="I16" s="138">
        <f t="shared" si="2"/>
        <v>0</v>
      </c>
      <c r="J16" s="308">
        <v>0</v>
      </c>
      <c r="K16" s="132">
        <f t="shared" si="3"/>
        <v>0</v>
      </c>
      <c r="L16" s="308">
        <v>0</v>
      </c>
      <c r="M16" s="132">
        <f t="shared" si="4"/>
        <v>0</v>
      </c>
      <c r="N16" s="309">
        <v>0</v>
      </c>
      <c r="O16" s="132">
        <f t="shared" si="5"/>
        <v>0</v>
      </c>
      <c r="P16" s="233">
        <f t="shared" si="6"/>
        <v>0</v>
      </c>
      <c r="Q16" s="130">
        <v>100</v>
      </c>
      <c r="R16" s="255">
        <v>0</v>
      </c>
      <c r="S16" s="138">
        <f t="shared" si="7"/>
        <v>0</v>
      </c>
      <c r="T16" s="255">
        <v>0</v>
      </c>
      <c r="U16" s="132">
        <f t="shared" si="8"/>
        <v>0</v>
      </c>
      <c r="V16" s="255">
        <v>0</v>
      </c>
      <c r="W16" s="132">
        <f t="shared" si="9"/>
        <v>0</v>
      </c>
      <c r="X16" s="255">
        <v>0</v>
      </c>
      <c r="Y16" s="132">
        <f t="shared" si="10"/>
        <v>0</v>
      </c>
      <c r="Z16" s="255">
        <v>0</v>
      </c>
      <c r="AA16" s="132">
        <f t="shared" si="11"/>
        <v>0</v>
      </c>
      <c r="AB16" s="255">
        <v>0</v>
      </c>
      <c r="AC16" s="132">
        <f t="shared" si="12"/>
        <v>0</v>
      </c>
      <c r="AD16" s="255">
        <v>0</v>
      </c>
      <c r="AE16" s="132">
        <f t="shared" si="13"/>
        <v>0</v>
      </c>
      <c r="AF16" s="279">
        <v>0</v>
      </c>
      <c r="AG16" s="307">
        <f t="shared" si="14"/>
        <v>0</v>
      </c>
      <c r="AH16" s="255">
        <v>0</v>
      </c>
      <c r="AI16" s="132">
        <f t="shared" si="15"/>
        <v>0</v>
      </c>
      <c r="AJ16" s="212">
        <f t="shared" si="16"/>
        <v>0</v>
      </c>
      <c r="AK16" s="255">
        <v>0</v>
      </c>
      <c r="AL16" s="132">
        <f t="shared" si="17"/>
        <v>0</v>
      </c>
      <c r="AM16" s="255">
        <v>0</v>
      </c>
      <c r="AN16" s="132">
        <f t="shared" si="18"/>
        <v>0</v>
      </c>
      <c r="AO16" s="255">
        <v>0</v>
      </c>
      <c r="AP16" s="132">
        <f t="shared" si="19"/>
        <v>0</v>
      </c>
      <c r="AQ16" s="256">
        <v>0</v>
      </c>
    </row>
    <row r="17" spans="1:43" ht="21.75" customHeight="1">
      <c r="A17" s="20"/>
      <c r="B17" s="316" t="s">
        <v>193</v>
      </c>
      <c r="C17" s="232">
        <f t="shared" si="0"/>
        <v>0</v>
      </c>
      <c r="D17" s="305">
        <v>0</v>
      </c>
      <c r="E17" s="305">
        <v>0</v>
      </c>
      <c r="F17" s="212">
        <f t="shared" si="1"/>
        <v>0</v>
      </c>
      <c r="G17" s="75">
        <v>100</v>
      </c>
      <c r="H17" s="255">
        <v>0</v>
      </c>
      <c r="I17" s="132">
        <f t="shared" si="2"/>
        <v>0</v>
      </c>
      <c r="J17" s="308">
        <v>0</v>
      </c>
      <c r="K17" s="132">
        <f t="shared" si="3"/>
        <v>0</v>
      </c>
      <c r="L17" s="308">
        <v>0</v>
      </c>
      <c r="M17" s="132">
        <f t="shared" si="4"/>
        <v>0</v>
      </c>
      <c r="N17" s="309">
        <v>0</v>
      </c>
      <c r="O17" s="132">
        <f t="shared" si="5"/>
        <v>0</v>
      </c>
      <c r="P17" s="233">
        <f t="shared" si="6"/>
        <v>0</v>
      </c>
      <c r="Q17" s="130">
        <v>100</v>
      </c>
      <c r="R17" s="255">
        <v>0</v>
      </c>
      <c r="S17" s="138">
        <f t="shared" si="7"/>
        <v>0</v>
      </c>
      <c r="T17" s="255">
        <v>0</v>
      </c>
      <c r="U17" s="132">
        <f t="shared" si="8"/>
        <v>0</v>
      </c>
      <c r="V17" s="255">
        <v>0</v>
      </c>
      <c r="W17" s="132">
        <f t="shared" si="9"/>
        <v>0</v>
      </c>
      <c r="X17" s="255">
        <v>0</v>
      </c>
      <c r="Y17" s="132">
        <f t="shared" si="10"/>
        <v>0</v>
      </c>
      <c r="Z17" s="255">
        <v>0</v>
      </c>
      <c r="AA17" s="132">
        <f t="shared" si="11"/>
        <v>0</v>
      </c>
      <c r="AB17" s="255">
        <v>0</v>
      </c>
      <c r="AC17" s="132">
        <f t="shared" si="12"/>
        <v>0</v>
      </c>
      <c r="AD17" s="255">
        <v>0</v>
      </c>
      <c r="AE17" s="132">
        <f t="shared" si="13"/>
        <v>0</v>
      </c>
      <c r="AF17" s="279">
        <v>0</v>
      </c>
      <c r="AG17" s="307">
        <f t="shared" si="14"/>
        <v>0</v>
      </c>
      <c r="AH17" s="255">
        <v>0</v>
      </c>
      <c r="AI17" s="132">
        <f t="shared" si="15"/>
        <v>0</v>
      </c>
      <c r="AJ17" s="212">
        <f t="shared" si="16"/>
        <v>0</v>
      </c>
      <c r="AK17" s="255">
        <v>0</v>
      </c>
      <c r="AL17" s="132">
        <f t="shared" si="17"/>
        <v>0</v>
      </c>
      <c r="AM17" s="255">
        <v>0</v>
      </c>
      <c r="AN17" s="132">
        <f t="shared" si="18"/>
        <v>0</v>
      </c>
      <c r="AO17" s="255">
        <v>0</v>
      </c>
      <c r="AP17" s="132">
        <f t="shared" si="19"/>
        <v>0</v>
      </c>
      <c r="AQ17" s="256">
        <v>0</v>
      </c>
    </row>
    <row r="18" spans="1:43" ht="21.75" customHeight="1">
      <c r="A18" s="20"/>
      <c r="B18" s="258" t="s">
        <v>12</v>
      </c>
      <c r="C18" s="232">
        <f t="shared" si="0"/>
        <v>0</v>
      </c>
      <c r="D18" s="305">
        <v>0</v>
      </c>
      <c r="E18" s="305">
        <v>0</v>
      </c>
      <c r="F18" s="212">
        <f t="shared" si="1"/>
        <v>0</v>
      </c>
      <c r="G18" s="75">
        <v>100</v>
      </c>
      <c r="H18" s="255">
        <v>0</v>
      </c>
      <c r="I18" s="132">
        <f t="shared" si="2"/>
        <v>0</v>
      </c>
      <c r="J18" s="255">
        <v>0</v>
      </c>
      <c r="K18" s="132">
        <f t="shared" si="3"/>
        <v>0</v>
      </c>
      <c r="L18" s="255">
        <v>0</v>
      </c>
      <c r="M18" s="132">
        <f t="shared" si="4"/>
        <v>0</v>
      </c>
      <c r="N18" s="255">
        <v>0</v>
      </c>
      <c r="O18" s="132">
        <f t="shared" si="5"/>
        <v>0</v>
      </c>
      <c r="P18" s="233">
        <f t="shared" si="6"/>
        <v>0</v>
      </c>
      <c r="Q18" s="130">
        <v>100</v>
      </c>
      <c r="R18" s="255">
        <v>0</v>
      </c>
      <c r="S18" s="138">
        <f t="shared" si="7"/>
        <v>0</v>
      </c>
      <c r="T18" s="255">
        <v>0</v>
      </c>
      <c r="U18" s="132">
        <f t="shared" si="8"/>
        <v>0</v>
      </c>
      <c r="V18" s="255">
        <v>0</v>
      </c>
      <c r="W18" s="132">
        <f t="shared" si="9"/>
        <v>0</v>
      </c>
      <c r="X18" s="255">
        <v>0</v>
      </c>
      <c r="Y18" s="132">
        <f t="shared" si="10"/>
        <v>0</v>
      </c>
      <c r="Z18" s="255">
        <v>0</v>
      </c>
      <c r="AA18" s="132">
        <f t="shared" si="11"/>
        <v>0</v>
      </c>
      <c r="AB18" s="255">
        <v>0</v>
      </c>
      <c r="AC18" s="132">
        <f t="shared" si="12"/>
        <v>0</v>
      </c>
      <c r="AD18" s="255">
        <v>0</v>
      </c>
      <c r="AE18" s="132">
        <f t="shared" si="13"/>
        <v>0</v>
      </c>
      <c r="AF18" s="279">
        <v>0</v>
      </c>
      <c r="AG18" s="307">
        <f t="shared" si="14"/>
        <v>0</v>
      </c>
      <c r="AH18" s="255">
        <v>0</v>
      </c>
      <c r="AI18" s="132">
        <f t="shared" si="15"/>
        <v>0</v>
      </c>
      <c r="AJ18" s="212">
        <f t="shared" si="16"/>
        <v>0</v>
      </c>
      <c r="AK18" s="255">
        <v>0</v>
      </c>
      <c r="AL18" s="132">
        <f t="shared" si="17"/>
        <v>0</v>
      </c>
      <c r="AM18" s="255">
        <v>0</v>
      </c>
      <c r="AN18" s="132">
        <f t="shared" si="18"/>
        <v>0</v>
      </c>
      <c r="AO18" s="255">
        <v>0</v>
      </c>
      <c r="AP18" s="132">
        <f t="shared" si="19"/>
        <v>0</v>
      </c>
      <c r="AQ18" s="256">
        <v>0</v>
      </c>
    </row>
    <row r="19" spans="1:43" ht="21.75" customHeight="1">
      <c r="A19" s="20"/>
      <c r="B19" s="258" t="s">
        <v>24</v>
      </c>
      <c r="C19" s="232">
        <f t="shared" si="0"/>
        <v>0</v>
      </c>
      <c r="D19" s="305">
        <v>0</v>
      </c>
      <c r="E19" s="305">
        <v>0</v>
      </c>
      <c r="F19" s="212">
        <f t="shared" si="1"/>
        <v>0</v>
      </c>
      <c r="G19" s="75">
        <v>100</v>
      </c>
      <c r="H19" s="255">
        <v>0</v>
      </c>
      <c r="I19" s="138">
        <f t="shared" si="2"/>
        <v>0</v>
      </c>
      <c r="J19" s="308">
        <v>0</v>
      </c>
      <c r="K19" s="132">
        <f t="shared" si="3"/>
        <v>0</v>
      </c>
      <c r="L19" s="308">
        <v>0</v>
      </c>
      <c r="M19" s="132">
        <f t="shared" si="4"/>
        <v>0</v>
      </c>
      <c r="N19" s="309">
        <v>0</v>
      </c>
      <c r="O19" s="132">
        <f t="shared" si="5"/>
        <v>0</v>
      </c>
      <c r="P19" s="233">
        <f t="shared" si="6"/>
        <v>0</v>
      </c>
      <c r="Q19" s="130">
        <v>100</v>
      </c>
      <c r="R19" s="255">
        <v>0</v>
      </c>
      <c r="S19" s="132">
        <f t="shared" si="7"/>
        <v>0</v>
      </c>
      <c r="T19" s="309">
        <v>0</v>
      </c>
      <c r="U19" s="132">
        <f t="shared" si="8"/>
        <v>0</v>
      </c>
      <c r="V19" s="309">
        <v>0</v>
      </c>
      <c r="W19" s="132">
        <f t="shared" si="9"/>
        <v>0</v>
      </c>
      <c r="X19" s="309">
        <v>0</v>
      </c>
      <c r="Y19" s="132">
        <f t="shared" si="10"/>
        <v>0</v>
      </c>
      <c r="Z19" s="309">
        <v>0</v>
      </c>
      <c r="AA19" s="132">
        <f t="shared" si="11"/>
        <v>0</v>
      </c>
      <c r="AB19" s="255">
        <v>0</v>
      </c>
      <c r="AC19" s="132">
        <f t="shared" si="12"/>
        <v>0</v>
      </c>
      <c r="AD19" s="309">
        <v>0</v>
      </c>
      <c r="AE19" s="132">
        <f t="shared" si="13"/>
        <v>0</v>
      </c>
      <c r="AF19" s="309">
        <v>0</v>
      </c>
      <c r="AG19" s="311">
        <f t="shared" si="14"/>
        <v>0</v>
      </c>
      <c r="AH19" s="309">
        <v>0</v>
      </c>
      <c r="AI19" s="132">
        <f t="shared" si="15"/>
        <v>0</v>
      </c>
      <c r="AJ19" s="212">
        <f t="shared" si="16"/>
        <v>0</v>
      </c>
      <c r="AK19" s="255">
        <v>0</v>
      </c>
      <c r="AL19" s="132">
        <f t="shared" si="17"/>
        <v>0</v>
      </c>
      <c r="AM19" s="255">
        <v>0</v>
      </c>
      <c r="AN19" s="132">
        <f t="shared" si="18"/>
        <v>0</v>
      </c>
      <c r="AO19" s="255">
        <v>0</v>
      </c>
      <c r="AP19" s="132">
        <f t="shared" si="19"/>
        <v>0</v>
      </c>
      <c r="AQ19" s="256">
        <v>0</v>
      </c>
    </row>
    <row r="20" spans="1:43" ht="21.75" customHeight="1">
      <c r="A20" s="20"/>
      <c r="B20" s="258" t="s">
        <v>39</v>
      </c>
      <c r="C20" s="232">
        <f t="shared" si="0"/>
        <v>0</v>
      </c>
      <c r="D20" s="305">
        <v>0</v>
      </c>
      <c r="E20" s="305">
        <v>0</v>
      </c>
      <c r="F20" s="212">
        <f t="shared" si="1"/>
        <v>0</v>
      </c>
      <c r="G20" s="75">
        <v>100</v>
      </c>
      <c r="H20" s="255">
        <v>0</v>
      </c>
      <c r="I20" s="138">
        <f t="shared" si="2"/>
        <v>0</v>
      </c>
      <c r="J20" s="310">
        <v>0</v>
      </c>
      <c r="K20" s="132">
        <f t="shared" si="3"/>
        <v>0</v>
      </c>
      <c r="L20" s="255">
        <v>0</v>
      </c>
      <c r="M20" s="132">
        <f t="shared" si="4"/>
        <v>0</v>
      </c>
      <c r="N20" s="255">
        <v>0</v>
      </c>
      <c r="O20" s="132">
        <f t="shared" si="5"/>
        <v>0</v>
      </c>
      <c r="P20" s="233">
        <f t="shared" si="6"/>
        <v>0</v>
      </c>
      <c r="Q20" s="130">
        <v>100</v>
      </c>
      <c r="R20" s="255">
        <v>0</v>
      </c>
      <c r="S20" s="138">
        <f t="shared" si="7"/>
        <v>0</v>
      </c>
      <c r="T20" s="255">
        <v>0</v>
      </c>
      <c r="U20" s="132">
        <f t="shared" si="8"/>
        <v>0</v>
      </c>
      <c r="V20" s="255">
        <v>0</v>
      </c>
      <c r="W20" s="132">
        <f t="shared" si="9"/>
        <v>0</v>
      </c>
      <c r="X20" s="255">
        <v>0</v>
      </c>
      <c r="Y20" s="132">
        <f t="shared" si="10"/>
        <v>0</v>
      </c>
      <c r="Z20" s="255">
        <v>0</v>
      </c>
      <c r="AA20" s="132">
        <f t="shared" si="11"/>
        <v>0</v>
      </c>
      <c r="AB20" s="255">
        <v>0</v>
      </c>
      <c r="AC20" s="132">
        <f t="shared" si="12"/>
        <v>0</v>
      </c>
      <c r="AD20" s="255">
        <v>0</v>
      </c>
      <c r="AE20" s="132">
        <f t="shared" si="13"/>
        <v>0</v>
      </c>
      <c r="AF20" s="279">
        <v>0</v>
      </c>
      <c r="AG20" s="307">
        <f t="shared" si="14"/>
        <v>0</v>
      </c>
      <c r="AH20" s="255">
        <v>0</v>
      </c>
      <c r="AI20" s="132">
        <f t="shared" si="15"/>
        <v>0</v>
      </c>
      <c r="AJ20" s="212">
        <f t="shared" si="16"/>
        <v>0</v>
      </c>
      <c r="AK20" s="255">
        <v>0</v>
      </c>
      <c r="AL20" s="132">
        <f t="shared" si="17"/>
        <v>0</v>
      </c>
      <c r="AM20" s="255">
        <v>0</v>
      </c>
      <c r="AN20" s="132">
        <f t="shared" si="18"/>
        <v>0</v>
      </c>
      <c r="AO20" s="255">
        <v>0</v>
      </c>
      <c r="AP20" s="132">
        <f t="shared" si="19"/>
        <v>0</v>
      </c>
      <c r="AQ20" s="256">
        <v>0</v>
      </c>
    </row>
    <row r="21" spans="1:43" ht="21.75" customHeight="1">
      <c r="A21" s="20"/>
      <c r="B21" s="258" t="s">
        <v>13</v>
      </c>
      <c r="C21" s="232">
        <f t="shared" si="0"/>
        <v>0</v>
      </c>
      <c r="D21" s="305">
        <v>0</v>
      </c>
      <c r="E21" s="305">
        <v>0</v>
      </c>
      <c r="F21" s="212">
        <f t="shared" si="1"/>
        <v>0</v>
      </c>
      <c r="G21" s="75">
        <v>100</v>
      </c>
      <c r="H21" s="255">
        <v>0</v>
      </c>
      <c r="I21" s="138">
        <f t="shared" si="2"/>
        <v>0</v>
      </c>
      <c r="J21" s="308">
        <v>0</v>
      </c>
      <c r="K21" s="132">
        <f t="shared" si="3"/>
        <v>0</v>
      </c>
      <c r="L21" s="308">
        <v>0</v>
      </c>
      <c r="M21" s="132">
        <f t="shared" si="4"/>
        <v>0</v>
      </c>
      <c r="N21" s="309">
        <v>0</v>
      </c>
      <c r="O21" s="132">
        <f t="shared" si="5"/>
        <v>0</v>
      </c>
      <c r="P21" s="233">
        <f t="shared" si="6"/>
        <v>0</v>
      </c>
      <c r="Q21" s="130">
        <v>100</v>
      </c>
      <c r="R21" s="255">
        <v>0</v>
      </c>
      <c r="S21" s="138">
        <f t="shared" si="7"/>
        <v>0</v>
      </c>
      <c r="T21" s="255">
        <v>0</v>
      </c>
      <c r="U21" s="132">
        <f t="shared" si="8"/>
        <v>0</v>
      </c>
      <c r="V21" s="255">
        <v>0</v>
      </c>
      <c r="W21" s="132">
        <f t="shared" si="9"/>
        <v>0</v>
      </c>
      <c r="X21" s="255">
        <v>0</v>
      </c>
      <c r="Y21" s="132">
        <f t="shared" si="10"/>
        <v>0</v>
      </c>
      <c r="Z21" s="255">
        <v>0</v>
      </c>
      <c r="AA21" s="132">
        <f t="shared" si="11"/>
        <v>0</v>
      </c>
      <c r="AB21" s="255">
        <v>0</v>
      </c>
      <c r="AC21" s="132">
        <f t="shared" si="12"/>
        <v>0</v>
      </c>
      <c r="AD21" s="255">
        <v>0</v>
      </c>
      <c r="AE21" s="132">
        <f t="shared" si="13"/>
        <v>0</v>
      </c>
      <c r="AF21" s="279">
        <v>0</v>
      </c>
      <c r="AG21" s="307">
        <f t="shared" si="14"/>
        <v>0</v>
      </c>
      <c r="AH21" s="255">
        <v>0</v>
      </c>
      <c r="AI21" s="132">
        <f t="shared" si="15"/>
        <v>0</v>
      </c>
      <c r="AJ21" s="212">
        <f t="shared" si="16"/>
        <v>0</v>
      </c>
      <c r="AK21" s="255">
        <v>0</v>
      </c>
      <c r="AL21" s="132">
        <f t="shared" si="17"/>
        <v>0</v>
      </c>
      <c r="AM21" s="255">
        <v>0</v>
      </c>
      <c r="AN21" s="132">
        <f t="shared" si="18"/>
        <v>0</v>
      </c>
      <c r="AO21" s="255">
        <v>0</v>
      </c>
      <c r="AP21" s="132">
        <f t="shared" si="19"/>
        <v>0</v>
      </c>
      <c r="AQ21" s="256">
        <v>0</v>
      </c>
    </row>
    <row r="22" spans="1:43" ht="21.75" customHeight="1">
      <c r="A22" s="20"/>
      <c r="B22" s="258" t="s">
        <v>14</v>
      </c>
      <c r="C22" s="232">
        <f t="shared" si="0"/>
        <v>0</v>
      </c>
      <c r="D22" s="305">
        <v>0</v>
      </c>
      <c r="E22" s="305">
        <v>0</v>
      </c>
      <c r="F22" s="212">
        <f t="shared" si="1"/>
        <v>0</v>
      </c>
      <c r="G22" s="75">
        <v>100</v>
      </c>
      <c r="H22" s="255">
        <v>0</v>
      </c>
      <c r="I22" s="138">
        <f t="shared" si="2"/>
        <v>0</v>
      </c>
      <c r="J22" s="308">
        <v>0</v>
      </c>
      <c r="K22" s="132">
        <f t="shared" si="3"/>
        <v>0</v>
      </c>
      <c r="L22" s="308">
        <v>0</v>
      </c>
      <c r="M22" s="132">
        <f t="shared" si="4"/>
        <v>0</v>
      </c>
      <c r="N22" s="309">
        <v>0</v>
      </c>
      <c r="O22" s="132">
        <f t="shared" si="5"/>
        <v>0</v>
      </c>
      <c r="P22" s="233">
        <f t="shared" si="6"/>
        <v>0</v>
      </c>
      <c r="Q22" s="130">
        <v>100</v>
      </c>
      <c r="R22" s="255">
        <v>0</v>
      </c>
      <c r="S22" s="138">
        <f t="shared" si="7"/>
        <v>0</v>
      </c>
      <c r="T22" s="255">
        <v>0</v>
      </c>
      <c r="U22" s="132">
        <f t="shared" si="8"/>
        <v>0</v>
      </c>
      <c r="V22" s="255">
        <v>0</v>
      </c>
      <c r="W22" s="132">
        <f t="shared" si="9"/>
        <v>0</v>
      </c>
      <c r="X22" s="255">
        <v>0</v>
      </c>
      <c r="Y22" s="132">
        <f t="shared" si="10"/>
        <v>0</v>
      </c>
      <c r="Z22" s="255">
        <v>0</v>
      </c>
      <c r="AA22" s="132">
        <f t="shared" si="11"/>
        <v>0</v>
      </c>
      <c r="AB22" s="255">
        <v>0</v>
      </c>
      <c r="AC22" s="132">
        <f t="shared" si="12"/>
        <v>0</v>
      </c>
      <c r="AD22" s="255">
        <v>0</v>
      </c>
      <c r="AE22" s="132">
        <f t="shared" si="13"/>
        <v>0</v>
      </c>
      <c r="AF22" s="279">
        <v>0</v>
      </c>
      <c r="AG22" s="307">
        <f t="shared" si="14"/>
        <v>0</v>
      </c>
      <c r="AH22" s="255">
        <v>0</v>
      </c>
      <c r="AI22" s="132">
        <f t="shared" si="15"/>
        <v>0</v>
      </c>
      <c r="AJ22" s="212">
        <f t="shared" si="16"/>
        <v>0</v>
      </c>
      <c r="AK22" s="255">
        <v>0</v>
      </c>
      <c r="AL22" s="132">
        <f t="shared" si="17"/>
        <v>0</v>
      </c>
      <c r="AM22" s="255">
        <v>0</v>
      </c>
      <c r="AN22" s="132">
        <f t="shared" si="18"/>
        <v>0</v>
      </c>
      <c r="AO22" s="255">
        <v>0</v>
      </c>
      <c r="AP22" s="132">
        <f t="shared" si="19"/>
        <v>0</v>
      </c>
      <c r="AQ22" s="256">
        <v>0</v>
      </c>
    </row>
    <row r="23" spans="1:43" ht="21.75" customHeight="1">
      <c r="A23" s="20"/>
      <c r="B23" s="258" t="s">
        <v>4</v>
      </c>
      <c r="C23" s="232">
        <f t="shared" si="0"/>
        <v>2</v>
      </c>
      <c r="D23" s="305">
        <v>0</v>
      </c>
      <c r="E23" s="305">
        <v>2</v>
      </c>
      <c r="F23" s="212">
        <f t="shared" si="1"/>
        <v>2</v>
      </c>
      <c r="G23" s="75">
        <v>100</v>
      </c>
      <c r="H23" s="255">
        <v>0</v>
      </c>
      <c r="I23" s="138">
        <f t="shared" si="2"/>
        <v>0</v>
      </c>
      <c r="J23" s="308">
        <v>0</v>
      </c>
      <c r="K23" s="132">
        <f t="shared" si="3"/>
        <v>0</v>
      </c>
      <c r="L23" s="308">
        <v>2</v>
      </c>
      <c r="M23" s="132">
        <f t="shared" si="4"/>
        <v>100</v>
      </c>
      <c r="N23" s="309">
        <v>0</v>
      </c>
      <c r="O23" s="132">
        <f t="shared" si="5"/>
        <v>0</v>
      </c>
      <c r="P23" s="233">
        <f t="shared" si="6"/>
        <v>2</v>
      </c>
      <c r="Q23" s="130">
        <v>100</v>
      </c>
      <c r="R23" s="255">
        <v>2</v>
      </c>
      <c r="S23" s="138">
        <f t="shared" si="7"/>
        <v>100</v>
      </c>
      <c r="T23" s="255">
        <v>0</v>
      </c>
      <c r="U23" s="132">
        <f t="shared" si="8"/>
        <v>0</v>
      </c>
      <c r="V23" s="255">
        <v>0</v>
      </c>
      <c r="W23" s="132">
        <f t="shared" si="9"/>
        <v>0</v>
      </c>
      <c r="X23" s="255">
        <v>0</v>
      </c>
      <c r="Y23" s="132">
        <f t="shared" si="10"/>
        <v>0</v>
      </c>
      <c r="Z23" s="255">
        <v>0</v>
      </c>
      <c r="AA23" s="132">
        <f t="shared" si="11"/>
        <v>0</v>
      </c>
      <c r="AB23" s="255">
        <v>0</v>
      </c>
      <c r="AC23" s="132">
        <f t="shared" si="12"/>
        <v>0</v>
      </c>
      <c r="AD23" s="255">
        <v>0</v>
      </c>
      <c r="AE23" s="132">
        <f t="shared" si="13"/>
        <v>0</v>
      </c>
      <c r="AF23" s="279">
        <v>0</v>
      </c>
      <c r="AG23" s="307">
        <f t="shared" si="14"/>
        <v>0</v>
      </c>
      <c r="AH23" s="255">
        <v>0</v>
      </c>
      <c r="AI23" s="132">
        <f t="shared" si="15"/>
        <v>0</v>
      </c>
      <c r="AJ23" s="212">
        <f t="shared" si="16"/>
        <v>0</v>
      </c>
      <c r="AK23" s="255">
        <v>0</v>
      </c>
      <c r="AL23" s="132">
        <f t="shared" si="17"/>
        <v>0</v>
      </c>
      <c r="AM23" s="255">
        <v>0</v>
      </c>
      <c r="AN23" s="132">
        <f t="shared" si="18"/>
        <v>0</v>
      </c>
      <c r="AO23" s="255">
        <v>0</v>
      </c>
      <c r="AP23" s="132">
        <f t="shared" si="19"/>
        <v>0</v>
      </c>
      <c r="AQ23" s="256">
        <v>0</v>
      </c>
    </row>
    <row r="24" spans="1:43" ht="21.75" customHeight="1">
      <c r="A24" s="20"/>
      <c r="B24" s="258" t="s">
        <v>5</v>
      </c>
      <c r="C24" s="232">
        <f t="shared" si="0"/>
        <v>0</v>
      </c>
      <c r="D24" s="305">
        <v>0</v>
      </c>
      <c r="E24" s="305">
        <v>0</v>
      </c>
      <c r="F24" s="212">
        <f t="shared" si="1"/>
        <v>0</v>
      </c>
      <c r="G24" s="75">
        <v>100</v>
      </c>
      <c r="H24" s="255">
        <v>0</v>
      </c>
      <c r="I24" s="138">
        <f t="shared" si="2"/>
        <v>0</v>
      </c>
      <c r="J24" s="308">
        <v>0</v>
      </c>
      <c r="K24" s="132">
        <f t="shared" si="3"/>
        <v>0</v>
      </c>
      <c r="L24" s="308">
        <v>0</v>
      </c>
      <c r="M24" s="132">
        <f t="shared" si="4"/>
        <v>0</v>
      </c>
      <c r="N24" s="309">
        <v>0</v>
      </c>
      <c r="O24" s="132">
        <f t="shared" si="5"/>
        <v>0</v>
      </c>
      <c r="P24" s="233">
        <f t="shared" si="6"/>
        <v>0</v>
      </c>
      <c r="Q24" s="130">
        <v>100</v>
      </c>
      <c r="R24" s="255">
        <v>0</v>
      </c>
      <c r="S24" s="138">
        <f t="shared" si="7"/>
        <v>0</v>
      </c>
      <c r="T24" s="255">
        <v>0</v>
      </c>
      <c r="U24" s="132">
        <f t="shared" si="8"/>
        <v>0</v>
      </c>
      <c r="V24" s="255">
        <v>0</v>
      </c>
      <c r="W24" s="132">
        <f t="shared" si="9"/>
        <v>0</v>
      </c>
      <c r="X24" s="255">
        <v>0</v>
      </c>
      <c r="Y24" s="132">
        <f t="shared" si="10"/>
        <v>0</v>
      </c>
      <c r="Z24" s="255">
        <v>0</v>
      </c>
      <c r="AA24" s="132">
        <f t="shared" si="11"/>
        <v>0</v>
      </c>
      <c r="AB24" s="255">
        <v>0</v>
      </c>
      <c r="AC24" s="132">
        <f t="shared" si="12"/>
        <v>0</v>
      </c>
      <c r="AD24" s="255">
        <v>0</v>
      </c>
      <c r="AE24" s="132">
        <f t="shared" si="13"/>
        <v>0</v>
      </c>
      <c r="AF24" s="279">
        <v>0</v>
      </c>
      <c r="AG24" s="307">
        <f t="shared" si="14"/>
        <v>0</v>
      </c>
      <c r="AH24" s="255">
        <v>0</v>
      </c>
      <c r="AI24" s="132">
        <f t="shared" si="15"/>
        <v>0</v>
      </c>
      <c r="AJ24" s="212">
        <f t="shared" si="16"/>
        <v>0</v>
      </c>
      <c r="AK24" s="255">
        <v>0</v>
      </c>
      <c r="AL24" s="132">
        <f t="shared" si="17"/>
        <v>0</v>
      </c>
      <c r="AM24" s="255">
        <v>0</v>
      </c>
      <c r="AN24" s="132">
        <f t="shared" si="18"/>
        <v>0</v>
      </c>
      <c r="AO24" s="255">
        <v>0</v>
      </c>
      <c r="AP24" s="132">
        <f t="shared" si="19"/>
        <v>0</v>
      </c>
      <c r="AQ24" s="256">
        <v>0</v>
      </c>
    </row>
    <row r="25" spans="1:43" ht="21.75" customHeight="1">
      <c r="A25" s="20"/>
      <c r="B25" s="258" t="s">
        <v>6</v>
      </c>
      <c r="C25" s="232">
        <f t="shared" si="0"/>
        <v>0</v>
      </c>
      <c r="D25" s="305">
        <v>0</v>
      </c>
      <c r="E25" s="305">
        <v>0</v>
      </c>
      <c r="F25" s="212">
        <f t="shared" si="1"/>
        <v>0</v>
      </c>
      <c r="G25" s="75">
        <v>100</v>
      </c>
      <c r="H25" s="255">
        <v>0</v>
      </c>
      <c r="I25" s="138">
        <f t="shared" si="2"/>
        <v>0</v>
      </c>
      <c r="J25" s="308">
        <v>0</v>
      </c>
      <c r="K25" s="132">
        <f t="shared" si="3"/>
        <v>0</v>
      </c>
      <c r="L25" s="308">
        <v>0</v>
      </c>
      <c r="M25" s="132">
        <f t="shared" si="4"/>
        <v>0</v>
      </c>
      <c r="N25" s="309">
        <v>0</v>
      </c>
      <c r="O25" s="132">
        <f t="shared" si="5"/>
        <v>0</v>
      </c>
      <c r="P25" s="233">
        <f t="shared" si="6"/>
        <v>0</v>
      </c>
      <c r="Q25" s="130">
        <v>100</v>
      </c>
      <c r="R25" s="255">
        <v>0</v>
      </c>
      <c r="S25" s="138">
        <f t="shared" si="7"/>
        <v>0</v>
      </c>
      <c r="T25" s="255">
        <v>0</v>
      </c>
      <c r="U25" s="132">
        <f t="shared" si="8"/>
        <v>0</v>
      </c>
      <c r="V25" s="255">
        <v>0</v>
      </c>
      <c r="W25" s="132">
        <f t="shared" si="9"/>
        <v>0</v>
      </c>
      <c r="X25" s="255">
        <v>0</v>
      </c>
      <c r="Y25" s="132">
        <f t="shared" si="10"/>
        <v>0</v>
      </c>
      <c r="Z25" s="255">
        <v>0</v>
      </c>
      <c r="AA25" s="132">
        <f t="shared" si="11"/>
        <v>0</v>
      </c>
      <c r="AB25" s="255">
        <v>0</v>
      </c>
      <c r="AC25" s="132">
        <f t="shared" si="12"/>
        <v>0</v>
      </c>
      <c r="AD25" s="255">
        <v>0</v>
      </c>
      <c r="AE25" s="132">
        <f t="shared" si="13"/>
        <v>0</v>
      </c>
      <c r="AF25" s="279">
        <v>0</v>
      </c>
      <c r="AG25" s="307">
        <f t="shared" si="14"/>
        <v>0</v>
      </c>
      <c r="AH25" s="255">
        <v>0</v>
      </c>
      <c r="AI25" s="132">
        <f t="shared" si="15"/>
        <v>0</v>
      </c>
      <c r="AJ25" s="212">
        <f t="shared" si="16"/>
        <v>0</v>
      </c>
      <c r="AK25" s="255">
        <v>0</v>
      </c>
      <c r="AL25" s="132">
        <f t="shared" si="17"/>
        <v>0</v>
      </c>
      <c r="AM25" s="255">
        <v>0</v>
      </c>
      <c r="AN25" s="132">
        <f t="shared" si="18"/>
        <v>0</v>
      </c>
      <c r="AO25" s="255">
        <v>0</v>
      </c>
      <c r="AP25" s="132">
        <f t="shared" si="19"/>
        <v>0</v>
      </c>
      <c r="AQ25" s="256">
        <v>0</v>
      </c>
    </row>
    <row r="26" spans="1:43" ht="21.75" customHeight="1">
      <c r="A26" s="20"/>
      <c r="B26" s="258" t="s">
        <v>15</v>
      </c>
      <c r="C26" s="232">
        <f t="shared" si="0"/>
        <v>0</v>
      </c>
      <c r="D26" s="305">
        <v>0</v>
      </c>
      <c r="E26" s="305">
        <v>0</v>
      </c>
      <c r="F26" s="212">
        <f t="shared" si="1"/>
        <v>0</v>
      </c>
      <c r="G26" s="75">
        <v>100</v>
      </c>
      <c r="H26" s="255">
        <v>0</v>
      </c>
      <c r="I26" s="138">
        <f t="shared" si="2"/>
        <v>0</v>
      </c>
      <c r="J26" s="308">
        <v>0</v>
      </c>
      <c r="K26" s="132">
        <f t="shared" si="3"/>
        <v>0</v>
      </c>
      <c r="L26" s="308">
        <v>0</v>
      </c>
      <c r="M26" s="132">
        <f t="shared" si="4"/>
        <v>0</v>
      </c>
      <c r="N26" s="309">
        <v>0</v>
      </c>
      <c r="O26" s="132">
        <f t="shared" si="5"/>
        <v>0</v>
      </c>
      <c r="P26" s="233">
        <f t="shared" si="6"/>
        <v>0</v>
      </c>
      <c r="Q26" s="130">
        <v>100</v>
      </c>
      <c r="R26" s="255">
        <v>0</v>
      </c>
      <c r="S26" s="138">
        <f t="shared" si="7"/>
        <v>0</v>
      </c>
      <c r="T26" s="255">
        <v>0</v>
      </c>
      <c r="U26" s="132">
        <f t="shared" si="8"/>
        <v>0</v>
      </c>
      <c r="V26" s="255">
        <v>0</v>
      </c>
      <c r="W26" s="132">
        <f t="shared" si="9"/>
        <v>0</v>
      </c>
      <c r="X26" s="255">
        <v>0</v>
      </c>
      <c r="Y26" s="132">
        <f t="shared" si="10"/>
        <v>0</v>
      </c>
      <c r="Z26" s="255">
        <v>0</v>
      </c>
      <c r="AA26" s="132">
        <f t="shared" si="11"/>
        <v>0</v>
      </c>
      <c r="AB26" s="255">
        <v>0</v>
      </c>
      <c r="AC26" s="132">
        <f t="shared" si="12"/>
        <v>0</v>
      </c>
      <c r="AD26" s="255">
        <v>0</v>
      </c>
      <c r="AE26" s="132">
        <f t="shared" si="13"/>
        <v>0</v>
      </c>
      <c r="AF26" s="279">
        <v>0</v>
      </c>
      <c r="AG26" s="307">
        <f t="shared" si="14"/>
        <v>0</v>
      </c>
      <c r="AH26" s="255">
        <v>0</v>
      </c>
      <c r="AI26" s="132">
        <f t="shared" si="15"/>
        <v>0</v>
      </c>
      <c r="AJ26" s="212">
        <f t="shared" si="16"/>
        <v>0</v>
      </c>
      <c r="AK26" s="255">
        <v>0</v>
      </c>
      <c r="AL26" s="132">
        <f t="shared" si="17"/>
        <v>0</v>
      </c>
      <c r="AM26" s="255">
        <v>0</v>
      </c>
      <c r="AN26" s="132">
        <f t="shared" si="18"/>
        <v>0</v>
      </c>
      <c r="AO26" s="255">
        <v>0</v>
      </c>
      <c r="AP26" s="132">
        <f t="shared" si="19"/>
        <v>0</v>
      </c>
      <c r="AQ26" s="256">
        <v>0</v>
      </c>
    </row>
    <row r="27" spans="1:43" ht="21.75" customHeight="1">
      <c r="A27" s="20"/>
      <c r="B27" s="258" t="s">
        <v>16</v>
      </c>
      <c r="C27" s="232">
        <f t="shared" si="0"/>
        <v>4353</v>
      </c>
      <c r="D27" s="305">
        <v>1695</v>
      </c>
      <c r="E27" s="305">
        <v>2658</v>
      </c>
      <c r="F27" s="212">
        <f t="shared" si="1"/>
        <v>1785</v>
      </c>
      <c r="G27" s="75">
        <v>100</v>
      </c>
      <c r="H27" s="255">
        <v>127</v>
      </c>
      <c r="I27" s="138">
        <f t="shared" si="2"/>
        <v>7.11484593837535</v>
      </c>
      <c r="J27" s="308">
        <v>1490</v>
      </c>
      <c r="K27" s="132">
        <f t="shared" si="3"/>
        <v>83.4733893557423</v>
      </c>
      <c r="L27" s="308">
        <v>168</v>
      </c>
      <c r="M27" s="132">
        <f t="shared" si="4"/>
        <v>9.411764705882353</v>
      </c>
      <c r="N27" s="309">
        <v>0</v>
      </c>
      <c r="O27" s="132">
        <f t="shared" si="5"/>
        <v>0</v>
      </c>
      <c r="P27" s="233">
        <f t="shared" si="6"/>
        <v>1785</v>
      </c>
      <c r="Q27" s="130">
        <v>100</v>
      </c>
      <c r="R27" s="255">
        <v>2</v>
      </c>
      <c r="S27" s="132">
        <f t="shared" si="7"/>
        <v>0.11204481792717086</v>
      </c>
      <c r="T27" s="309">
        <v>130</v>
      </c>
      <c r="U27" s="132">
        <f t="shared" si="8"/>
        <v>7.282913165266107</v>
      </c>
      <c r="V27" s="309">
        <v>731</v>
      </c>
      <c r="W27" s="132">
        <f t="shared" si="9"/>
        <v>40.95238095238095</v>
      </c>
      <c r="X27" s="309">
        <v>620</v>
      </c>
      <c r="Y27" s="132">
        <f t="shared" si="10"/>
        <v>34.73389355742297</v>
      </c>
      <c r="Z27" s="309">
        <v>202</v>
      </c>
      <c r="AA27" s="132">
        <f t="shared" si="11"/>
        <v>11.316526610644258</v>
      </c>
      <c r="AB27" s="255">
        <v>51</v>
      </c>
      <c r="AC27" s="132">
        <f t="shared" si="12"/>
        <v>2.857142857142857</v>
      </c>
      <c r="AD27" s="309">
        <v>12</v>
      </c>
      <c r="AE27" s="132">
        <f t="shared" si="13"/>
        <v>0.6722689075630253</v>
      </c>
      <c r="AF27" s="309">
        <v>6</v>
      </c>
      <c r="AG27" s="311">
        <f t="shared" si="14"/>
        <v>0.33613445378151263</v>
      </c>
      <c r="AH27" s="309">
        <v>31</v>
      </c>
      <c r="AI27" s="132">
        <f t="shared" si="15"/>
        <v>1.7366946778711485</v>
      </c>
      <c r="AJ27" s="212">
        <f t="shared" si="16"/>
        <v>2366</v>
      </c>
      <c r="AK27" s="255">
        <v>939</v>
      </c>
      <c r="AL27" s="132">
        <f t="shared" si="17"/>
        <v>39.687235841082</v>
      </c>
      <c r="AM27" s="255">
        <v>1351</v>
      </c>
      <c r="AN27" s="132">
        <f t="shared" si="18"/>
        <v>57.100591715976336</v>
      </c>
      <c r="AO27" s="255">
        <v>76</v>
      </c>
      <c r="AP27" s="132">
        <f t="shared" si="19"/>
        <v>3.2121724429416734</v>
      </c>
      <c r="AQ27" s="256">
        <v>202</v>
      </c>
    </row>
    <row r="28" spans="1:43" ht="21.75" customHeight="1">
      <c r="A28" s="20"/>
      <c r="B28" s="258" t="s">
        <v>17</v>
      </c>
      <c r="C28" s="232">
        <f t="shared" si="0"/>
        <v>0</v>
      </c>
      <c r="D28" s="305">
        <v>0</v>
      </c>
      <c r="E28" s="305">
        <v>0</v>
      </c>
      <c r="F28" s="212">
        <f t="shared" si="1"/>
        <v>0</v>
      </c>
      <c r="G28" s="75">
        <v>100</v>
      </c>
      <c r="H28" s="255">
        <v>0</v>
      </c>
      <c r="I28" s="138">
        <f t="shared" si="2"/>
        <v>0</v>
      </c>
      <c r="J28" s="308">
        <v>0</v>
      </c>
      <c r="K28" s="132">
        <f t="shared" si="3"/>
        <v>0</v>
      </c>
      <c r="L28" s="308">
        <v>0</v>
      </c>
      <c r="M28" s="132">
        <f t="shared" si="4"/>
        <v>0</v>
      </c>
      <c r="N28" s="309">
        <v>0</v>
      </c>
      <c r="O28" s="132">
        <f t="shared" si="5"/>
        <v>0</v>
      </c>
      <c r="P28" s="233">
        <f t="shared" si="6"/>
        <v>0</v>
      </c>
      <c r="Q28" s="130">
        <v>100</v>
      </c>
      <c r="R28" s="255">
        <v>0</v>
      </c>
      <c r="S28" s="138">
        <f t="shared" si="7"/>
        <v>0</v>
      </c>
      <c r="T28" s="255">
        <v>0</v>
      </c>
      <c r="U28" s="132">
        <f t="shared" si="8"/>
        <v>0</v>
      </c>
      <c r="V28" s="255">
        <v>0</v>
      </c>
      <c r="W28" s="132">
        <f t="shared" si="9"/>
        <v>0</v>
      </c>
      <c r="X28" s="255">
        <v>0</v>
      </c>
      <c r="Y28" s="132">
        <f t="shared" si="10"/>
        <v>0</v>
      </c>
      <c r="Z28" s="255">
        <v>0</v>
      </c>
      <c r="AA28" s="132">
        <f t="shared" si="11"/>
        <v>0</v>
      </c>
      <c r="AB28" s="255">
        <v>0</v>
      </c>
      <c r="AC28" s="132">
        <f t="shared" si="12"/>
        <v>0</v>
      </c>
      <c r="AD28" s="255">
        <v>0</v>
      </c>
      <c r="AE28" s="132">
        <f t="shared" si="13"/>
        <v>0</v>
      </c>
      <c r="AF28" s="279">
        <v>0</v>
      </c>
      <c r="AG28" s="307">
        <f t="shared" si="14"/>
        <v>0</v>
      </c>
      <c r="AH28" s="255">
        <v>0</v>
      </c>
      <c r="AI28" s="132">
        <f t="shared" si="15"/>
        <v>0</v>
      </c>
      <c r="AJ28" s="212">
        <f t="shared" si="16"/>
        <v>0</v>
      </c>
      <c r="AK28" s="255">
        <v>0</v>
      </c>
      <c r="AL28" s="132">
        <f t="shared" si="17"/>
        <v>0</v>
      </c>
      <c r="AM28" s="255">
        <v>0</v>
      </c>
      <c r="AN28" s="132">
        <f t="shared" si="18"/>
        <v>0</v>
      </c>
      <c r="AO28" s="255">
        <v>0</v>
      </c>
      <c r="AP28" s="132">
        <f t="shared" si="19"/>
        <v>0</v>
      </c>
      <c r="AQ28" s="256">
        <v>0</v>
      </c>
    </row>
    <row r="29" spans="1:43" ht="21.75" customHeight="1">
      <c r="A29" s="20"/>
      <c r="B29" s="258" t="s">
        <v>18</v>
      </c>
      <c r="C29" s="232">
        <f t="shared" si="0"/>
        <v>0</v>
      </c>
      <c r="D29" s="305">
        <v>0</v>
      </c>
      <c r="E29" s="305">
        <v>0</v>
      </c>
      <c r="F29" s="212">
        <f t="shared" si="1"/>
        <v>0</v>
      </c>
      <c r="G29" s="75">
        <v>100</v>
      </c>
      <c r="H29" s="255">
        <v>0</v>
      </c>
      <c r="I29" s="138">
        <f t="shared" si="2"/>
        <v>0</v>
      </c>
      <c r="J29" s="308">
        <v>0</v>
      </c>
      <c r="K29" s="132">
        <f t="shared" si="3"/>
        <v>0</v>
      </c>
      <c r="L29" s="308">
        <v>0</v>
      </c>
      <c r="M29" s="132">
        <f t="shared" si="4"/>
        <v>0</v>
      </c>
      <c r="N29" s="309">
        <v>0</v>
      </c>
      <c r="O29" s="132">
        <f t="shared" si="5"/>
        <v>0</v>
      </c>
      <c r="P29" s="233">
        <f t="shared" si="6"/>
        <v>0</v>
      </c>
      <c r="Q29" s="130">
        <v>100</v>
      </c>
      <c r="R29" s="255">
        <v>0</v>
      </c>
      <c r="S29" s="138">
        <f t="shared" si="7"/>
        <v>0</v>
      </c>
      <c r="T29" s="255">
        <v>0</v>
      </c>
      <c r="U29" s="132">
        <f t="shared" si="8"/>
        <v>0</v>
      </c>
      <c r="V29" s="255">
        <v>0</v>
      </c>
      <c r="W29" s="132">
        <f t="shared" si="9"/>
        <v>0</v>
      </c>
      <c r="X29" s="255">
        <v>0</v>
      </c>
      <c r="Y29" s="132">
        <f t="shared" si="10"/>
        <v>0</v>
      </c>
      <c r="Z29" s="255">
        <v>0</v>
      </c>
      <c r="AA29" s="132">
        <f t="shared" si="11"/>
        <v>0</v>
      </c>
      <c r="AB29" s="255">
        <v>0</v>
      </c>
      <c r="AC29" s="132">
        <f t="shared" si="12"/>
        <v>0</v>
      </c>
      <c r="AD29" s="255">
        <v>0</v>
      </c>
      <c r="AE29" s="132">
        <f t="shared" si="13"/>
        <v>0</v>
      </c>
      <c r="AF29" s="279">
        <v>0</v>
      </c>
      <c r="AG29" s="307">
        <f t="shared" si="14"/>
        <v>0</v>
      </c>
      <c r="AH29" s="255">
        <v>0</v>
      </c>
      <c r="AI29" s="132">
        <f t="shared" si="15"/>
        <v>0</v>
      </c>
      <c r="AJ29" s="212">
        <f t="shared" si="16"/>
        <v>0</v>
      </c>
      <c r="AK29" s="255">
        <v>0</v>
      </c>
      <c r="AL29" s="132">
        <f t="shared" si="17"/>
        <v>0</v>
      </c>
      <c r="AM29" s="255">
        <v>0</v>
      </c>
      <c r="AN29" s="132">
        <f t="shared" si="18"/>
        <v>0</v>
      </c>
      <c r="AO29" s="255">
        <v>0</v>
      </c>
      <c r="AP29" s="132">
        <f t="shared" si="19"/>
        <v>0</v>
      </c>
      <c r="AQ29" s="256">
        <v>0</v>
      </c>
    </row>
    <row r="30" spans="1:43" ht="21.75" customHeight="1">
      <c r="A30" s="20"/>
      <c r="B30" s="258" t="s">
        <v>19</v>
      </c>
      <c r="C30" s="232">
        <f t="shared" si="0"/>
        <v>31</v>
      </c>
      <c r="D30" s="305">
        <v>14</v>
      </c>
      <c r="E30" s="305">
        <v>17</v>
      </c>
      <c r="F30" s="212">
        <f t="shared" si="1"/>
        <v>13</v>
      </c>
      <c r="G30" s="75">
        <v>100</v>
      </c>
      <c r="H30" s="309">
        <v>0</v>
      </c>
      <c r="I30" s="138">
        <f t="shared" si="2"/>
        <v>0</v>
      </c>
      <c r="J30" s="308">
        <v>6</v>
      </c>
      <c r="K30" s="132">
        <f t="shared" si="3"/>
        <v>46.15384615384615</v>
      </c>
      <c r="L30" s="308">
        <v>7</v>
      </c>
      <c r="M30" s="132">
        <f t="shared" si="4"/>
        <v>53.84615384615385</v>
      </c>
      <c r="N30" s="309">
        <v>0</v>
      </c>
      <c r="O30" s="132">
        <f t="shared" si="5"/>
        <v>0</v>
      </c>
      <c r="P30" s="233">
        <f t="shared" si="6"/>
        <v>13</v>
      </c>
      <c r="Q30" s="130">
        <v>100</v>
      </c>
      <c r="R30" s="309">
        <v>4</v>
      </c>
      <c r="S30" s="138">
        <f t="shared" si="7"/>
        <v>30.76923076923077</v>
      </c>
      <c r="T30" s="255">
        <v>1</v>
      </c>
      <c r="U30" s="132">
        <f t="shared" si="8"/>
        <v>7.6923076923076925</v>
      </c>
      <c r="V30" s="255">
        <v>4</v>
      </c>
      <c r="W30" s="132">
        <f t="shared" si="9"/>
        <v>30.76923076923077</v>
      </c>
      <c r="X30" s="255">
        <v>1</v>
      </c>
      <c r="Y30" s="132">
        <f t="shared" si="10"/>
        <v>7.6923076923076925</v>
      </c>
      <c r="Z30" s="255">
        <v>0</v>
      </c>
      <c r="AA30" s="132">
        <f t="shared" si="11"/>
        <v>0</v>
      </c>
      <c r="AB30" s="255">
        <v>1</v>
      </c>
      <c r="AC30" s="132">
        <f t="shared" si="12"/>
        <v>7.6923076923076925</v>
      </c>
      <c r="AD30" s="255">
        <v>0</v>
      </c>
      <c r="AE30" s="132">
        <f t="shared" si="13"/>
        <v>0</v>
      </c>
      <c r="AF30" s="279">
        <v>0</v>
      </c>
      <c r="AG30" s="307">
        <f t="shared" si="14"/>
        <v>0</v>
      </c>
      <c r="AH30" s="255">
        <v>2</v>
      </c>
      <c r="AI30" s="132">
        <f t="shared" si="15"/>
        <v>15.384615384615385</v>
      </c>
      <c r="AJ30" s="212">
        <f t="shared" si="16"/>
        <v>16</v>
      </c>
      <c r="AK30" s="309">
        <v>8</v>
      </c>
      <c r="AL30" s="132">
        <f t="shared" si="17"/>
        <v>50</v>
      </c>
      <c r="AM30" s="309">
        <v>3</v>
      </c>
      <c r="AN30" s="132">
        <f t="shared" si="18"/>
        <v>18.75</v>
      </c>
      <c r="AO30" s="309">
        <v>5</v>
      </c>
      <c r="AP30" s="132">
        <f t="shared" si="19"/>
        <v>31.25</v>
      </c>
      <c r="AQ30" s="282">
        <v>2</v>
      </c>
    </row>
    <row r="31" spans="1:43" ht="21.75" customHeight="1">
      <c r="A31" s="20"/>
      <c r="B31" s="258" t="s">
        <v>20</v>
      </c>
      <c r="C31" s="232">
        <f t="shared" si="0"/>
        <v>1</v>
      </c>
      <c r="D31" s="305">
        <v>0</v>
      </c>
      <c r="E31" s="305">
        <v>1</v>
      </c>
      <c r="F31" s="212">
        <f t="shared" si="1"/>
        <v>0</v>
      </c>
      <c r="G31" s="75">
        <v>100</v>
      </c>
      <c r="H31" s="309">
        <v>0</v>
      </c>
      <c r="I31" s="138">
        <f t="shared" si="2"/>
        <v>0</v>
      </c>
      <c r="J31" s="308">
        <v>0</v>
      </c>
      <c r="K31" s="132">
        <f t="shared" si="3"/>
        <v>0</v>
      </c>
      <c r="L31" s="308">
        <v>0</v>
      </c>
      <c r="M31" s="132">
        <f t="shared" si="4"/>
        <v>0</v>
      </c>
      <c r="N31" s="309">
        <v>0</v>
      </c>
      <c r="O31" s="132">
        <f t="shared" si="5"/>
        <v>0</v>
      </c>
      <c r="P31" s="233">
        <f t="shared" si="6"/>
        <v>0</v>
      </c>
      <c r="Q31" s="130">
        <v>100</v>
      </c>
      <c r="R31" s="309">
        <v>0</v>
      </c>
      <c r="S31" s="138">
        <f t="shared" si="7"/>
        <v>0</v>
      </c>
      <c r="T31" s="255">
        <v>0</v>
      </c>
      <c r="U31" s="132">
        <f t="shared" si="8"/>
        <v>0</v>
      </c>
      <c r="V31" s="255">
        <v>0</v>
      </c>
      <c r="W31" s="132">
        <f t="shared" si="9"/>
        <v>0</v>
      </c>
      <c r="X31" s="255">
        <v>0</v>
      </c>
      <c r="Y31" s="132">
        <f t="shared" si="10"/>
        <v>0</v>
      </c>
      <c r="Z31" s="255">
        <v>0</v>
      </c>
      <c r="AA31" s="132">
        <f t="shared" si="11"/>
        <v>0</v>
      </c>
      <c r="AB31" s="255">
        <v>0</v>
      </c>
      <c r="AC31" s="132">
        <f t="shared" si="12"/>
        <v>0</v>
      </c>
      <c r="AD31" s="255">
        <v>0</v>
      </c>
      <c r="AE31" s="132">
        <f t="shared" si="13"/>
        <v>0</v>
      </c>
      <c r="AF31" s="279">
        <v>0</v>
      </c>
      <c r="AG31" s="307">
        <f t="shared" si="14"/>
        <v>0</v>
      </c>
      <c r="AH31" s="255">
        <v>0</v>
      </c>
      <c r="AI31" s="132">
        <f t="shared" si="15"/>
        <v>0</v>
      </c>
      <c r="AJ31" s="212">
        <f t="shared" si="16"/>
        <v>1</v>
      </c>
      <c r="AK31" s="309">
        <v>1</v>
      </c>
      <c r="AL31" s="132">
        <f t="shared" si="17"/>
        <v>100</v>
      </c>
      <c r="AM31" s="309">
        <v>0</v>
      </c>
      <c r="AN31" s="132">
        <f t="shared" si="18"/>
        <v>0</v>
      </c>
      <c r="AO31" s="309">
        <v>0</v>
      </c>
      <c r="AP31" s="132">
        <f t="shared" si="19"/>
        <v>0</v>
      </c>
      <c r="AQ31" s="282">
        <v>0</v>
      </c>
    </row>
    <row r="32" spans="1:43" ht="21.75" customHeight="1">
      <c r="A32" s="20"/>
      <c r="B32" s="258" t="s">
        <v>78</v>
      </c>
      <c r="C32" s="232">
        <f t="shared" si="0"/>
        <v>0</v>
      </c>
      <c r="D32" s="305">
        <v>0</v>
      </c>
      <c r="E32" s="305">
        <v>0</v>
      </c>
      <c r="F32" s="212">
        <f t="shared" si="1"/>
        <v>0</v>
      </c>
      <c r="G32" s="75">
        <v>100</v>
      </c>
      <c r="H32" s="309">
        <v>0</v>
      </c>
      <c r="I32" s="138">
        <f t="shared" si="2"/>
        <v>0</v>
      </c>
      <c r="J32" s="308">
        <v>0</v>
      </c>
      <c r="K32" s="132">
        <f t="shared" si="3"/>
        <v>0</v>
      </c>
      <c r="L32" s="308">
        <v>0</v>
      </c>
      <c r="M32" s="132">
        <f t="shared" si="4"/>
        <v>0</v>
      </c>
      <c r="N32" s="309">
        <v>0</v>
      </c>
      <c r="O32" s="132">
        <f t="shared" si="5"/>
        <v>0</v>
      </c>
      <c r="P32" s="233">
        <f t="shared" si="6"/>
        <v>0</v>
      </c>
      <c r="Q32" s="130">
        <v>100</v>
      </c>
      <c r="R32" s="309">
        <v>0</v>
      </c>
      <c r="S32" s="138">
        <f t="shared" si="7"/>
        <v>0</v>
      </c>
      <c r="T32" s="255">
        <v>0</v>
      </c>
      <c r="U32" s="132">
        <f t="shared" si="8"/>
        <v>0</v>
      </c>
      <c r="V32" s="255">
        <v>0</v>
      </c>
      <c r="W32" s="132">
        <f t="shared" si="9"/>
        <v>0</v>
      </c>
      <c r="X32" s="255">
        <v>0</v>
      </c>
      <c r="Y32" s="132">
        <f t="shared" si="10"/>
        <v>0</v>
      </c>
      <c r="Z32" s="255">
        <v>0</v>
      </c>
      <c r="AA32" s="132">
        <f t="shared" si="11"/>
        <v>0</v>
      </c>
      <c r="AB32" s="255">
        <v>0</v>
      </c>
      <c r="AC32" s="132">
        <f t="shared" si="12"/>
        <v>0</v>
      </c>
      <c r="AD32" s="255">
        <v>0</v>
      </c>
      <c r="AE32" s="132">
        <f t="shared" si="13"/>
        <v>0</v>
      </c>
      <c r="AF32" s="279">
        <v>0</v>
      </c>
      <c r="AG32" s="307">
        <f t="shared" si="14"/>
        <v>0</v>
      </c>
      <c r="AH32" s="255">
        <v>0</v>
      </c>
      <c r="AI32" s="132">
        <f t="shared" si="15"/>
        <v>0</v>
      </c>
      <c r="AJ32" s="212">
        <f t="shared" si="16"/>
        <v>0</v>
      </c>
      <c r="AK32" s="309">
        <v>0</v>
      </c>
      <c r="AL32" s="132">
        <f t="shared" si="17"/>
        <v>0</v>
      </c>
      <c r="AM32" s="309">
        <v>0</v>
      </c>
      <c r="AN32" s="132">
        <f t="shared" si="18"/>
        <v>0</v>
      </c>
      <c r="AO32" s="309">
        <v>0</v>
      </c>
      <c r="AP32" s="132">
        <f t="shared" si="19"/>
        <v>0</v>
      </c>
      <c r="AQ32" s="282">
        <v>0</v>
      </c>
    </row>
    <row r="33" spans="1:43" ht="21.75" customHeight="1">
      <c r="A33" s="20"/>
      <c r="B33" s="258" t="s">
        <v>7</v>
      </c>
      <c r="C33" s="232">
        <f t="shared" si="0"/>
        <v>0</v>
      </c>
      <c r="D33" s="305">
        <v>0</v>
      </c>
      <c r="E33" s="305">
        <v>0</v>
      </c>
      <c r="F33" s="212">
        <f t="shared" si="1"/>
        <v>0</v>
      </c>
      <c r="G33" s="75">
        <v>100</v>
      </c>
      <c r="H33" s="309">
        <v>0</v>
      </c>
      <c r="I33" s="138">
        <f t="shared" si="2"/>
        <v>0</v>
      </c>
      <c r="J33" s="308">
        <v>0</v>
      </c>
      <c r="K33" s="132">
        <f t="shared" si="3"/>
        <v>0</v>
      </c>
      <c r="L33" s="308">
        <v>0</v>
      </c>
      <c r="M33" s="132">
        <f t="shared" si="4"/>
        <v>0</v>
      </c>
      <c r="N33" s="309">
        <v>0</v>
      </c>
      <c r="O33" s="132">
        <f t="shared" si="5"/>
        <v>0</v>
      </c>
      <c r="P33" s="233">
        <f t="shared" si="6"/>
        <v>0</v>
      </c>
      <c r="Q33" s="130">
        <v>100</v>
      </c>
      <c r="R33" s="309">
        <v>0</v>
      </c>
      <c r="S33" s="138">
        <f t="shared" si="7"/>
        <v>0</v>
      </c>
      <c r="T33" s="255">
        <v>0</v>
      </c>
      <c r="U33" s="132">
        <f t="shared" si="8"/>
        <v>0</v>
      </c>
      <c r="V33" s="255">
        <v>0</v>
      </c>
      <c r="W33" s="132">
        <f t="shared" si="9"/>
        <v>0</v>
      </c>
      <c r="X33" s="255">
        <v>0</v>
      </c>
      <c r="Y33" s="132">
        <f t="shared" si="10"/>
        <v>0</v>
      </c>
      <c r="Z33" s="255">
        <v>0</v>
      </c>
      <c r="AA33" s="132">
        <f t="shared" si="11"/>
        <v>0</v>
      </c>
      <c r="AB33" s="255">
        <v>0</v>
      </c>
      <c r="AC33" s="132">
        <f t="shared" si="12"/>
        <v>0</v>
      </c>
      <c r="AD33" s="255">
        <v>0</v>
      </c>
      <c r="AE33" s="132">
        <f t="shared" si="13"/>
        <v>0</v>
      </c>
      <c r="AF33" s="279">
        <v>0</v>
      </c>
      <c r="AG33" s="307">
        <f t="shared" si="14"/>
        <v>0</v>
      </c>
      <c r="AH33" s="255">
        <v>0</v>
      </c>
      <c r="AI33" s="132">
        <f t="shared" si="15"/>
        <v>0</v>
      </c>
      <c r="AJ33" s="212">
        <f t="shared" si="16"/>
        <v>0</v>
      </c>
      <c r="AK33" s="309">
        <v>0</v>
      </c>
      <c r="AL33" s="132">
        <f t="shared" si="17"/>
        <v>0</v>
      </c>
      <c r="AM33" s="309">
        <v>0</v>
      </c>
      <c r="AN33" s="132">
        <f t="shared" si="18"/>
        <v>0</v>
      </c>
      <c r="AO33" s="309">
        <v>0</v>
      </c>
      <c r="AP33" s="132">
        <f t="shared" si="19"/>
        <v>0</v>
      </c>
      <c r="AQ33" s="282">
        <v>0</v>
      </c>
    </row>
    <row r="34" spans="1:43" ht="21.75" customHeight="1" thickBot="1">
      <c r="A34" s="20"/>
      <c r="B34" s="264" t="s">
        <v>23</v>
      </c>
      <c r="C34" s="224">
        <f t="shared" si="0"/>
        <v>0</v>
      </c>
      <c r="D34" s="283">
        <v>0</v>
      </c>
      <c r="E34" s="283">
        <v>0</v>
      </c>
      <c r="F34" s="228">
        <f t="shared" si="1"/>
        <v>0</v>
      </c>
      <c r="G34" s="317">
        <v>100</v>
      </c>
      <c r="H34" s="268">
        <v>0</v>
      </c>
      <c r="I34" s="230">
        <f t="shared" si="2"/>
        <v>0</v>
      </c>
      <c r="J34" s="318">
        <v>0</v>
      </c>
      <c r="K34" s="229">
        <f t="shared" si="3"/>
        <v>0</v>
      </c>
      <c r="L34" s="318">
        <v>0</v>
      </c>
      <c r="M34" s="229">
        <f t="shared" si="4"/>
        <v>0</v>
      </c>
      <c r="N34" s="268">
        <v>0</v>
      </c>
      <c r="O34" s="229">
        <f t="shared" si="5"/>
        <v>0</v>
      </c>
      <c r="P34" s="233">
        <f t="shared" si="6"/>
        <v>0</v>
      </c>
      <c r="Q34" s="319">
        <v>100</v>
      </c>
      <c r="R34" s="268">
        <v>0</v>
      </c>
      <c r="S34" s="230">
        <f t="shared" si="7"/>
        <v>0</v>
      </c>
      <c r="T34" s="284">
        <v>0</v>
      </c>
      <c r="U34" s="229">
        <f t="shared" si="8"/>
        <v>0</v>
      </c>
      <c r="V34" s="284">
        <v>0</v>
      </c>
      <c r="W34" s="229">
        <f t="shared" si="9"/>
        <v>0</v>
      </c>
      <c r="X34" s="284">
        <v>0</v>
      </c>
      <c r="Y34" s="229">
        <f t="shared" si="10"/>
        <v>0</v>
      </c>
      <c r="Z34" s="284">
        <v>0</v>
      </c>
      <c r="AA34" s="229">
        <f t="shared" si="11"/>
        <v>0</v>
      </c>
      <c r="AB34" s="284">
        <v>0</v>
      </c>
      <c r="AC34" s="229">
        <f t="shared" si="12"/>
        <v>0</v>
      </c>
      <c r="AD34" s="284">
        <v>0</v>
      </c>
      <c r="AE34" s="229">
        <f t="shared" si="13"/>
        <v>0</v>
      </c>
      <c r="AF34" s="285">
        <v>0</v>
      </c>
      <c r="AG34" s="320">
        <f t="shared" si="14"/>
        <v>0</v>
      </c>
      <c r="AH34" s="284">
        <v>0</v>
      </c>
      <c r="AI34" s="229">
        <f t="shared" si="15"/>
        <v>0</v>
      </c>
      <c r="AJ34" s="226">
        <f t="shared" si="16"/>
        <v>0</v>
      </c>
      <c r="AK34" s="268">
        <v>0</v>
      </c>
      <c r="AL34" s="229">
        <f t="shared" si="17"/>
        <v>0</v>
      </c>
      <c r="AM34" s="268">
        <v>0</v>
      </c>
      <c r="AN34" s="229">
        <f t="shared" si="18"/>
        <v>0</v>
      </c>
      <c r="AO34" s="268">
        <v>0</v>
      </c>
      <c r="AP34" s="229">
        <f t="shared" si="19"/>
        <v>0</v>
      </c>
      <c r="AQ34" s="269">
        <v>0</v>
      </c>
    </row>
    <row r="35" spans="1:43" s="4" customFormat="1" ht="21.75" customHeight="1" thickBot="1" thickTop="1">
      <c r="A35" s="20"/>
      <c r="B35" s="270" t="s">
        <v>21</v>
      </c>
      <c r="C35" s="271">
        <f t="shared" si="0"/>
        <v>4387</v>
      </c>
      <c r="D35" s="271">
        <f>SUM(D7:D34)</f>
        <v>1709</v>
      </c>
      <c r="E35" s="271">
        <f>SUM(E7:E34)</f>
        <v>2678</v>
      </c>
      <c r="F35" s="272">
        <f>SUM(F7:F34)</f>
        <v>1800</v>
      </c>
      <c r="G35" s="273">
        <v>100</v>
      </c>
      <c r="H35" s="272">
        <f>SUM(H7:H34)</f>
        <v>127</v>
      </c>
      <c r="I35" s="274">
        <f t="shared" si="2"/>
        <v>7.055555555555555</v>
      </c>
      <c r="J35" s="272">
        <f>SUM(J7:J34)</f>
        <v>1496</v>
      </c>
      <c r="K35" s="274">
        <f t="shared" si="3"/>
        <v>83.11111111111111</v>
      </c>
      <c r="L35" s="272">
        <f>SUM(L7:L34)</f>
        <v>177</v>
      </c>
      <c r="M35" s="275">
        <f t="shared" si="4"/>
        <v>9.833333333333332</v>
      </c>
      <c r="N35" s="272">
        <f>SUM(N7:N34)</f>
        <v>0</v>
      </c>
      <c r="O35" s="274">
        <f t="shared" si="5"/>
        <v>0</v>
      </c>
      <c r="P35" s="272">
        <f>SUM(P7:P34)</f>
        <v>1800</v>
      </c>
      <c r="Q35" s="276">
        <v>100</v>
      </c>
      <c r="R35" s="272">
        <f>SUM(R7:R34)</f>
        <v>8</v>
      </c>
      <c r="S35" s="274">
        <f t="shared" si="7"/>
        <v>0.4444444444444444</v>
      </c>
      <c r="T35" s="272">
        <f>SUM(T7:T34)</f>
        <v>131</v>
      </c>
      <c r="U35" s="275">
        <f t="shared" si="8"/>
        <v>7.277777777777778</v>
      </c>
      <c r="V35" s="272">
        <f>SUM(V7:V34)</f>
        <v>735</v>
      </c>
      <c r="W35" s="274">
        <f t="shared" si="9"/>
        <v>40.833333333333336</v>
      </c>
      <c r="X35" s="272">
        <f>SUM(X7:X34)</f>
        <v>621</v>
      </c>
      <c r="Y35" s="192">
        <f t="shared" si="10"/>
        <v>34.5</v>
      </c>
      <c r="Z35" s="272">
        <f>SUM(Z7:Z34)</f>
        <v>202</v>
      </c>
      <c r="AA35" s="192">
        <f t="shared" si="11"/>
        <v>11.222222222222221</v>
      </c>
      <c r="AB35" s="272">
        <f>SUM(AB7:AB34)</f>
        <v>52</v>
      </c>
      <c r="AC35" s="192">
        <f t="shared" si="12"/>
        <v>2.888888888888889</v>
      </c>
      <c r="AD35" s="272">
        <f>SUM(AD7:AD34)</f>
        <v>12</v>
      </c>
      <c r="AE35" s="192">
        <f t="shared" si="13"/>
        <v>0.6666666666666667</v>
      </c>
      <c r="AF35" s="272">
        <f>SUM(AF7:AF34)</f>
        <v>6</v>
      </c>
      <c r="AG35" s="192">
        <f t="shared" si="14"/>
        <v>0.33333333333333337</v>
      </c>
      <c r="AH35" s="272">
        <f>SUM(AH7:AH34)</f>
        <v>33</v>
      </c>
      <c r="AI35" s="274">
        <f t="shared" si="15"/>
        <v>1.8333333333333333</v>
      </c>
      <c r="AJ35" s="289">
        <f t="shared" si="16"/>
        <v>2383</v>
      </c>
      <c r="AK35" s="272">
        <f>SUM(AK7:AK34)</f>
        <v>948</v>
      </c>
      <c r="AL35" s="192">
        <f t="shared" si="17"/>
        <v>39.78178766261016</v>
      </c>
      <c r="AM35" s="272">
        <f>SUM(AM7:AM34)</f>
        <v>1354</v>
      </c>
      <c r="AN35" s="192">
        <f t="shared" si="18"/>
        <v>56.81913554343265</v>
      </c>
      <c r="AO35" s="272">
        <f>SUM(AO7:AO34)</f>
        <v>81</v>
      </c>
      <c r="AP35" s="192">
        <f t="shared" si="19"/>
        <v>3.399076793957197</v>
      </c>
      <c r="AQ35" s="271">
        <f>SUM(AQ7:AQ34)</f>
        <v>204</v>
      </c>
    </row>
    <row r="36" spans="1:43" ht="21.75" customHeight="1">
      <c r="A36" s="20"/>
      <c r="B36" s="278"/>
      <c r="C36" s="278"/>
      <c r="D36" s="278"/>
      <c r="E36" s="278"/>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row>
    <row r="37" spans="1:43" ht="12.75">
      <c r="A37" s="20"/>
      <c r="B37" s="20"/>
      <c r="C37" s="38"/>
      <c r="D37" s="38"/>
      <c r="E37" s="38"/>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1:43" ht="12.75">
      <c r="A38" s="20"/>
      <c r="B38" s="20"/>
      <c r="C38" s="20"/>
      <c r="D38" s="20"/>
      <c r="E38" s="20"/>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ht="12.75">
      <c r="A39" s="20"/>
      <c r="B39" s="20"/>
      <c r="C39" s="20"/>
      <c r="D39" s="20"/>
      <c r="E39" s="20"/>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1:43" ht="12.75">
      <c r="A40" s="20"/>
      <c r="B40" s="20"/>
      <c r="C40" s="20"/>
      <c r="D40" s="20"/>
      <c r="E40" s="20"/>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3" ht="12.75">
      <c r="A41" s="20"/>
      <c r="B41" s="20"/>
      <c r="C41" s="20"/>
      <c r="D41" s="20"/>
      <c r="E41" s="20"/>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1:43" ht="12.75">
      <c r="A42" s="20"/>
      <c r="B42" s="20"/>
      <c r="C42" s="20"/>
      <c r="D42" s="20"/>
      <c r="E42" s="20"/>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sheetData>
  <sheetProtection scenarios="1" formatCells="0" autoFilter="0"/>
  <mergeCells count="23">
    <mergeCell ref="B2:AQ2"/>
    <mergeCell ref="B4:B6"/>
    <mergeCell ref="F4:O4"/>
    <mergeCell ref="P4:Y4"/>
    <mergeCell ref="AQ4:AQ5"/>
    <mergeCell ref="H5:I5"/>
    <mergeCell ref="J5:K5"/>
    <mergeCell ref="C4:E4"/>
    <mergeCell ref="AM5:AN5"/>
    <mergeCell ref="AO5:AP5"/>
    <mergeCell ref="T5:U5"/>
    <mergeCell ref="R5:S5"/>
    <mergeCell ref="L5:M5"/>
    <mergeCell ref="AD5:AE5"/>
    <mergeCell ref="V5:W5"/>
    <mergeCell ref="N5:O5"/>
    <mergeCell ref="AF5:AG5"/>
    <mergeCell ref="AH5:AI5"/>
    <mergeCell ref="Z5:AA5"/>
    <mergeCell ref="AK5:AL5"/>
    <mergeCell ref="AJ4:AP4"/>
    <mergeCell ref="X5:Y5"/>
    <mergeCell ref="AB5:AC5"/>
  </mergeCells>
  <printOptions horizontalCentered="1"/>
  <pageMargins left="0.39370078740157477" right="0.39370078740157477" top="0.39370078740157477" bottom="0.39370078740157477" header="0.19685039370078738" footer="0.19685039370078738"/>
  <pageSetup fitToHeight="1" fitToWidth="1"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sheetPr>
    <pageSetUpPr fitToPage="1"/>
  </sheetPr>
  <dimension ref="B1:Z38"/>
  <sheetViews>
    <sheetView view="pageBreakPreview" zoomScale="85" zoomScaleNormal="76" zoomScaleSheetLayoutView="8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4" sqref="B4:B8"/>
    </sheetView>
  </sheetViews>
  <sheetFormatPr defaultColWidth="9.00390625" defaultRowHeight="13.5"/>
  <cols>
    <col min="1" max="1" width="2.875" style="0" customWidth="1"/>
    <col min="2" max="2" width="22.50390625" style="0" customWidth="1"/>
    <col min="10" max="10" width="9.125" style="0" customWidth="1"/>
    <col min="19" max="19" width="9.125" style="0" customWidth="1"/>
    <col min="25" max="25" width="10.00390625" style="0" customWidth="1"/>
  </cols>
  <sheetData>
    <row r="1" spans="2:26" s="4" customFormat="1" ht="18" customHeight="1">
      <c r="B1" s="59" t="s">
        <v>257</v>
      </c>
      <c r="C1" s="39"/>
      <c r="D1" s="40"/>
      <c r="E1" s="40"/>
      <c r="F1" s="40"/>
      <c r="G1" s="40"/>
      <c r="H1" s="40"/>
      <c r="I1" s="40"/>
      <c r="J1" s="41"/>
      <c r="K1" s="40"/>
      <c r="L1" s="40"/>
      <c r="M1" s="40"/>
      <c r="N1" s="40"/>
      <c r="O1" s="40"/>
      <c r="P1" s="40"/>
      <c r="Q1" s="40"/>
      <c r="R1" s="40"/>
      <c r="S1" s="40"/>
      <c r="T1" s="40"/>
      <c r="U1" s="40"/>
      <c r="V1" s="40"/>
      <c r="W1" s="40"/>
      <c r="X1" s="40"/>
      <c r="Y1" s="40"/>
      <c r="Z1" s="20"/>
    </row>
    <row r="2" spans="2:26" s="8" customFormat="1" ht="18.75" customHeight="1">
      <c r="B2" s="658" t="s">
        <v>164</v>
      </c>
      <c r="C2" s="658"/>
      <c r="D2" s="658"/>
      <c r="E2" s="658"/>
      <c r="F2" s="658"/>
      <c r="G2" s="658"/>
      <c r="H2" s="658"/>
      <c r="I2" s="658"/>
      <c r="J2" s="658"/>
      <c r="K2" s="658"/>
      <c r="L2" s="658"/>
      <c r="M2" s="658"/>
      <c r="N2" s="658"/>
      <c r="O2" s="658"/>
      <c r="P2" s="658"/>
      <c r="Q2" s="658"/>
      <c r="R2" s="658"/>
      <c r="S2" s="658"/>
      <c r="T2" s="658"/>
      <c r="U2" s="658"/>
      <c r="V2" s="658"/>
      <c r="W2" s="658"/>
      <c r="X2" s="658"/>
      <c r="Y2" s="658"/>
      <c r="Z2" s="28"/>
    </row>
    <row r="3" spans="2:26" s="8" customFormat="1" ht="25.5" customHeight="1" thickBot="1">
      <c r="B3" s="671" t="s">
        <v>260</v>
      </c>
      <c r="C3" s="672"/>
      <c r="D3" s="672"/>
      <c r="E3" s="672"/>
      <c r="F3" s="672"/>
      <c r="G3" s="672"/>
      <c r="H3" s="672"/>
      <c r="I3" s="672"/>
      <c r="J3" s="42"/>
      <c r="K3" s="37"/>
      <c r="L3" s="37"/>
      <c r="M3" s="37"/>
      <c r="N3" s="37"/>
      <c r="O3" s="37"/>
      <c r="P3" s="37"/>
      <c r="Q3" s="37"/>
      <c r="R3" s="37"/>
      <c r="S3" s="37"/>
      <c r="T3" s="37"/>
      <c r="U3" s="37"/>
      <c r="V3" s="37"/>
      <c r="W3" s="37"/>
      <c r="X3" s="37"/>
      <c r="Y3" s="37"/>
      <c r="Z3" s="28"/>
    </row>
    <row r="4" spans="2:26" s="8" customFormat="1" ht="12" customHeight="1">
      <c r="B4" s="659" t="s">
        <v>271</v>
      </c>
      <c r="C4" s="662" t="s">
        <v>132</v>
      </c>
      <c r="D4" s="372"/>
      <c r="E4" s="372"/>
      <c r="F4" s="373"/>
      <c r="G4" s="322"/>
      <c r="H4" s="322"/>
      <c r="I4" s="322"/>
      <c r="J4" s="374"/>
      <c r="K4" s="323"/>
      <c r="L4" s="323"/>
      <c r="M4" s="323"/>
      <c r="N4" s="323"/>
      <c r="O4" s="323"/>
      <c r="P4" s="323"/>
      <c r="Q4" s="323"/>
      <c r="R4" s="323"/>
      <c r="S4" s="323"/>
      <c r="T4" s="323"/>
      <c r="U4" s="323"/>
      <c r="V4" s="323"/>
      <c r="W4" s="323"/>
      <c r="X4" s="323"/>
      <c r="Y4" s="324"/>
      <c r="Z4" s="325"/>
    </row>
    <row r="5" spans="2:26" s="1" customFormat="1" ht="18" customHeight="1">
      <c r="B5" s="660"/>
      <c r="C5" s="663"/>
      <c r="D5" s="665" t="s">
        <v>133</v>
      </c>
      <c r="E5" s="665"/>
      <c r="F5" s="666" t="s">
        <v>134</v>
      </c>
      <c r="G5" s="669" t="s">
        <v>135</v>
      </c>
      <c r="H5" s="669" t="s">
        <v>136</v>
      </c>
      <c r="I5" s="666" t="s">
        <v>137</v>
      </c>
      <c r="J5" s="673" t="s">
        <v>138</v>
      </c>
      <c r="K5" s="676"/>
      <c r="L5" s="676"/>
      <c r="M5" s="676"/>
      <c r="N5" s="676"/>
      <c r="O5" s="676"/>
      <c r="P5" s="676"/>
      <c r="Q5" s="676"/>
      <c r="R5" s="685"/>
      <c r="S5" s="673" t="s">
        <v>139</v>
      </c>
      <c r="T5" s="676"/>
      <c r="U5" s="676"/>
      <c r="V5" s="676"/>
      <c r="W5" s="676"/>
      <c r="X5" s="676"/>
      <c r="Y5" s="677"/>
      <c r="Z5" s="278"/>
    </row>
    <row r="6" spans="2:26" s="1" customFormat="1" ht="18" customHeight="1">
      <c r="B6" s="660"/>
      <c r="C6" s="663"/>
      <c r="D6" s="678" t="s">
        <v>140</v>
      </c>
      <c r="E6" s="375"/>
      <c r="F6" s="667"/>
      <c r="G6" s="669"/>
      <c r="H6" s="669"/>
      <c r="I6" s="667"/>
      <c r="J6" s="673"/>
      <c r="K6" s="682" t="s">
        <v>141</v>
      </c>
      <c r="L6" s="683"/>
      <c r="M6" s="683"/>
      <c r="N6" s="683"/>
      <c r="O6" s="683"/>
      <c r="P6" s="683"/>
      <c r="Q6" s="683"/>
      <c r="R6" s="684"/>
      <c r="S6" s="675"/>
      <c r="T6" s="665" t="s">
        <v>142</v>
      </c>
      <c r="U6" s="665"/>
      <c r="V6" s="665"/>
      <c r="W6" s="665"/>
      <c r="X6" s="665"/>
      <c r="Y6" s="680" t="s">
        <v>143</v>
      </c>
      <c r="Z6" s="278"/>
    </row>
    <row r="7" spans="2:26" s="1" customFormat="1" ht="90" customHeight="1">
      <c r="B7" s="660"/>
      <c r="C7" s="664"/>
      <c r="D7" s="679"/>
      <c r="E7" s="569" t="s">
        <v>144</v>
      </c>
      <c r="F7" s="668"/>
      <c r="G7" s="670"/>
      <c r="H7" s="670"/>
      <c r="I7" s="668"/>
      <c r="J7" s="674"/>
      <c r="K7" s="326" t="s">
        <v>145</v>
      </c>
      <c r="L7" s="326" t="s">
        <v>146</v>
      </c>
      <c r="M7" s="327" t="s">
        <v>147</v>
      </c>
      <c r="N7" s="327" t="s">
        <v>148</v>
      </c>
      <c r="O7" s="326" t="s">
        <v>149</v>
      </c>
      <c r="P7" s="326" t="s">
        <v>150</v>
      </c>
      <c r="Q7" s="327" t="s">
        <v>151</v>
      </c>
      <c r="R7" s="376" t="s">
        <v>225</v>
      </c>
      <c r="S7" s="674"/>
      <c r="T7" s="328" t="s">
        <v>152</v>
      </c>
      <c r="U7" s="328" t="s">
        <v>153</v>
      </c>
      <c r="V7" s="328" t="s">
        <v>154</v>
      </c>
      <c r="W7" s="328" t="s">
        <v>155</v>
      </c>
      <c r="X7" s="328" t="s">
        <v>156</v>
      </c>
      <c r="Y7" s="681"/>
      <c r="Z7" s="278"/>
    </row>
    <row r="8" spans="2:26" s="1" customFormat="1" ht="19.5" customHeight="1" thickBot="1">
      <c r="B8" s="661"/>
      <c r="C8" s="329" t="s">
        <v>157</v>
      </c>
      <c r="D8" s="378" t="s">
        <v>157</v>
      </c>
      <c r="E8" s="378" t="s">
        <v>157</v>
      </c>
      <c r="F8" s="201" t="s">
        <v>157</v>
      </c>
      <c r="G8" s="377" t="s">
        <v>157</v>
      </c>
      <c r="H8" s="330" t="s">
        <v>157</v>
      </c>
      <c r="I8" s="201" t="s">
        <v>157</v>
      </c>
      <c r="J8" s="377" t="s">
        <v>157</v>
      </c>
      <c r="K8" s="330" t="s">
        <v>157</v>
      </c>
      <c r="L8" s="200" t="s">
        <v>157</v>
      </c>
      <c r="M8" s="201" t="s">
        <v>157</v>
      </c>
      <c r="N8" s="378" t="s">
        <v>157</v>
      </c>
      <c r="O8" s="378" t="s">
        <v>157</v>
      </c>
      <c r="P8" s="378" t="s">
        <v>157</v>
      </c>
      <c r="Q8" s="378" t="s">
        <v>157</v>
      </c>
      <c r="R8" s="378" t="s">
        <v>157</v>
      </c>
      <c r="S8" s="331" t="s">
        <v>157</v>
      </c>
      <c r="T8" s="200" t="s">
        <v>157</v>
      </c>
      <c r="U8" s="378" t="s">
        <v>157</v>
      </c>
      <c r="V8" s="378" t="s">
        <v>157</v>
      </c>
      <c r="W8" s="378" t="s">
        <v>157</v>
      </c>
      <c r="X8" s="379" t="s">
        <v>157</v>
      </c>
      <c r="Y8" s="332" t="s">
        <v>40</v>
      </c>
      <c r="Z8" s="278"/>
    </row>
    <row r="9" spans="2:26" s="1" customFormat="1" ht="21.75" customHeight="1">
      <c r="B9" s="333" t="s">
        <v>0</v>
      </c>
      <c r="C9" s="334">
        <f>'別表4-2'!F7</f>
        <v>67</v>
      </c>
      <c r="D9" s="335">
        <f>'別表4-2'!H7</f>
        <v>10</v>
      </c>
      <c r="E9" s="336">
        <v>0</v>
      </c>
      <c r="F9" s="337">
        <v>0</v>
      </c>
      <c r="G9" s="338">
        <v>0</v>
      </c>
      <c r="H9" s="339">
        <v>0</v>
      </c>
      <c r="I9" s="340">
        <v>0</v>
      </c>
      <c r="J9" s="341">
        <f>SUM(K9+L9+M9+N9+O9+P9+Q9+R9)</f>
        <v>67</v>
      </c>
      <c r="K9" s="342">
        <v>0</v>
      </c>
      <c r="L9" s="342">
        <v>0</v>
      </c>
      <c r="M9" s="342">
        <v>0</v>
      </c>
      <c r="N9" s="342">
        <v>0</v>
      </c>
      <c r="O9" s="342">
        <v>1</v>
      </c>
      <c r="P9" s="342">
        <v>0</v>
      </c>
      <c r="Q9" s="342">
        <v>66</v>
      </c>
      <c r="R9" s="343">
        <v>0</v>
      </c>
      <c r="S9" s="341">
        <f aca="true" t="shared" si="0" ref="S9:S36">SUM(T9+U9+V9+W9+X9)</f>
        <v>0</v>
      </c>
      <c r="T9" s="344">
        <v>0</v>
      </c>
      <c r="U9" s="344">
        <v>0</v>
      </c>
      <c r="V9" s="344">
        <v>0</v>
      </c>
      <c r="W9" s="344">
        <v>0</v>
      </c>
      <c r="X9" s="344">
        <v>0</v>
      </c>
      <c r="Y9" s="345">
        <v>0</v>
      </c>
      <c r="Z9" s="278"/>
    </row>
    <row r="10" spans="2:26" s="4" customFormat="1" ht="21.75" customHeight="1">
      <c r="B10" s="333" t="s">
        <v>22</v>
      </c>
      <c r="C10" s="346">
        <f>'別表4-2'!F8</f>
        <v>0</v>
      </c>
      <c r="D10" s="347">
        <f>'別表4-2'!H8</f>
        <v>0</v>
      </c>
      <c r="E10" s="348">
        <v>0</v>
      </c>
      <c r="F10" s="348">
        <v>0</v>
      </c>
      <c r="G10" s="343">
        <v>0</v>
      </c>
      <c r="H10" s="343">
        <v>0</v>
      </c>
      <c r="I10" s="336">
        <v>0</v>
      </c>
      <c r="J10" s="341">
        <f aca="true" t="shared" si="1" ref="J10:J36">SUM(K10+L10+M10+N10+O10+P10+Q10+R10)</f>
        <v>0</v>
      </c>
      <c r="K10" s="336">
        <v>0</v>
      </c>
      <c r="L10" s="336">
        <v>0</v>
      </c>
      <c r="M10" s="336">
        <v>0</v>
      </c>
      <c r="N10" s="336">
        <v>0</v>
      </c>
      <c r="O10" s="336">
        <v>0</v>
      </c>
      <c r="P10" s="336">
        <v>0</v>
      </c>
      <c r="Q10" s="336">
        <v>0</v>
      </c>
      <c r="R10" s="343">
        <v>0</v>
      </c>
      <c r="S10" s="341">
        <f t="shared" si="0"/>
        <v>0</v>
      </c>
      <c r="T10" s="349">
        <v>0</v>
      </c>
      <c r="U10" s="349">
        <v>0</v>
      </c>
      <c r="V10" s="349">
        <v>0</v>
      </c>
      <c r="W10" s="349">
        <v>0</v>
      </c>
      <c r="X10" s="349">
        <v>0</v>
      </c>
      <c r="Y10" s="350">
        <v>0</v>
      </c>
      <c r="Z10" s="278"/>
    </row>
    <row r="11" spans="2:26" s="4" customFormat="1" ht="21.75" customHeight="1">
      <c r="B11" s="333" t="s">
        <v>55</v>
      </c>
      <c r="C11" s="346">
        <f>'別表4-2'!F9</f>
        <v>0</v>
      </c>
      <c r="D11" s="347">
        <f>'別表4-2'!H9</f>
        <v>0</v>
      </c>
      <c r="E11" s="348">
        <v>0</v>
      </c>
      <c r="F11" s="348">
        <v>0</v>
      </c>
      <c r="G11" s="343">
        <v>0</v>
      </c>
      <c r="H11" s="343">
        <v>0</v>
      </c>
      <c r="I11" s="336">
        <v>0</v>
      </c>
      <c r="J11" s="341">
        <f t="shared" si="1"/>
        <v>0</v>
      </c>
      <c r="K11" s="336">
        <v>0</v>
      </c>
      <c r="L11" s="336">
        <v>0</v>
      </c>
      <c r="M11" s="336">
        <v>0</v>
      </c>
      <c r="N11" s="336">
        <v>0</v>
      </c>
      <c r="O11" s="336">
        <v>0</v>
      </c>
      <c r="P11" s="336">
        <v>0</v>
      </c>
      <c r="Q11" s="336">
        <v>0</v>
      </c>
      <c r="R11" s="343">
        <v>0</v>
      </c>
      <c r="S11" s="341">
        <f t="shared" si="0"/>
        <v>0</v>
      </c>
      <c r="T11" s="349">
        <v>0</v>
      </c>
      <c r="U11" s="349">
        <v>0</v>
      </c>
      <c r="V11" s="349">
        <v>0</v>
      </c>
      <c r="W11" s="349">
        <v>0</v>
      </c>
      <c r="X11" s="349">
        <v>0</v>
      </c>
      <c r="Y11" s="350">
        <v>0</v>
      </c>
      <c r="Z11" s="278"/>
    </row>
    <row r="12" spans="2:26" s="4" customFormat="1" ht="25.5" customHeight="1">
      <c r="B12" s="351" t="s">
        <v>56</v>
      </c>
      <c r="C12" s="346">
        <f>'別表4-2'!F10</f>
        <v>0</v>
      </c>
      <c r="D12" s="347">
        <f>'別表4-2'!H10</f>
        <v>0</v>
      </c>
      <c r="E12" s="348">
        <v>0</v>
      </c>
      <c r="F12" s="348">
        <v>0</v>
      </c>
      <c r="G12" s="343">
        <v>0</v>
      </c>
      <c r="H12" s="343">
        <v>0</v>
      </c>
      <c r="I12" s="336">
        <v>0</v>
      </c>
      <c r="J12" s="341">
        <f t="shared" si="1"/>
        <v>0</v>
      </c>
      <c r="K12" s="336">
        <v>0</v>
      </c>
      <c r="L12" s="336">
        <v>0</v>
      </c>
      <c r="M12" s="336">
        <v>0</v>
      </c>
      <c r="N12" s="336">
        <v>0</v>
      </c>
      <c r="O12" s="336">
        <v>0</v>
      </c>
      <c r="P12" s="336">
        <v>0</v>
      </c>
      <c r="Q12" s="336">
        <v>0</v>
      </c>
      <c r="R12" s="343">
        <v>0</v>
      </c>
      <c r="S12" s="341">
        <f t="shared" si="0"/>
        <v>0</v>
      </c>
      <c r="T12" s="349">
        <v>0</v>
      </c>
      <c r="U12" s="349">
        <v>0</v>
      </c>
      <c r="V12" s="349">
        <v>0</v>
      </c>
      <c r="W12" s="349">
        <v>0</v>
      </c>
      <c r="X12" s="349">
        <v>0</v>
      </c>
      <c r="Y12" s="350">
        <v>0</v>
      </c>
      <c r="Z12" s="278"/>
    </row>
    <row r="13" spans="2:26" s="4" customFormat="1" ht="21.75" customHeight="1">
      <c r="B13" s="352" t="s">
        <v>1</v>
      </c>
      <c r="C13" s="346">
        <f>'別表4-2'!F11</f>
        <v>30</v>
      </c>
      <c r="D13" s="347">
        <f>'別表4-2'!H11</f>
        <v>1</v>
      </c>
      <c r="E13" s="348">
        <v>0</v>
      </c>
      <c r="F13" s="348">
        <v>0</v>
      </c>
      <c r="G13" s="343">
        <v>2</v>
      </c>
      <c r="H13" s="343">
        <v>0</v>
      </c>
      <c r="I13" s="336">
        <v>0</v>
      </c>
      <c r="J13" s="341">
        <f t="shared" si="1"/>
        <v>30</v>
      </c>
      <c r="K13" s="336">
        <v>0</v>
      </c>
      <c r="L13" s="336">
        <v>0</v>
      </c>
      <c r="M13" s="336">
        <v>0</v>
      </c>
      <c r="N13" s="336">
        <v>0</v>
      </c>
      <c r="O13" s="336">
        <v>0</v>
      </c>
      <c r="P13" s="336">
        <v>0</v>
      </c>
      <c r="Q13" s="336">
        <v>30</v>
      </c>
      <c r="R13" s="343">
        <v>0</v>
      </c>
      <c r="S13" s="341">
        <f t="shared" si="0"/>
        <v>0</v>
      </c>
      <c r="T13" s="349">
        <v>0</v>
      </c>
      <c r="U13" s="349">
        <v>0</v>
      </c>
      <c r="V13" s="349">
        <v>0</v>
      </c>
      <c r="W13" s="349">
        <v>0</v>
      </c>
      <c r="X13" s="349">
        <v>0</v>
      </c>
      <c r="Y13" s="350">
        <v>0</v>
      </c>
      <c r="Z13" s="278"/>
    </row>
    <row r="14" spans="2:26" s="4" customFormat="1" ht="21.75" customHeight="1">
      <c r="B14" s="352" t="s">
        <v>2</v>
      </c>
      <c r="C14" s="346">
        <f>'別表4-2'!F12</f>
        <v>37</v>
      </c>
      <c r="D14" s="347">
        <f>'別表4-2'!H12</f>
        <v>5</v>
      </c>
      <c r="E14" s="348">
        <v>0</v>
      </c>
      <c r="F14" s="348">
        <v>1</v>
      </c>
      <c r="G14" s="343">
        <v>0</v>
      </c>
      <c r="H14" s="343">
        <v>0</v>
      </c>
      <c r="I14" s="336">
        <v>1</v>
      </c>
      <c r="J14" s="341">
        <f t="shared" si="1"/>
        <v>36</v>
      </c>
      <c r="K14" s="336">
        <v>0</v>
      </c>
      <c r="L14" s="336">
        <v>0</v>
      </c>
      <c r="M14" s="336">
        <v>0</v>
      </c>
      <c r="N14" s="336">
        <v>0</v>
      </c>
      <c r="O14" s="336">
        <v>0</v>
      </c>
      <c r="P14" s="336">
        <v>0</v>
      </c>
      <c r="Q14" s="336">
        <v>36</v>
      </c>
      <c r="R14" s="343">
        <v>0</v>
      </c>
      <c r="S14" s="341">
        <f t="shared" si="0"/>
        <v>1</v>
      </c>
      <c r="T14" s="349">
        <v>0</v>
      </c>
      <c r="U14" s="349">
        <v>0</v>
      </c>
      <c r="V14" s="349">
        <v>1</v>
      </c>
      <c r="W14" s="349">
        <v>0</v>
      </c>
      <c r="X14" s="349">
        <v>0</v>
      </c>
      <c r="Y14" s="350">
        <v>0</v>
      </c>
      <c r="Z14" s="278"/>
    </row>
    <row r="15" spans="2:26" s="4" customFormat="1" ht="21.75" customHeight="1">
      <c r="B15" s="352" t="s">
        <v>3</v>
      </c>
      <c r="C15" s="346">
        <f>'別表4-2'!F13</f>
        <v>0</v>
      </c>
      <c r="D15" s="347">
        <f>'別表4-2'!H13</f>
        <v>0</v>
      </c>
      <c r="E15" s="348">
        <v>0</v>
      </c>
      <c r="F15" s="348">
        <v>0</v>
      </c>
      <c r="G15" s="348">
        <v>0</v>
      </c>
      <c r="H15" s="348">
        <v>0</v>
      </c>
      <c r="I15" s="336">
        <v>0</v>
      </c>
      <c r="J15" s="341">
        <f t="shared" si="1"/>
        <v>0</v>
      </c>
      <c r="K15" s="336">
        <v>0</v>
      </c>
      <c r="L15" s="336">
        <v>0</v>
      </c>
      <c r="M15" s="336">
        <v>0</v>
      </c>
      <c r="N15" s="336">
        <v>0</v>
      </c>
      <c r="O15" s="336">
        <v>0</v>
      </c>
      <c r="P15" s="336">
        <v>0</v>
      </c>
      <c r="Q15" s="336">
        <v>0</v>
      </c>
      <c r="R15" s="343">
        <v>0</v>
      </c>
      <c r="S15" s="341">
        <f t="shared" si="0"/>
        <v>0</v>
      </c>
      <c r="T15" s="349">
        <v>0</v>
      </c>
      <c r="U15" s="349">
        <v>0</v>
      </c>
      <c r="V15" s="349">
        <v>0</v>
      </c>
      <c r="W15" s="349">
        <v>0</v>
      </c>
      <c r="X15" s="349">
        <v>0</v>
      </c>
      <c r="Y15" s="350">
        <v>0</v>
      </c>
      <c r="Z15" s="278"/>
    </row>
    <row r="16" spans="2:26" s="4" customFormat="1" ht="21.75" customHeight="1">
      <c r="B16" s="352" t="s">
        <v>11</v>
      </c>
      <c r="C16" s="334">
        <f>'別表4-2'!F14</f>
        <v>0</v>
      </c>
      <c r="D16" s="353">
        <f>'別表4-2'!H14</f>
        <v>0</v>
      </c>
      <c r="E16" s="342">
        <v>0</v>
      </c>
      <c r="F16" s="337">
        <v>0</v>
      </c>
      <c r="G16" s="342">
        <v>0</v>
      </c>
      <c r="H16" s="343">
        <v>0</v>
      </c>
      <c r="I16" s="354">
        <v>0</v>
      </c>
      <c r="J16" s="341">
        <f t="shared" si="1"/>
        <v>0</v>
      </c>
      <c r="K16" s="336">
        <v>0</v>
      </c>
      <c r="L16" s="336">
        <v>0</v>
      </c>
      <c r="M16" s="336">
        <v>0</v>
      </c>
      <c r="N16" s="336">
        <v>0</v>
      </c>
      <c r="O16" s="336">
        <v>0</v>
      </c>
      <c r="P16" s="336">
        <v>0</v>
      </c>
      <c r="Q16" s="336">
        <v>0</v>
      </c>
      <c r="R16" s="343">
        <v>0</v>
      </c>
      <c r="S16" s="341">
        <f t="shared" si="0"/>
        <v>0</v>
      </c>
      <c r="T16" s="349">
        <v>0</v>
      </c>
      <c r="U16" s="349">
        <v>0</v>
      </c>
      <c r="V16" s="349">
        <v>0</v>
      </c>
      <c r="W16" s="349">
        <v>0</v>
      </c>
      <c r="X16" s="349">
        <v>0</v>
      </c>
      <c r="Y16" s="350">
        <v>0</v>
      </c>
      <c r="Z16" s="278"/>
    </row>
    <row r="17" spans="2:26" s="4" customFormat="1" ht="21.75" customHeight="1">
      <c r="B17" s="352" t="s">
        <v>123</v>
      </c>
      <c r="C17" s="346">
        <f>'別表4-2'!F15</f>
        <v>24</v>
      </c>
      <c r="D17" s="347">
        <f>'別表4-2'!H15</f>
        <v>0</v>
      </c>
      <c r="E17" s="348">
        <v>0</v>
      </c>
      <c r="F17" s="348">
        <v>0</v>
      </c>
      <c r="G17" s="343">
        <v>0</v>
      </c>
      <c r="H17" s="343">
        <v>0</v>
      </c>
      <c r="I17" s="336">
        <v>0</v>
      </c>
      <c r="J17" s="341">
        <f t="shared" si="1"/>
        <v>24</v>
      </c>
      <c r="K17" s="336">
        <v>18</v>
      </c>
      <c r="L17" s="336">
        <v>0</v>
      </c>
      <c r="M17" s="336">
        <v>0</v>
      </c>
      <c r="N17" s="336">
        <v>0</v>
      </c>
      <c r="O17" s="336">
        <v>0</v>
      </c>
      <c r="P17" s="336">
        <v>0</v>
      </c>
      <c r="Q17" s="336">
        <v>6</v>
      </c>
      <c r="R17" s="343">
        <v>0</v>
      </c>
      <c r="S17" s="341">
        <f t="shared" si="0"/>
        <v>0</v>
      </c>
      <c r="T17" s="349">
        <v>0</v>
      </c>
      <c r="U17" s="349">
        <v>0</v>
      </c>
      <c r="V17" s="349">
        <v>0</v>
      </c>
      <c r="W17" s="349">
        <v>0</v>
      </c>
      <c r="X17" s="349">
        <v>0</v>
      </c>
      <c r="Y17" s="350">
        <v>0</v>
      </c>
      <c r="Z17" s="278"/>
    </row>
    <row r="18" spans="2:26" s="4" customFormat="1" ht="21.75" customHeight="1">
      <c r="B18" s="355" t="s">
        <v>158</v>
      </c>
      <c r="C18" s="346">
        <f>'別表4-2'!F16</f>
        <v>5</v>
      </c>
      <c r="D18" s="347">
        <f>'別表4-2'!H16</f>
        <v>0</v>
      </c>
      <c r="E18" s="348">
        <v>0</v>
      </c>
      <c r="F18" s="348">
        <v>0</v>
      </c>
      <c r="G18" s="343">
        <v>0</v>
      </c>
      <c r="H18" s="343">
        <v>0</v>
      </c>
      <c r="I18" s="336">
        <v>0</v>
      </c>
      <c r="J18" s="341">
        <f t="shared" si="1"/>
        <v>5</v>
      </c>
      <c r="K18" s="336">
        <v>1</v>
      </c>
      <c r="L18" s="336">
        <v>0</v>
      </c>
      <c r="M18" s="336">
        <v>0</v>
      </c>
      <c r="N18" s="336">
        <v>0</v>
      </c>
      <c r="O18" s="336">
        <v>0</v>
      </c>
      <c r="P18" s="336">
        <v>0</v>
      </c>
      <c r="Q18" s="336">
        <v>4</v>
      </c>
      <c r="R18" s="343">
        <v>0</v>
      </c>
      <c r="S18" s="341">
        <f t="shared" si="0"/>
        <v>0</v>
      </c>
      <c r="T18" s="349">
        <v>0</v>
      </c>
      <c r="U18" s="349">
        <v>0</v>
      </c>
      <c r="V18" s="349">
        <v>0</v>
      </c>
      <c r="W18" s="349">
        <v>0</v>
      </c>
      <c r="X18" s="349">
        <v>0</v>
      </c>
      <c r="Y18" s="350">
        <v>0</v>
      </c>
      <c r="Z18" s="278"/>
    </row>
    <row r="19" spans="2:26" s="4" customFormat="1" ht="21.75" customHeight="1">
      <c r="B19" s="356" t="s">
        <v>193</v>
      </c>
      <c r="C19" s="357">
        <f>'別表4-2'!F17</f>
        <v>0</v>
      </c>
      <c r="D19" s="347">
        <f>'別表4-2'!H17</f>
        <v>0</v>
      </c>
      <c r="E19" s="348">
        <v>0</v>
      </c>
      <c r="F19" s="348">
        <v>0</v>
      </c>
      <c r="G19" s="343">
        <v>0</v>
      </c>
      <c r="H19" s="343">
        <v>0</v>
      </c>
      <c r="I19" s="336">
        <v>0</v>
      </c>
      <c r="J19" s="341">
        <f t="shared" si="1"/>
        <v>0</v>
      </c>
      <c r="K19" s="336">
        <v>0</v>
      </c>
      <c r="L19" s="336">
        <v>0</v>
      </c>
      <c r="M19" s="336">
        <v>0</v>
      </c>
      <c r="N19" s="336">
        <v>0</v>
      </c>
      <c r="O19" s="336">
        <v>0</v>
      </c>
      <c r="P19" s="336">
        <v>0</v>
      </c>
      <c r="Q19" s="336">
        <v>0</v>
      </c>
      <c r="R19" s="343">
        <v>0</v>
      </c>
      <c r="S19" s="341">
        <f>SUM(T19+U19+V19+W19+X19)</f>
        <v>0</v>
      </c>
      <c r="T19" s="349">
        <v>0</v>
      </c>
      <c r="U19" s="349">
        <v>0</v>
      </c>
      <c r="V19" s="349">
        <v>0</v>
      </c>
      <c r="W19" s="349">
        <v>0</v>
      </c>
      <c r="X19" s="349">
        <v>0</v>
      </c>
      <c r="Y19" s="350">
        <v>0</v>
      </c>
      <c r="Z19" s="278"/>
    </row>
    <row r="20" spans="2:26" s="4" customFormat="1" ht="21.75" customHeight="1">
      <c r="B20" s="352" t="s">
        <v>12</v>
      </c>
      <c r="C20" s="346">
        <f>'別表4-2'!F18</f>
        <v>42</v>
      </c>
      <c r="D20" s="347">
        <f>'別表4-2'!H18</f>
        <v>23</v>
      </c>
      <c r="E20" s="348">
        <v>0</v>
      </c>
      <c r="F20" s="348">
        <v>0</v>
      </c>
      <c r="G20" s="343">
        <v>0</v>
      </c>
      <c r="H20" s="343">
        <v>0</v>
      </c>
      <c r="I20" s="336">
        <v>0</v>
      </c>
      <c r="J20" s="341">
        <f t="shared" si="1"/>
        <v>42</v>
      </c>
      <c r="K20" s="336">
        <v>0</v>
      </c>
      <c r="L20" s="336">
        <v>0</v>
      </c>
      <c r="M20" s="336">
        <v>0</v>
      </c>
      <c r="N20" s="336">
        <v>0</v>
      </c>
      <c r="O20" s="336">
        <v>0</v>
      </c>
      <c r="P20" s="336">
        <v>0</v>
      </c>
      <c r="Q20" s="336">
        <v>42</v>
      </c>
      <c r="R20" s="343">
        <v>0</v>
      </c>
      <c r="S20" s="341">
        <f t="shared" si="0"/>
        <v>0</v>
      </c>
      <c r="T20" s="349">
        <v>0</v>
      </c>
      <c r="U20" s="349">
        <v>0</v>
      </c>
      <c r="V20" s="349">
        <v>0</v>
      </c>
      <c r="W20" s="349">
        <v>0</v>
      </c>
      <c r="X20" s="349">
        <v>0</v>
      </c>
      <c r="Y20" s="350">
        <v>0</v>
      </c>
      <c r="Z20" s="278"/>
    </row>
    <row r="21" spans="2:26" s="4" customFormat="1" ht="21.75" customHeight="1">
      <c r="B21" s="352" t="s">
        <v>24</v>
      </c>
      <c r="C21" s="346">
        <f>'別表4-2'!F19</f>
        <v>1</v>
      </c>
      <c r="D21" s="347">
        <f>'別表4-2'!H19</f>
        <v>0</v>
      </c>
      <c r="E21" s="348">
        <v>0</v>
      </c>
      <c r="F21" s="348">
        <v>0</v>
      </c>
      <c r="G21" s="343">
        <v>0</v>
      </c>
      <c r="H21" s="343">
        <v>0</v>
      </c>
      <c r="I21" s="336">
        <v>0</v>
      </c>
      <c r="J21" s="341">
        <f t="shared" si="1"/>
        <v>1</v>
      </c>
      <c r="K21" s="336">
        <v>0</v>
      </c>
      <c r="L21" s="336">
        <v>0</v>
      </c>
      <c r="M21" s="336">
        <v>0</v>
      </c>
      <c r="N21" s="336">
        <v>0</v>
      </c>
      <c r="O21" s="336">
        <v>0</v>
      </c>
      <c r="P21" s="336">
        <v>0</v>
      </c>
      <c r="Q21" s="336">
        <v>1</v>
      </c>
      <c r="R21" s="343">
        <v>0</v>
      </c>
      <c r="S21" s="341">
        <f t="shared" si="0"/>
        <v>0</v>
      </c>
      <c r="T21" s="349">
        <v>0</v>
      </c>
      <c r="U21" s="349">
        <v>0</v>
      </c>
      <c r="V21" s="349">
        <v>0</v>
      </c>
      <c r="W21" s="349">
        <v>0</v>
      </c>
      <c r="X21" s="349">
        <v>0</v>
      </c>
      <c r="Y21" s="350">
        <v>0</v>
      </c>
      <c r="Z21" s="278"/>
    </row>
    <row r="22" spans="2:26" s="4" customFormat="1" ht="21.75" customHeight="1">
      <c r="B22" s="352" t="s">
        <v>39</v>
      </c>
      <c r="C22" s="346">
        <f>'別表4-2'!F20</f>
        <v>0</v>
      </c>
      <c r="D22" s="347">
        <f>'別表4-2'!H20</f>
        <v>0</v>
      </c>
      <c r="E22" s="348">
        <v>0</v>
      </c>
      <c r="F22" s="348">
        <v>0</v>
      </c>
      <c r="G22" s="343">
        <v>0</v>
      </c>
      <c r="H22" s="343">
        <v>0</v>
      </c>
      <c r="I22" s="336">
        <v>0</v>
      </c>
      <c r="J22" s="341">
        <f t="shared" si="1"/>
        <v>0</v>
      </c>
      <c r="K22" s="336">
        <v>0</v>
      </c>
      <c r="L22" s="336">
        <v>0</v>
      </c>
      <c r="M22" s="336">
        <v>0</v>
      </c>
      <c r="N22" s="336">
        <v>0</v>
      </c>
      <c r="O22" s="336">
        <v>0</v>
      </c>
      <c r="P22" s="336">
        <v>0</v>
      </c>
      <c r="Q22" s="336">
        <v>0</v>
      </c>
      <c r="R22" s="343">
        <v>0</v>
      </c>
      <c r="S22" s="341">
        <f t="shared" si="0"/>
        <v>0</v>
      </c>
      <c r="T22" s="349">
        <v>0</v>
      </c>
      <c r="U22" s="349">
        <v>0</v>
      </c>
      <c r="V22" s="349">
        <v>0</v>
      </c>
      <c r="W22" s="349">
        <v>0</v>
      </c>
      <c r="X22" s="349">
        <v>0</v>
      </c>
      <c r="Y22" s="350">
        <v>0</v>
      </c>
      <c r="Z22" s="278"/>
    </row>
    <row r="23" spans="2:26" s="4" customFormat="1" ht="21.75" customHeight="1">
      <c r="B23" s="352" t="s">
        <v>13</v>
      </c>
      <c r="C23" s="346">
        <f>'別表4-2'!F21</f>
        <v>67</v>
      </c>
      <c r="D23" s="347">
        <f>'別表4-2'!H21</f>
        <v>1</v>
      </c>
      <c r="E23" s="348">
        <v>0</v>
      </c>
      <c r="F23" s="348">
        <v>2</v>
      </c>
      <c r="G23" s="343">
        <v>0</v>
      </c>
      <c r="H23" s="343">
        <v>0</v>
      </c>
      <c r="I23" s="336">
        <v>0</v>
      </c>
      <c r="J23" s="341">
        <f t="shared" si="1"/>
        <v>67</v>
      </c>
      <c r="K23" s="336">
        <v>0</v>
      </c>
      <c r="L23" s="336">
        <v>2</v>
      </c>
      <c r="M23" s="336">
        <v>0</v>
      </c>
      <c r="N23" s="336">
        <v>0</v>
      </c>
      <c r="O23" s="336">
        <v>31</v>
      </c>
      <c r="P23" s="336">
        <v>0</v>
      </c>
      <c r="Q23" s="336">
        <v>34</v>
      </c>
      <c r="R23" s="343">
        <v>0</v>
      </c>
      <c r="S23" s="341">
        <f t="shared" si="0"/>
        <v>0</v>
      </c>
      <c r="T23" s="349">
        <v>0</v>
      </c>
      <c r="U23" s="349">
        <v>0</v>
      </c>
      <c r="V23" s="349">
        <v>0</v>
      </c>
      <c r="W23" s="349">
        <v>0</v>
      </c>
      <c r="X23" s="349">
        <v>0</v>
      </c>
      <c r="Y23" s="350">
        <v>0</v>
      </c>
      <c r="Z23" s="278"/>
    </row>
    <row r="24" spans="2:26" s="4" customFormat="1" ht="21.75" customHeight="1">
      <c r="B24" s="352" t="s">
        <v>14</v>
      </c>
      <c r="C24" s="346">
        <f>'別表4-2'!F22</f>
        <v>0</v>
      </c>
      <c r="D24" s="347">
        <f>'別表4-2'!H22</f>
        <v>0</v>
      </c>
      <c r="E24" s="348">
        <v>0</v>
      </c>
      <c r="F24" s="348">
        <v>0</v>
      </c>
      <c r="G24" s="343">
        <v>0</v>
      </c>
      <c r="H24" s="343">
        <v>0</v>
      </c>
      <c r="I24" s="336">
        <v>0</v>
      </c>
      <c r="J24" s="341">
        <f t="shared" si="1"/>
        <v>0</v>
      </c>
      <c r="K24" s="336">
        <v>0</v>
      </c>
      <c r="L24" s="336">
        <v>0</v>
      </c>
      <c r="M24" s="336">
        <v>0</v>
      </c>
      <c r="N24" s="336">
        <v>0</v>
      </c>
      <c r="O24" s="336">
        <v>0</v>
      </c>
      <c r="P24" s="336">
        <v>0</v>
      </c>
      <c r="Q24" s="336">
        <v>0</v>
      </c>
      <c r="R24" s="343">
        <v>0</v>
      </c>
      <c r="S24" s="341">
        <f t="shared" si="0"/>
        <v>0</v>
      </c>
      <c r="T24" s="349">
        <v>0</v>
      </c>
      <c r="U24" s="349">
        <v>0</v>
      </c>
      <c r="V24" s="349">
        <v>0</v>
      </c>
      <c r="W24" s="349">
        <v>0</v>
      </c>
      <c r="X24" s="349">
        <v>0</v>
      </c>
      <c r="Y24" s="350">
        <v>0</v>
      </c>
      <c r="Z24" s="278"/>
    </row>
    <row r="25" spans="2:26" s="4" customFormat="1" ht="21.75" customHeight="1">
      <c r="B25" s="352" t="s">
        <v>4</v>
      </c>
      <c r="C25" s="346">
        <f>'別表4-2'!F23</f>
        <v>4857</v>
      </c>
      <c r="D25" s="347">
        <f>'別表4-2'!H23</f>
        <v>31</v>
      </c>
      <c r="E25" s="348">
        <v>15</v>
      </c>
      <c r="F25" s="348">
        <v>4676</v>
      </c>
      <c r="G25" s="348">
        <v>170</v>
      </c>
      <c r="H25" s="348">
        <v>0</v>
      </c>
      <c r="I25" s="336">
        <v>1</v>
      </c>
      <c r="J25" s="341">
        <f t="shared" si="1"/>
        <v>4856</v>
      </c>
      <c r="K25" s="336">
        <v>23</v>
      </c>
      <c r="L25" s="336">
        <v>0</v>
      </c>
      <c r="M25" s="336">
        <v>0</v>
      </c>
      <c r="N25" s="336">
        <v>0</v>
      </c>
      <c r="O25" s="336">
        <v>25</v>
      </c>
      <c r="P25" s="336">
        <v>1</v>
      </c>
      <c r="Q25" s="336">
        <v>4807</v>
      </c>
      <c r="R25" s="343">
        <v>0</v>
      </c>
      <c r="S25" s="341">
        <f t="shared" si="0"/>
        <v>1</v>
      </c>
      <c r="T25" s="349">
        <v>0</v>
      </c>
      <c r="U25" s="349">
        <v>0</v>
      </c>
      <c r="V25" s="349">
        <v>1</v>
      </c>
      <c r="W25" s="349">
        <v>0</v>
      </c>
      <c r="X25" s="349">
        <v>0</v>
      </c>
      <c r="Y25" s="350">
        <v>0</v>
      </c>
      <c r="Z25" s="278"/>
    </row>
    <row r="26" spans="2:26" s="4" customFormat="1" ht="21.75" customHeight="1">
      <c r="B26" s="352" t="s">
        <v>5</v>
      </c>
      <c r="C26" s="334">
        <f>'別表4-2'!F24</f>
        <v>29</v>
      </c>
      <c r="D26" s="353">
        <f>'別表4-2'!H24</f>
        <v>17</v>
      </c>
      <c r="E26" s="342">
        <v>0</v>
      </c>
      <c r="F26" s="337">
        <v>1</v>
      </c>
      <c r="G26" s="342">
        <v>1</v>
      </c>
      <c r="H26" s="343">
        <v>0</v>
      </c>
      <c r="I26" s="354">
        <v>1</v>
      </c>
      <c r="J26" s="341">
        <f t="shared" si="1"/>
        <v>28</v>
      </c>
      <c r="K26" s="336">
        <v>0</v>
      </c>
      <c r="L26" s="336">
        <v>0</v>
      </c>
      <c r="M26" s="336">
        <v>0</v>
      </c>
      <c r="N26" s="336">
        <v>0</v>
      </c>
      <c r="O26" s="336">
        <v>0</v>
      </c>
      <c r="P26" s="336">
        <v>0</v>
      </c>
      <c r="Q26" s="336">
        <v>28</v>
      </c>
      <c r="R26" s="343">
        <v>0</v>
      </c>
      <c r="S26" s="341">
        <f t="shared" si="0"/>
        <v>1</v>
      </c>
      <c r="T26" s="349">
        <v>0</v>
      </c>
      <c r="U26" s="349">
        <v>0</v>
      </c>
      <c r="V26" s="349">
        <v>1</v>
      </c>
      <c r="W26" s="349">
        <v>0</v>
      </c>
      <c r="X26" s="349">
        <v>0</v>
      </c>
      <c r="Y26" s="350">
        <v>0</v>
      </c>
      <c r="Z26" s="278"/>
    </row>
    <row r="27" spans="2:26" s="4" customFormat="1" ht="21.75" customHeight="1">
      <c r="B27" s="352" t="s">
        <v>6</v>
      </c>
      <c r="C27" s="346">
        <f>'別表4-2'!F25</f>
        <v>3183</v>
      </c>
      <c r="D27" s="347">
        <f>'別表4-2'!H25</f>
        <v>475</v>
      </c>
      <c r="E27" s="348">
        <v>6</v>
      </c>
      <c r="F27" s="348">
        <v>16</v>
      </c>
      <c r="G27" s="343">
        <v>282</v>
      </c>
      <c r="H27" s="343">
        <v>0</v>
      </c>
      <c r="I27" s="336">
        <v>13</v>
      </c>
      <c r="J27" s="341">
        <f t="shared" si="1"/>
        <v>3170</v>
      </c>
      <c r="K27" s="336">
        <v>0</v>
      </c>
      <c r="L27" s="336">
        <v>3</v>
      </c>
      <c r="M27" s="336">
        <v>0</v>
      </c>
      <c r="N27" s="336">
        <v>0</v>
      </c>
      <c r="O27" s="336">
        <v>0</v>
      </c>
      <c r="P27" s="336">
        <v>0</v>
      </c>
      <c r="Q27" s="336">
        <v>3167</v>
      </c>
      <c r="R27" s="343">
        <v>0</v>
      </c>
      <c r="S27" s="341">
        <f t="shared" si="0"/>
        <v>13</v>
      </c>
      <c r="T27" s="336">
        <v>2</v>
      </c>
      <c r="U27" s="336">
        <v>0</v>
      </c>
      <c r="V27" s="336">
        <v>11</v>
      </c>
      <c r="W27" s="336">
        <v>0</v>
      </c>
      <c r="X27" s="336">
        <v>0</v>
      </c>
      <c r="Y27" s="350">
        <v>0</v>
      </c>
      <c r="Z27" s="278"/>
    </row>
    <row r="28" spans="2:26" s="4" customFormat="1" ht="21.75" customHeight="1">
      <c r="B28" s="352" t="s">
        <v>15</v>
      </c>
      <c r="C28" s="346">
        <f>'別表4-2'!F26</f>
        <v>32</v>
      </c>
      <c r="D28" s="347">
        <f>'別表4-2'!H26</f>
        <v>7</v>
      </c>
      <c r="E28" s="348">
        <v>0</v>
      </c>
      <c r="F28" s="348">
        <v>2</v>
      </c>
      <c r="G28" s="343">
        <v>0</v>
      </c>
      <c r="H28" s="343">
        <v>0</v>
      </c>
      <c r="I28" s="336">
        <v>0</v>
      </c>
      <c r="J28" s="341">
        <f t="shared" si="1"/>
        <v>32</v>
      </c>
      <c r="K28" s="336">
        <v>0</v>
      </c>
      <c r="L28" s="336">
        <v>0</v>
      </c>
      <c r="M28" s="336">
        <v>0</v>
      </c>
      <c r="N28" s="336">
        <v>0</v>
      </c>
      <c r="O28" s="336">
        <v>9</v>
      </c>
      <c r="P28" s="336">
        <v>0</v>
      </c>
      <c r="Q28" s="336">
        <v>23</v>
      </c>
      <c r="R28" s="343">
        <v>0</v>
      </c>
      <c r="S28" s="341">
        <f t="shared" si="0"/>
        <v>0</v>
      </c>
      <c r="T28" s="336">
        <v>0</v>
      </c>
      <c r="U28" s="336">
        <v>0</v>
      </c>
      <c r="V28" s="336">
        <v>0</v>
      </c>
      <c r="W28" s="336">
        <v>0</v>
      </c>
      <c r="X28" s="336">
        <v>0</v>
      </c>
      <c r="Y28" s="350">
        <v>0</v>
      </c>
      <c r="Z28" s="278"/>
    </row>
    <row r="29" spans="2:26" s="1" customFormat="1" ht="21" customHeight="1">
      <c r="B29" s="358" t="s">
        <v>16</v>
      </c>
      <c r="C29" s="346">
        <f>'別表4-2'!F27</f>
        <v>8576</v>
      </c>
      <c r="D29" s="347">
        <f>'別表4-2'!H27</f>
        <v>781</v>
      </c>
      <c r="E29" s="348">
        <v>31</v>
      </c>
      <c r="F29" s="348">
        <v>332</v>
      </c>
      <c r="G29" s="343">
        <v>463</v>
      </c>
      <c r="H29" s="343">
        <v>43</v>
      </c>
      <c r="I29" s="336">
        <v>77</v>
      </c>
      <c r="J29" s="341">
        <f t="shared" si="1"/>
        <v>8499</v>
      </c>
      <c r="K29" s="336">
        <v>0</v>
      </c>
      <c r="L29" s="336">
        <v>206</v>
      </c>
      <c r="M29" s="336">
        <v>0</v>
      </c>
      <c r="N29" s="336">
        <v>0</v>
      </c>
      <c r="O29" s="336">
        <v>112</v>
      </c>
      <c r="P29" s="336">
        <v>22</v>
      </c>
      <c r="Q29" s="336">
        <v>8159</v>
      </c>
      <c r="R29" s="343">
        <v>0</v>
      </c>
      <c r="S29" s="341">
        <f t="shared" si="0"/>
        <v>77</v>
      </c>
      <c r="T29" s="380">
        <v>11</v>
      </c>
      <c r="U29" s="380">
        <v>5</v>
      </c>
      <c r="V29" s="380">
        <v>60</v>
      </c>
      <c r="W29" s="380">
        <v>0</v>
      </c>
      <c r="X29" s="380">
        <v>1</v>
      </c>
      <c r="Y29" s="381">
        <v>2</v>
      </c>
      <c r="Z29" s="278"/>
    </row>
    <row r="30" spans="2:26" s="1" customFormat="1" ht="21" customHeight="1">
      <c r="B30" s="358" t="s">
        <v>17</v>
      </c>
      <c r="C30" s="346">
        <f>'別表4-2'!F28</f>
        <v>9</v>
      </c>
      <c r="D30" s="347">
        <f>'別表4-2'!H28</f>
        <v>4</v>
      </c>
      <c r="E30" s="348">
        <v>0</v>
      </c>
      <c r="F30" s="348">
        <v>2</v>
      </c>
      <c r="G30" s="343">
        <v>1</v>
      </c>
      <c r="H30" s="343">
        <v>0</v>
      </c>
      <c r="I30" s="336">
        <v>2</v>
      </c>
      <c r="J30" s="341">
        <f t="shared" si="1"/>
        <v>7</v>
      </c>
      <c r="K30" s="336">
        <v>0</v>
      </c>
      <c r="L30" s="336">
        <v>0</v>
      </c>
      <c r="M30" s="336">
        <v>0</v>
      </c>
      <c r="N30" s="336">
        <v>0</v>
      </c>
      <c r="O30" s="336">
        <v>1</v>
      </c>
      <c r="P30" s="336">
        <v>0</v>
      </c>
      <c r="Q30" s="336">
        <v>6</v>
      </c>
      <c r="R30" s="343">
        <v>0</v>
      </c>
      <c r="S30" s="341">
        <f t="shared" si="0"/>
        <v>2</v>
      </c>
      <c r="T30" s="380">
        <v>1</v>
      </c>
      <c r="U30" s="380">
        <v>0</v>
      </c>
      <c r="V30" s="380">
        <v>1</v>
      </c>
      <c r="W30" s="380">
        <v>0</v>
      </c>
      <c r="X30" s="380">
        <v>0</v>
      </c>
      <c r="Y30" s="381">
        <v>1</v>
      </c>
      <c r="Z30" s="278"/>
    </row>
    <row r="31" spans="2:26" s="1" customFormat="1" ht="21" customHeight="1">
      <c r="B31" s="358" t="s">
        <v>18</v>
      </c>
      <c r="C31" s="346">
        <f>'別表4-2'!F29</f>
        <v>234</v>
      </c>
      <c r="D31" s="347">
        <f>'別表4-2'!H29</f>
        <v>9</v>
      </c>
      <c r="E31" s="348">
        <v>0</v>
      </c>
      <c r="F31" s="348">
        <v>1</v>
      </c>
      <c r="G31" s="343">
        <v>1</v>
      </c>
      <c r="H31" s="343">
        <v>0</v>
      </c>
      <c r="I31" s="336">
        <v>0</v>
      </c>
      <c r="J31" s="341">
        <f t="shared" si="1"/>
        <v>234</v>
      </c>
      <c r="K31" s="336">
        <v>0</v>
      </c>
      <c r="L31" s="336">
        <v>0</v>
      </c>
      <c r="M31" s="336">
        <v>1</v>
      </c>
      <c r="N31" s="336">
        <v>0</v>
      </c>
      <c r="O31" s="336">
        <v>11</v>
      </c>
      <c r="P31" s="336">
        <v>0</v>
      </c>
      <c r="Q31" s="336">
        <v>222</v>
      </c>
      <c r="R31" s="343">
        <v>0</v>
      </c>
      <c r="S31" s="341">
        <f t="shared" si="0"/>
        <v>0</v>
      </c>
      <c r="T31" s="380">
        <v>0</v>
      </c>
      <c r="U31" s="380">
        <v>0</v>
      </c>
      <c r="V31" s="380">
        <v>0</v>
      </c>
      <c r="W31" s="380">
        <v>0</v>
      </c>
      <c r="X31" s="380">
        <v>0</v>
      </c>
      <c r="Y31" s="381">
        <v>0</v>
      </c>
      <c r="Z31" s="278"/>
    </row>
    <row r="32" spans="2:26" s="10" customFormat="1" ht="21" customHeight="1">
      <c r="B32" s="359" t="s">
        <v>19</v>
      </c>
      <c r="C32" s="346">
        <f>'別表4-2'!F30</f>
        <v>91</v>
      </c>
      <c r="D32" s="347">
        <f>'別表4-2'!H30</f>
        <v>11</v>
      </c>
      <c r="E32" s="348">
        <v>0</v>
      </c>
      <c r="F32" s="348">
        <v>19</v>
      </c>
      <c r="G32" s="348">
        <v>0</v>
      </c>
      <c r="H32" s="348">
        <v>0</v>
      </c>
      <c r="I32" s="336">
        <v>12</v>
      </c>
      <c r="J32" s="341">
        <f t="shared" si="1"/>
        <v>79</v>
      </c>
      <c r="K32" s="336">
        <v>1</v>
      </c>
      <c r="L32" s="336">
        <v>3</v>
      </c>
      <c r="M32" s="336">
        <v>0</v>
      </c>
      <c r="N32" s="336">
        <v>0</v>
      </c>
      <c r="O32" s="336">
        <v>20</v>
      </c>
      <c r="P32" s="336">
        <v>1</v>
      </c>
      <c r="Q32" s="336">
        <v>54</v>
      </c>
      <c r="R32" s="343">
        <v>0</v>
      </c>
      <c r="S32" s="341">
        <f t="shared" si="0"/>
        <v>12</v>
      </c>
      <c r="T32" s="380">
        <v>0</v>
      </c>
      <c r="U32" s="380">
        <v>0</v>
      </c>
      <c r="V32" s="380">
        <v>12</v>
      </c>
      <c r="W32" s="380">
        <v>0</v>
      </c>
      <c r="X32" s="380">
        <v>0</v>
      </c>
      <c r="Y32" s="381">
        <v>0</v>
      </c>
      <c r="Z32" s="382"/>
    </row>
    <row r="33" spans="2:26" s="10" customFormat="1" ht="21" customHeight="1">
      <c r="B33" s="359" t="s">
        <v>20</v>
      </c>
      <c r="C33" s="334">
        <f>'別表4-2'!F31</f>
        <v>32</v>
      </c>
      <c r="D33" s="353">
        <f>'別表4-2'!H31</f>
        <v>0</v>
      </c>
      <c r="E33" s="342">
        <v>0</v>
      </c>
      <c r="F33" s="337">
        <v>4</v>
      </c>
      <c r="G33" s="342">
        <v>2</v>
      </c>
      <c r="H33" s="343">
        <v>0</v>
      </c>
      <c r="I33" s="354">
        <v>3</v>
      </c>
      <c r="J33" s="341">
        <v>29</v>
      </c>
      <c r="K33" s="336">
        <v>15</v>
      </c>
      <c r="L33" s="336">
        <v>0</v>
      </c>
      <c r="M33" s="336">
        <v>1</v>
      </c>
      <c r="N33" s="336">
        <v>0</v>
      </c>
      <c r="O33" s="336">
        <v>0</v>
      </c>
      <c r="P33" s="336">
        <v>0</v>
      </c>
      <c r="Q33" s="336">
        <v>13</v>
      </c>
      <c r="R33" s="343">
        <v>0</v>
      </c>
      <c r="S33" s="341">
        <f t="shared" si="0"/>
        <v>3</v>
      </c>
      <c r="T33" s="349">
        <v>0</v>
      </c>
      <c r="U33" s="349">
        <v>0</v>
      </c>
      <c r="V33" s="349">
        <v>3</v>
      </c>
      <c r="W33" s="349">
        <v>0</v>
      </c>
      <c r="X33" s="349">
        <v>0</v>
      </c>
      <c r="Y33" s="350">
        <v>0</v>
      </c>
      <c r="Z33" s="382"/>
    </row>
    <row r="34" spans="2:26" s="10" customFormat="1" ht="21" customHeight="1">
      <c r="B34" s="359" t="s">
        <v>78</v>
      </c>
      <c r="C34" s="346">
        <f>'別表4-2'!F32</f>
        <v>5</v>
      </c>
      <c r="D34" s="347">
        <f>'別表4-2'!H32</f>
        <v>1</v>
      </c>
      <c r="E34" s="348">
        <v>0</v>
      </c>
      <c r="F34" s="348">
        <v>0</v>
      </c>
      <c r="G34" s="343">
        <v>2</v>
      </c>
      <c r="H34" s="343">
        <v>0</v>
      </c>
      <c r="I34" s="336">
        <v>0</v>
      </c>
      <c r="J34" s="341">
        <f t="shared" si="1"/>
        <v>5</v>
      </c>
      <c r="K34" s="336">
        <v>2</v>
      </c>
      <c r="L34" s="336">
        <v>0</v>
      </c>
      <c r="M34" s="336">
        <v>0</v>
      </c>
      <c r="N34" s="336">
        <v>0</v>
      </c>
      <c r="O34" s="336">
        <v>1</v>
      </c>
      <c r="P34" s="336">
        <v>0</v>
      </c>
      <c r="Q34" s="336">
        <v>2</v>
      </c>
      <c r="R34" s="343">
        <v>0</v>
      </c>
      <c r="S34" s="341">
        <f t="shared" si="0"/>
        <v>0</v>
      </c>
      <c r="T34" s="349">
        <v>0</v>
      </c>
      <c r="U34" s="349">
        <v>0</v>
      </c>
      <c r="V34" s="349">
        <v>0</v>
      </c>
      <c r="W34" s="349">
        <v>0</v>
      </c>
      <c r="X34" s="349">
        <v>0</v>
      </c>
      <c r="Y34" s="350">
        <v>0</v>
      </c>
      <c r="Z34" s="382"/>
    </row>
    <row r="35" spans="2:26" s="10" customFormat="1" ht="21" customHeight="1">
      <c r="B35" s="359" t="s">
        <v>7</v>
      </c>
      <c r="C35" s="346">
        <f>'別表4-2'!F33</f>
        <v>10040</v>
      </c>
      <c r="D35" s="347">
        <f>'別表4-2'!H33</f>
        <v>18</v>
      </c>
      <c r="E35" s="348">
        <v>0</v>
      </c>
      <c r="F35" s="348">
        <v>1</v>
      </c>
      <c r="G35" s="343">
        <v>0</v>
      </c>
      <c r="H35" s="343">
        <v>0</v>
      </c>
      <c r="I35" s="336">
        <v>1</v>
      </c>
      <c r="J35" s="341">
        <f t="shared" si="1"/>
        <v>10039</v>
      </c>
      <c r="K35" s="336">
        <v>0</v>
      </c>
      <c r="L35" s="336">
        <v>0</v>
      </c>
      <c r="M35" s="336">
        <v>0</v>
      </c>
      <c r="N35" s="336">
        <v>0</v>
      </c>
      <c r="O35" s="336">
        <v>0</v>
      </c>
      <c r="P35" s="336">
        <v>0</v>
      </c>
      <c r="Q35" s="336">
        <v>10039</v>
      </c>
      <c r="R35" s="343">
        <v>0</v>
      </c>
      <c r="S35" s="341">
        <f t="shared" si="0"/>
        <v>1</v>
      </c>
      <c r="T35" s="349">
        <v>1</v>
      </c>
      <c r="U35" s="349">
        <v>0</v>
      </c>
      <c r="V35" s="349">
        <v>0</v>
      </c>
      <c r="W35" s="349">
        <v>0</v>
      </c>
      <c r="X35" s="349">
        <v>0</v>
      </c>
      <c r="Y35" s="350">
        <v>0</v>
      </c>
      <c r="Z35" s="382"/>
    </row>
    <row r="36" spans="2:26" s="10" customFormat="1" ht="21" customHeight="1" thickBot="1">
      <c r="B36" s="361" t="s">
        <v>23</v>
      </c>
      <c r="C36" s="362">
        <f>'別表4-2'!F34</f>
        <v>1</v>
      </c>
      <c r="D36" s="363">
        <f>'別表4-2'!H34</f>
        <v>1</v>
      </c>
      <c r="E36" s="364">
        <v>0</v>
      </c>
      <c r="F36" s="364">
        <v>0</v>
      </c>
      <c r="G36" s="364">
        <v>0</v>
      </c>
      <c r="H36" s="364">
        <v>0</v>
      </c>
      <c r="I36" s="365">
        <v>0</v>
      </c>
      <c r="J36" s="366">
        <f t="shared" si="1"/>
        <v>1</v>
      </c>
      <c r="K36" s="383">
        <v>0</v>
      </c>
      <c r="L36" s="383">
        <v>0</v>
      </c>
      <c r="M36" s="383">
        <v>0</v>
      </c>
      <c r="N36" s="383">
        <v>0</v>
      </c>
      <c r="O36" s="383">
        <v>0</v>
      </c>
      <c r="P36" s="383">
        <v>0</v>
      </c>
      <c r="Q36" s="383">
        <v>1</v>
      </c>
      <c r="R36" s="364">
        <v>0</v>
      </c>
      <c r="S36" s="366">
        <f t="shared" si="0"/>
        <v>0</v>
      </c>
      <c r="T36" s="368">
        <v>0</v>
      </c>
      <c r="U36" s="368">
        <v>0</v>
      </c>
      <c r="V36" s="368">
        <v>0</v>
      </c>
      <c r="W36" s="368">
        <v>0</v>
      </c>
      <c r="X36" s="368">
        <v>0</v>
      </c>
      <c r="Y36" s="369">
        <v>0</v>
      </c>
      <c r="Z36" s="382"/>
    </row>
    <row r="37" spans="2:26" s="10" customFormat="1" ht="21" customHeight="1" thickBot="1" thickTop="1">
      <c r="B37" s="384" t="s">
        <v>21</v>
      </c>
      <c r="C37" s="385">
        <f aca="true" t="shared" si="2" ref="C37:I37">SUM(C9:C36)</f>
        <v>27362</v>
      </c>
      <c r="D37" s="386">
        <f>'別表4-2'!H35</f>
        <v>1395</v>
      </c>
      <c r="E37" s="386">
        <f t="shared" si="2"/>
        <v>52</v>
      </c>
      <c r="F37" s="386">
        <f t="shared" si="2"/>
        <v>5057</v>
      </c>
      <c r="G37" s="386">
        <f t="shared" si="2"/>
        <v>924</v>
      </c>
      <c r="H37" s="386">
        <f t="shared" si="2"/>
        <v>43</v>
      </c>
      <c r="I37" s="386">
        <f t="shared" si="2"/>
        <v>111</v>
      </c>
      <c r="J37" s="387">
        <f aca="true" t="shared" si="3" ref="J37:Y37">SUM(J9:J36)</f>
        <v>27251</v>
      </c>
      <c r="K37" s="386">
        <f t="shared" si="3"/>
        <v>60</v>
      </c>
      <c r="L37" s="386">
        <f t="shared" si="3"/>
        <v>214</v>
      </c>
      <c r="M37" s="386">
        <f t="shared" si="3"/>
        <v>2</v>
      </c>
      <c r="N37" s="386">
        <f t="shared" si="3"/>
        <v>0</v>
      </c>
      <c r="O37" s="386">
        <f t="shared" si="3"/>
        <v>211</v>
      </c>
      <c r="P37" s="386">
        <f t="shared" si="3"/>
        <v>24</v>
      </c>
      <c r="Q37" s="386">
        <f t="shared" si="3"/>
        <v>26740</v>
      </c>
      <c r="R37" s="386">
        <f t="shared" si="3"/>
        <v>0</v>
      </c>
      <c r="S37" s="387">
        <f t="shared" si="3"/>
        <v>111</v>
      </c>
      <c r="T37" s="386">
        <f t="shared" si="3"/>
        <v>15</v>
      </c>
      <c r="U37" s="386">
        <f t="shared" si="3"/>
        <v>5</v>
      </c>
      <c r="V37" s="386">
        <f t="shared" si="3"/>
        <v>90</v>
      </c>
      <c r="W37" s="386">
        <f t="shared" si="3"/>
        <v>0</v>
      </c>
      <c r="X37" s="386">
        <f t="shared" si="3"/>
        <v>1</v>
      </c>
      <c r="Y37" s="388">
        <f t="shared" si="3"/>
        <v>3</v>
      </c>
      <c r="Z37" s="382"/>
    </row>
    <row r="38" spans="2:26" s="10" customFormat="1" ht="12.75">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sheetData>
  <sheetProtection scenarios="1" formatCells="0" autoFilter="0"/>
  <mergeCells count="17">
    <mergeCell ref="S5:S7"/>
    <mergeCell ref="T5:Y5"/>
    <mergeCell ref="D6:D7"/>
    <mergeCell ref="T6:X6"/>
    <mergeCell ref="Y6:Y7"/>
    <mergeCell ref="K6:R6"/>
    <mergeCell ref="K5:R5"/>
    <mergeCell ref="B2:Y2"/>
    <mergeCell ref="B4:B8"/>
    <mergeCell ref="C4:C7"/>
    <mergeCell ref="D5:E5"/>
    <mergeCell ref="F5:F7"/>
    <mergeCell ref="G5:G7"/>
    <mergeCell ref="H5:H7"/>
    <mergeCell ref="I5:I7"/>
    <mergeCell ref="B3:I3"/>
    <mergeCell ref="J5:J7"/>
  </mergeCells>
  <conditionalFormatting sqref="K9:R9 K20:Q27 K10:Q18 R10:R36">
    <cfRule type="expression" priority="5" dxfId="0">
      <formula>'別表５-１'!#REF!&gt;0</formula>
    </cfRule>
  </conditionalFormatting>
  <conditionalFormatting sqref="T9:Y18 T20:Y27">
    <cfRule type="expression" priority="6" dxfId="0">
      <formula>'別表５-１'!#REF!&gt;0</formula>
    </cfRule>
  </conditionalFormatting>
  <conditionalFormatting sqref="K30:Q34">
    <cfRule type="expression" priority="4" dxfId="0">
      <formula>'別表５-１'!#REF!&gt;0</formula>
    </cfRule>
  </conditionalFormatting>
  <conditionalFormatting sqref="T33:Y36">
    <cfRule type="expression" priority="3" dxfId="0">
      <formula>'別表５-１'!#REF!&gt;0</formula>
    </cfRule>
  </conditionalFormatting>
  <conditionalFormatting sqref="K19:Q19">
    <cfRule type="expression" priority="1" dxfId="0">
      <formula>'別表５-１'!#REF!&gt;0</formula>
    </cfRule>
  </conditionalFormatting>
  <conditionalFormatting sqref="T19:Y19">
    <cfRule type="expression" priority="2" dxfId="0">
      <formula>'別表５-１'!#REF!&gt;0</formula>
    </cfRule>
  </conditionalFormatting>
  <printOptions/>
  <pageMargins left="0.39370078740157477" right="0.39370078740157477" top="0.39370078740157477" bottom="0.39370078740157477" header="0.19685039370078738" footer="0.19685039370078738"/>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tabColor rgb="FF7030A0"/>
  </sheetPr>
  <dimension ref="B1:E38"/>
  <sheetViews>
    <sheetView view="pageBreakPreview" zoomScale="70" zoomScaleNormal="76" zoomScaleSheetLayoutView="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B4" sqref="B4:B8"/>
    </sheetView>
  </sheetViews>
  <sheetFormatPr defaultColWidth="9.00390625" defaultRowHeight="13.5"/>
  <cols>
    <col min="1" max="1" width="1.4921875" style="0" customWidth="1"/>
    <col min="2" max="2" width="22.50390625" style="0" customWidth="1"/>
    <col min="3" max="3" width="9.50390625" style="0" bestFit="1" customWidth="1"/>
    <col min="4" max="4" width="8.875" style="0" customWidth="1"/>
  </cols>
  <sheetData>
    <row r="1" spans="2:5" s="4" customFormat="1" ht="18" customHeight="1">
      <c r="B1" s="59" t="s">
        <v>255</v>
      </c>
      <c r="C1" s="39"/>
      <c r="D1" s="40"/>
      <c r="E1" s="20"/>
    </row>
    <row r="2" spans="2:5" s="8" customFormat="1" ht="18.75" customHeight="1">
      <c r="B2" s="658" t="s">
        <v>164</v>
      </c>
      <c r="C2" s="658"/>
      <c r="D2" s="658"/>
      <c r="E2" s="28"/>
    </row>
    <row r="3" spans="2:5" s="8" customFormat="1" ht="25.5" customHeight="1" thickBot="1">
      <c r="B3" s="671" t="s">
        <v>258</v>
      </c>
      <c r="C3" s="686"/>
      <c r="D3" s="687"/>
      <c r="E3" s="28"/>
    </row>
    <row r="4" spans="2:5" s="8" customFormat="1" ht="12" customHeight="1">
      <c r="B4" s="659" t="s">
        <v>271</v>
      </c>
      <c r="C4" s="690" t="s">
        <v>132</v>
      </c>
      <c r="D4" s="389"/>
      <c r="E4" s="54"/>
    </row>
    <row r="5" spans="2:5" s="1" customFormat="1" ht="18" customHeight="1">
      <c r="B5" s="688"/>
      <c r="C5" s="691"/>
      <c r="D5" s="693" t="s">
        <v>135</v>
      </c>
      <c r="E5" s="20"/>
    </row>
    <row r="6" spans="2:5" s="1" customFormat="1" ht="18" customHeight="1">
      <c r="B6" s="688"/>
      <c r="C6" s="691"/>
      <c r="D6" s="693"/>
      <c r="E6" s="20"/>
    </row>
    <row r="7" spans="2:5" s="1" customFormat="1" ht="90" customHeight="1">
      <c r="B7" s="688"/>
      <c r="C7" s="692"/>
      <c r="D7" s="694"/>
      <c r="E7" s="20"/>
    </row>
    <row r="8" spans="2:5" s="1" customFormat="1" ht="19.5" customHeight="1" thickBot="1">
      <c r="B8" s="689"/>
      <c r="C8" s="329" t="s">
        <v>157</v>
      </c>
      <c r="D8" s="390" t="s">
        <v>157</v>
      </c>
      <c r="E8" s="20"/>
    </row>
    <row r="9" spans="2:5" s="1" customFormat="1" ht="21.75" customHeight="1">
      <c r="B9" s="391" t="s">
        <v>0</v>
      </c>
      <c r="C9" s="392">
        <f>'別表4-3'!F7</f>
        <v>0</v>
      </c>
      <c r="D9" s="393">
        <v>0</v>
      </c>
      <c r="E9" s="20"/>
    </row>
    <row r="10" spans="2:5" s="4" customFormat="1" ht="21.75" customHeight="1">
      <c r="B10" s="333" t="s">
        <v>22</v>
      </c>
      <c r="C10" s="394">
        <f>'別表4-3'!F8</f>
        <v>0</v>
      </c>
      <c r="D10" s="395">
        <v>0</v>
      </c>
      <c r="E10" s="20"/>
    </row>
    <row r="11" spans="2:5" s="4" customFormat="1" ht="21.75" customHeight="1">
      <c r="B11" s="333" t="s">
        <v>55</v>
      </c>
      <c r="C11" s="394">
        <f>'別表4-3'!F9</f>
        <v>0</v>
      </c>
      <c r="D11" s="395">
        <v>0</v>
      </c>
      <c r="E11" s="20"/>
    </row>
    <row r="12" spans="2:5" s="4" customFormat="1" ht="25.5" customHeight="1">
      <c r="B12" s="351" t="s">
        <v>56</v>
      </c>
      <c r="C12" s="394">
        <f>'別表4-3'!F10</f>
        <v>0</v>
      </c>
      <c r="D12" s="395">
        <v>0</v>
      </c>
      <c r="E12" s="20"/>
    </row>
    <row r="13" spans="2:5" s="4" customFormat="1" ht="21.75" customHeight="1">
      <c r="B13" s="352" t="s">
        <v>1</v>
      </c>
      <c r="C13" s="394">
        <f>'別表4-3'!F11</f>
        <v>0</v>
      </c>
      <c r="D13" s="395">
        <v>0</v>
      </c>
      <c r="E13" s="20"/>
    </row>
    <row r="14" spans="2:5" s="4" customFormat="1" ht="21.75" customHeight="1">
      <c r="B14" s="352" t="s">
        <v>2</v>
      </c>
      <c r="C14" s="394">
        <f>'別表4-3'!F12</f>
        <v>0</v>
      </c>
      <c r="D14" s="395">
        <v>0</v>
      </c>
      <c r="E14" s="20"/>
    </row>
    <row r="15" spans="2:5" s="4" customFormat="1" ht="21.75" customHeight="1">
      <c r="B15" s="352" t="s">
        <v>3</v>
      </c>
      <c r="C15" s="394">
        <f>'別表4-3'!F13</f>
        <v>0</v>
      </c>
      <c r="D15" s="395">
        <v>0</v>
      </c>
      <c r="E15" s="20"/>
    </row>
    <row r="16" spans="2:5" s="4" customFormat="1" ht="21.75" customHeight="1">
      <c r="B16" s="352" t="s">
        <v>11</v>
      </c>
      <c r="C16" s="394">
        <f>'別表4-3'!F14</f>
        <v>0</v>
      </c>
      <c r="D16" s="395">
        <v>0</v>
      </c>
      <c r="E16" s="20"/>
    </row>
    <row r="17" spans="2:5" s="4" customFormat="1" ht="21.75" customHeight="1">
      <c r="B17" s="352" t="s">
        <v>123</v>
      </c>
      <c r="C17" s="394">
        <f>'別表4-3'!F15</f>
        <v>0</v>
      </c>
      <c r="D17" s="395">
        <v>0</v>
      </c>
      <c r="E17" s="20"/>
    </row>
    <row r="18" spans="2:5" s="4" customFormat="1" ht="21.75" customHeight="1">
      <c r="B18" s="355" t="s">
        <v>158</v>
      </c>
      <c r="C18" s="394">
        <f>'別表4-3'!F16</f>
        <v>0</v>
      </c>
      <c r="D18" s="395">
        <v>0</v>
      </c>
      <c r="E18" s="20"/>
    </row>
    <row r="19" spans="2:5" s="4" customFormat="1" ht="21.75" customHeight="1">
      <c r="B19" s="355" t="s">
        <v>193</v>
      </c>
      <c r="C19" s="394">
        <f>'別表4-3'!F17</f>
        <v>0</v>
      </c>
      <c r="D19" s="395">
        <v>0</v>
      </c>
      <c r="E19" s="20"/>
    </row>
    <row r="20" spans="2:5" s="4" customFormat="1" ht="21.75" customHeight="1">
      <c r="B20" s="352" t="s">
        <v>12</v>
      </c>
      <c r="C20" s="394">
        <f>'別表4-3'!F18</f>
        <v>0</v>
      </c>
      <c r="D20" s="395">
        <v>0</v>
      </c>
      <c r="E20" s="20"/>
    </row>
    <row r="21" spans="2:5" s="4" customFormat="1" ht="21.75" customHeight="1">
      <c r="B21" s="352" t="s">
        <v>24</v>
      </c>
      <c r="C21" s="394">
        <f>'別表4-3'!F19</f>
        <v>0</v>
      </c>
      <c r="D21" s="395">
        <v>0</v>
      </c>
      <c r="E21" s="20"/>
    </row>
    <row r="22" spans="2:5" s="4" customFormat="1" ht="21.75" customHeight="1">
      <c r="B22" s="352" t="s">
        <v>39</v>
      </c>
      <c r="C22" s="394">
        <f>'別表4-3'!F20</f>
        <v>0</v>
      </c>
      <c r="D22" s="395">
        <v>0</v>
      </c>
      <c r="E22" s="20"/>
    </row>
    <row r="23" spans="2:5" s="4" customFormat="1" ht="21.75" customHeight="1">
      <c r="B23" s="352" t="s">
        <v>13</v>
      </c>
      <c r="C23" s="394">
        <f>'別表4-3'!F21</f>
        <v>1</v>
      </c>
      <c r="D23" s="395">
        <v>0</v>
      </c>
      <c r="E23" s="20"/>
    </row>
    <row r="24" spans="2:5" s="4" customFormat="1" ht="21.75" customHeight="1">
      <c r="B24" s="352" t="s">
        <v>14</v>
      </c>
      <c r="C24" s="394">
        <f>'別表4-3'!F22</f>
        <v>0</v>
      </c>
      <c r="D24" s="395">
        <v>0</v>
      </c>
      <c r="E24" s="20"/>
    </row>
    <row r="25" spans="2:5" s="4" customFormat="1" ht="21.75" customHeight="1">
      <c r="B25" s="352" t="s">
        <v>4</v>
      </c>
      <c r="C25" s="394">
        <f>'別表4-3'!F23</f>
        <v>0</v>
      </c>
      <c r="D25" s="395">
        <v>0</v>
      </c>
      <c r="E25" s="20"/>
    </row>
    <row r="26" spans="2:5" s="4" customFormat="1" ht="21.75" customHeight="1">
      <c r="B26" s="352" t="s">
        <v>5</v>
      </c>
      <c r="C26" s="394">
        <f>'別表4-3'!F24</f>
        <v>0</v>
      </c>
      <c r="D26" s="395">
        <v>0</v>
      </c>
      <c r="E26" s="20"/>
    </row>
    <row r="27" spans="2:5" s="4" customFormat="1" ht="21.75" customHeight="1">
      <c r="B27" s="352" t="s">
        <v>6</v>
      </c>
      <c r="C27" s="394">
        <f>'別表4-3'!F25</f>
        <v>1762</v>
      </c>
      <c r="D27" s="395">
        <v>134</v>
      </c>
      <c r="E27" s="20"/>
    </row>
    <row r="28" spans="2:5" s="4" customFormat="1" ht="21.75" customHeight="1">
      <c r="B28" s="352" t="s">
        <v>15</v>
      </c>
      <c r="C28" s="394">
        <f>'別表4-3'!F26</f>
        <v>0</v>
      </c>
      <c r="D28" s="395">
        <v>0</v>
      </c>
      <c r="E28" s="20"/>
    </row>
    <row r="29" spans="2:5" s="1" customFormat="1" ht="21" customHeight="1">
      <c r="B29" s="358" t="s">
        <v>16</v>
      </c>
      <c r="C29" s="394">
        <f>'別表4-3'!F27</f>
        <v>0</v>
      </c>
      <c r="D29" s="395">
        <v>0</v>
      </c>
      <c r="E29" s="20"/>
    </row>
    <row r="30" spans="2:5" s="1" customFormat="1" ht="21" customHeight="1">
      <c r="B30" s="358" t="s">
        <v>17</v>
      </c>
      <c r="C30" s="394">
        <f>'別表4-3'!F28</f>
        <v>0</v>
      </c>
      <c r="D30" s="395">
        <v>0</v>
      </c>
      <c r="E30" s="20"/>
    </row>
    <row r="31" spans="2:5" s="1" customFormat="1" ht="21" customHeight="1">
      <c r="B31" s="358" t="s">
        <v>18</v>
      </c>
      <c r="C31" s="394">
        <f>'別表4-3'!F29</f>
        <v>0</v>
      </c>
      <c r="D31" s="395">
        <v>0</v>
      </c>
      <c r="E31" s="20"/>
    </row>
    <row r="32" spans="2:5" s="10" customFormat="1" ht="21" customHeight="1">
      <c r="B32" s="359" t="s">
        <v>19</v>
      </c>
      <c r="C32" s="394">
        <f>'別表4-3'!F30</f>
        <v>0</v>
      </c>
      <c r="D32" s="395">
        <v>0</v>
      </c>
      <c r="E32" s="40"/>
    </row>
    <row r="33" spans="2:5" s="10" customFormat="1" ht="21" customHeight="1">
      <c r="B33" s="359" t="s">
        <v>20</v>
      </c>
      <c r="C33" s="394">
        <f>'別表4-3'!F31</f>
        <v>0</v>
      </c>
      <c r="D33" s="395">
        <v>0</v>
      </c>
      <c r="E33" s="40"/>
    </row>
    <row r="34" spans="2:5" s="10" customFormat="1" ht="21" customHeight="1">
      <c r="B34" s="359" t="s">
        <v>78</v>
      </c>
      <c r="C34" s="394">
        <f>'別表4-3'!F32</f>
        <v>0</v>
      </c>
      <c r="D34" s="395">
        <v>0</v>
      </c>
      <c r="E34" s="40"/>
    </row>
    <row r="35" spans="2:5" s="10" customFormat="1" ht="21" customHeight="1">
      <c r="B35" s="359" t="s">
        <v>7</v>
      </c>
      <c r="C35" s="394">
        <f>'別表4-3'!F33</f>
        <v>0</v>
      </c>
      <c r="D35" s="395">
        <v>0</v>
      </c>
      <c r="E35" s="40"/>
    </row>
    <row r="36" spans="2:5" s="10" customFormat="1" ht="21" customHeight="1" thickBot="1">
      <c r="B36" s="361" t="s">
        <v>23</v>
      </c>
      <c r="C36" s="396">
        <f>'別表4-3'!F34</f>
        <v>0</v>
      </c>
      <c r="D36" s="397">
        <v>0</v>
      </c>
      <c r="E36" s="40"/>
    </row>
    <row r="37" spans="2:5" s="10" customFormat="1" ht="21" customHeight="1" thickBot="1" thickTop="1">
      <c r="B37" s="370" t="s">
        <v>21</v>
      </c>
      <c r="C37" s="398">
        <f>'別表4-3'!F35</f>
        <v>1763</v>
      </c>
      <c r="D37" s="399">
        <f>SUM(D9:D36)</f>
        <v>134</v>
      </c>
      <c r="E37" s="40"/>
    </row>
    <row r="38" spans="2:5" s="10" customFormat="1" ht="12.75">
      <c r="B38" s="360"/>
      <c r="C38" s="360"/>
      <c r="D38" s="360"/>
      <c r="E38" s="40"/>
    </row>
  </sheetData>
  <sheetProtection scenarios="1" formatCells="0" autoFilter="0"/>
  <mergeCells count="5">
    <mergeCell ref="B2:D2"/>
    <mergeCell ref="B3:D3"/>
    <mergeCell ref="B4:B8"/>
    <mergeCell ref="C4:C7"/>
    <mergeCell ref="D5:D7"/>
  </mergeCells>
  <printOptions/>
  <pageMargins left="0.3937007874015748" right="0.3937007874015748" top="0.3937007874015748" bottom="0.3937007874015748" header="0.1968503937007874" footer="0.1968503937007874"/>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2021-03-29T06:11:03Z</dcterms:created>
  <dcterms:modified xsi:type="dcterms:W3CDTF">2021-03-29T06:12:09Z</dcterms:modified>
  <cp:category/>
  <cp:version/>
  <cp:contentType/>
  <cp:contentStatus/>
</cp:coreProperties>
</file>