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870" windowHeight="9430" tabRatio="598" activeTab="7"/>
  </bookViews>
  <sheets>
    <sheet name="別表１" sheetId="1" r:id="rId1"/>
    <sheet name="別表２" sheetId="2" r:id="rId2"/>
    <sheet name="別表３" sheetId="3" r:id="rId3"/>
    <sheet name="別表4-1" sheetId="4" r:id="rId4"/>
    <sheet name="別表4-2" sheetId="5" r:id="rId5"/>
    <sheet name="別表4-3" sheetId="6" r:id="rId6"/>
    <sheet name="別表4-4" sheetId="7" r:id="rId7"/>
    <sheet name="別表５-１" sheetId="8" r:id="rId8"/>
    <sheet name="別表５-２" sheetId="9" r:id="rId9"/>
    <sheet name="別表５-３" sheetId="10" r:id="rId10"/>
    <sheet name="別表６-1（処理期間1年超）" sheetId="11" r:id="rId11"/>
    <sheet name="別表6-2（処理期間1年超（再審査請求））" sheetId="12" r:id="rId12"/>
    <sheet name="別表７（不服申立ての処理体制）" sheetId="13" r:id="rId13"/>
  </sheets>
  <definedNames>
    <definedName name="_xlfn.IFERROR" hidden="1">#NAME?</definedName>
    <definedName name="_xlnm.Print_Area" localSheetId="0">'別表１'!$A$1:$L$20</definedName>
    <definedName name="_xlnm.Print_Area" localSheetId="1">'別表２'!$A$1:$Q$21</definedName>
    <definedName name="_xlnm.Print_Area" localSheetId="2">'別表３'!$A$1:$AG$21</definedName>
    <definedName name="_xlnm.Print_Area" localSheetId="3">'別表4-1'!$A$1:$AQ$54</definedName>
    <definedName name="_xlnm.Print_Area" localSheetId="4">'別表4-2'!$A$1:$AQ$54</definedName>
    <definedName name="_xlnm.Print_Area" localSheetId="5">'別表4-3'!$A$1:$AQ$54</definedName>
    <definedName name="_xlnm.Print_Area" localSheetId="6">'別表4-4'!$A$1:$AQ$54</definedName>
    <definedName name="_xlnm.Print_Area" localSheetId="8">'別表５-２'!$A$1:$D$56</definedName>
    <definedName name="_xlnm.Print_Area" localSheetId="9">'別表５-３'!$A$1:$F$56</definedName>
    <definedName name="_xlnm.Print_Area" localSheetId="10">'別表６-1（処理期間1年超）'!$A$1:$AM$55</definedName>
    <definedName name="_xlnm.Print_Area" localSheetId="11">'別表6-2（処理期間1年超（再審査請求））'!$A$1:$AH$55</definedName>
  </definedNames>
  <calcPr fullCalcOnLoad="1"/>
</workbook>
</file>

<file path=xl/sharedStrings.xml><?xml version="1.0" encoding="utf-8"?>
<sst xmlns="http://schemas.openxmlformats.org/spreadsheetml/2006/main" count="1573" uniqueCount="241">
  <si>
    <t>不服申立て</t>
  </si>
  <si>
    <t>取下げ</t>
  </si>
  <si>
    <t>合　　計</t>
  </si>
  <si>
    <t>【別表３】</t>
  </si>
  <si>
    <t>区　　　分</t>
  </si>
  <si>
    <t>(件)</t>
  </si>
  <si>
    <t>(％)</t>
  </si>
  <si>
    <t>総　　件　　数</t>
  </si>
  <si>
    <t>・その他</t>
  </si>
  <si>
    <t>【別表２】</t>
  </si>
  <si>
    <t>棄　　却</t>
  </si>
  <si>
    <t>却　　下</t>
  </si>
  <si>
    <t>そ の 他</t>
  </si>
  <si>
    <t>【別表１】</t>
  </si>
  <si>
    <t>区　　分</t>
  </si>
  <si>
    <t>不服申立て</t>
  </si>
  <si>
    <t>総　件　数</t>
  </si>
  <si>
    <t>（件）</t>
  </si>
  <si>
    <t>（％）</t>
  </si>
  <si>
    <t>未処理</t>
  </si>
  <si>
    <t>認　　容</t>
  </si>
  <si>
    <t>【別表４－１】</t>
  </si>
  <si>
    <t>【別表４－２】</t>
  </si>
  <si>
    <t>処理済</t>
  </si>
  <si>
    <t>取下げ</t>
  </si>
  <si>
    <t xml:space="preserve">  処理済</t>
  </si>
  <si>
    <t>行政不服審査法に基づく不服申立て（再調査の請求）</t>
  </si>
  <si>
    <t>【別表４－３】</t>
  </si>
  <si>
    <t>行政不服審査法に基づく不服申立て（審査請求）</t>
  </si>
  <si>
    <t>【別表４－４】</t>
  </si>
  <si>
    <t>行政不服審査法に基づく不服申立て（再審査請求）</t>
  </si>
  <si>
    <t>行政不服審査法に基づく不服申立て（審査請求＋再調査の請求＋再審査請求）</t>
  </si>
  <si>
    <t>３か月以内</t>
  </si>
  <si>
    <t>１年超
１年３か月以内</t>
  </si>
  <si>
    <t>１年６か月超
１年９か月以内</t>
  </si>
  <si>
    <t>１年９か月超
２年以内</t>
  </si>
  <si>
    <t>２年超</t>
  </si>
  <si>
    <t>１年以内</t>
  </si>
  <si>
    <t>１年超
２年以内</t>
  </si>
  <si>
    <t>２年超</t>
  </si>
  <si>
    <t>１　審査請求</t>
  </si>
  <si>
    <t>２　再調査の請求</t>
  </si>
  <si>
    <t>３　再審査請求</t>
  </si>
  <si>
    <t>１　審査請求</t>
  </si>
  <si>
    <t>２　再調査の請求</t>
  </si>
  <si>
    <t>１　審査請求</t>
  </si>
  <si>
    <t>３か月超
６か月以内</t>
  </si>
  <si>
    <t>６か月超
９か月以内</t>
  </si>
  <si>
    <t>９か月超
１年以内</t>
  </si>
  <si>
    <t>１年超２年以内</t>
  </si>
  <si>
    <t>１年超
２年以内</t>
  </si>
  <si>
    <t>１年3か月以上
１年６か月以内</t>
  </si>
  <si>
    <t>１年３か月超
１年６か月以内</t>
  </si>
  <si>
    <t>処理に１年超を要した審査請求</t>
  </si>
  <si>
    <t>(％)</t>
  </si>
  <si>
    <t>１年３か月超
１年６か月以内</t>
  </si>
  <si>
    <t>審理員指名</t>
  </si>
  <si>
    <t>審理員審理</t>
  </si>
  <si>
    <t>答申手続</t>
  </si>
  <si>
    <t>裁決手続</t>
  </si>
  <si>
    <t>その他</t>
  </si>
  <si>
    <t>処理に1年超を要した件数</t>
  </si>
  <si>
    <t>審理員審理件数</t>
  </si>
  <si>
    <t>1年以内</t>
  </si>
  <si>
    <t>１年超
２年以内</t>
  </si>
  <si>
    <t>２年超</t>
  </si>
  <si>
    <t>未処理件数
（合計）</t>
  </si>
  <si>
    <t>処理済件数
（合計）</t>
  </si>
  <si>
    <t>処　　理　　期　間</t>
  </si>
  <si>
    <t>公表方法【複数回答】</t>
  </si>
  <si>
    <t>事務所に備付け</t>
  </si>
  <si>
    <t>求めに応じ提示</t>
  </si>
  <si>
    <t>その他</t>
  </si>
  <si>
    <t>検討中</t>
  </si>
  <si>
    <t>全部設定済</t>
  </si>
  <si>
    <t>未設定</t>
  </si>
  <si>
    <t>未作成の理由【複数回答】</t>
  </si>
  <si>
    <t>ホームページ</t>
  </si>
  <si>
    <t>標　　準　　審　　理　　期　　間</t>
  </si>
  <si>
    <t>審　　理　　員　　候　　補　　者　　名　　簿</t>
  </si>
  <si>
    <t>設　定　状　況</t>
  </si>
  <si>
    <t>作　成　状　況　</t>
  </si>
  <si>
    <t>公　表　方　法　【　複　数　回　答　】</t>
  </si>
  <si>
    <t>一部未設定</t>
  </si>
  <si>
    <t>全部作成済</t>
  </si>
  <si>
    <t>一部未作成</t>
  </si>
  <si>
    <t>未作成</t>
  </si>
  <si>
    <t>審査請求の内容（行政分野）等により審理員に指名する職員がそれぞれ異なるため</t>
  </si>
  <si>
    <t>審査請求の実績が少ないため</t>
  </si>
  <si>
    <t>合　　　計</t>
  </si>
  <si>
    <t>諮問手続</t>
  </si>
  <si>
    <t>処理に1年以上を要した件数　　　（再掲）</t>
  </si>
  <si>
    <t>現状では実績が少ないなどの理由により未設定であるが、状況をみて設定予定</t>
  </si>
  <si>
    <t>現在、具体的に検討している</t>
  </si>
  <si>
    <t>未 処 理 件 数</t>
  </si>
  <si>
    <t>未 処 理 経 過 期 間</t>
  </si>
  <si>
    <t>長　期　化　要　因　（　複　数　回　答　）</t>
  </si>
  <si>
    <t>処理に１年超を要した再審査請求</t>
  </si>
  <si>
    <t xml:space="preserve">  処　　　理　　　済</t>
  </si>
  <si>
    <t xml:space="preserve">  処　　　　　理　　　　　済</t>
  </si>
  <si>
    <t>未　　処　　理</t>
  </si>
  <si>
    <t>行政不服審査会等への諮問件数</t>
  </si>
  <si>
    <t>未　　　処　　　理</t>
  </si>
  <si>
    <t>前年度からの繰り越し</t>
  </si>
  <si>
    <t>不　服　申　立　て</t>
  </si>
  <si>
    <t>処理済件数　　　　　　　</t>
  </si>
  <si>
    <t>処理内容</t>
  </si>
  <si>
    <t>審理員審理件数</t>
  </si>
  <si>
    <t>第31条に基づく口頭意見陳述の実施件数</t>
  </si>
  <si>
    <t>第37条に基づく計画的遂行のための意見聴取の実施件数</t>
  </si>
  <si>
    <t>行政不服審査会等への諮問件数</t>
  </si>
  <si>
    <t>行政不服審査会等へ諮問しなかった件数</t>
  </si>
  <si>
    <t>行政不服審査会等の答申の件数</t>
  </si>
  <si>
    <t>認容（再掲）</t>
  </si>
  <si>
    <t>行政不服審査会等への諮問の適用除外事由別件数</t>
  </si>
  <si>
    <t>答申内容</t>
  </si>
  <si>
    <t xml:space="preserve">答申と裁決の内容が異なる件数
</t>
  </si>
  <si>
    <t>うち第46条第2項各号・第49条第3項各号の措置を講じた件数</t>
  </si>
  <si>
    <t>諮問が不要な審査庁である場合（§43Ⅰ柱書）</t>
  </si>
  <si>
    <t>審議会等の議を経る場合（§43Ⅰ①～③）</t>
  </si>
  <si>
    <t>審査請求人から諮問を希望しない旨の申出がされた場合（§43Ⅰ④）</t>
  </si>
  <si>
    <t>行政不服審査会等から試問を要しないものと認められた場合（§43Ⅰ⑤）</t>
  </si>
  <si>
    <t>審査請求を却下する場合（§43Ⅰ⑥）</t>
  </si>
  <si>
    <t>審査請求を全部認容する場合（§43Ⅰ⑦⑧）</t>
  </si>
  <si>
    <t>他の法律の規定により適用除外とされている場合（§43Ⅰ各号以外）</t>
  </si>
  <si>
    <t>認容相当</t>
  </si>
  <si>
    <t>一部認容相当</t>
  </si>
  <si>
    <t>棄却相当</t>
  </si>
  <si>
    <t>却下相当</t>
  </si>
  <si>
    <t>その他</t>
  </si>
  <si>
    <t>（件）</t>
  </si>
  <si>
    <t>正規職員</t>
  </si>
  <si>
    <t>弁護士</t>
  </si>
  <si>
    <t>弁護士以外の士業の者</t>
  </si>
  <si>
    <t>学識経験者</t>
  </si>
  <si>
    <t>行政機関勤務経験者</t>
  </si>
  <si>
    <t>法曹有資格者</t>
  </si>
  <si>
    <t>法科大学院修了者</t>
  </si>
  <si>
    <t xml:space="preserve">その他
</t>
  </si>
  <si>
    <t>審理員候補者等を対象とした研修の実施の有無</t>
  </si>
  <si>
    <t>研 修 内 容【 複 数 回 答 】</t>
  </si>
  <si>
    <t>各行政庁が実施する研修</t>
  </si>
  <si>
    <t>総務省が実施する研修</t>
  </si>
  <si>
    <t>民間が実施する研修</t>
  </si>
  <si>
    <t>その他</t>
  </si>
  <si>
    <t>専任の審理員の有無</t>
  </si>
  <si>
    <t>属　　　性</t>
  </si>
  <si>
    <t>研　　　修</t>
  </si>
  <si>
    <t>進行管理担当課室の設定の有無</t>
  </si>
  <si>
    <t>進行管理</t>
  </si>
  <si>
    <t>審理員補助者の有無</t>
  </si>
  <si>
    <t>処理に１年超を要した件数　　　（再掲）</t>
  </si>
  <si>
    <t>審査請求件数</t>
  </si>
  <si>
    <t>再審査請求件数</t>
  </si>
  <si>
    <t>審　理　員</t>
  </si>
  <si>
    <t>【別表６－1】</t>
  </si>
  <si>
    <t>【別表６－２】</t>
  </si>
  <si>
    <t>【別表７】</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</si>
  <si>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</si>
  <si>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</si>
  <si>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</si>
  <si>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</si>
  <si>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</si>
  <si>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</si>
  <si>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</si>
  <si>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</si>
  <si>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</si>
  <si>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</si>
  <si>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</si>
  <si>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</si>
  <si>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</si>
  <si>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</si>
  <si>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</si>
  <si>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</si>
  <si>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</si>
  <si>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</si>
  <si>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</si>
  <si>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</si>
  <si>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</si>
  <si>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</si>
  <si>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</si>
  <si>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</si>
  <si>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</si>
  <si>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</si>
  <si>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</si>
  <si>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</si>
  <si>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</si>
  <si>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</si>
  <si>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</si>
  <si>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</si>
  <si>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</si>
  <si>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</si>
  <si>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</si>
  <si>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</si>
  <si>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</si>
  <si>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</si>
  <si>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</si>
  <si>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</si>
  <si>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</si>
  <si>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</si>
  <si>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</si>
  <si>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</si>
  <si>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</si>
  <si>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</si>
  <si>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</si>
  <si>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団　体　名</t>
  </si>
  <si>
    <t xml:space="preserve">  処　　　　　　理　　　　　　済</t>
  </si>
  <si>
    <t>団体別集計表（令和元年度）</t>
  </si>
  <si>
    <t>団　　体　　名</t>
  </si>
  <si>
    <t>団　　体　　名</t>
  </si>
  <si>
    <t>団体別別集計表（令和元年度）</t>
  </si>
  <si>
    <t>都道府県における行政不服審査法に基づく不服申立ての処理期間（令和元年度）</t>
  </si>
  <si>
    <t>○</t>
  </si>
  <si>
    <t>都道府県に対する行政不服審査法に基づく不服申立ての状況（令和元年度）</t>
  </si>
  <si>
    <t>都道府県における行政不服審査法に基づく不服申立ての処理内容（令和元年度）</t>
  </si>
  <si>
    <t>団体別集計表（令和元年度）</t>
  </si>
  <si>
    <t>団体別集計表（令和元年度）</t>
  </si>
  <si>
    <t>○</t>
  </si>
  <si>
    <t>その他</t>
  </si>
  <si>
    <t>令和元年度新規申立て</t>
  </si>
  <si>
    <t>佐賀県</t>
  </si>
  <si>
    <t>×</t>
  </si>
  <si>
    <t>○</t>
  </si>
  <si>
    <t>・生活保護法</t>
  </si>
  <si>
    <t>・高齢者の医療の確保に関する法律</t>
  </si>
  <si>
    <t>・高齢者の医療の確保に関する法律</t>
  </si>
  <si>
    <t>・公害健康被害の補償等に関する法律</t>
  </si>
  <si>
    <t>・河川法</t>
  </si>
  <si>
    <t>・土地区画整理法</t>
  </si>
  <si>
    <t>・地方公務員法</t>
  </si>
  <si>
    <t>・情報公開・個人情報保護関係（注）</t>
  </si>
  <si>
    <t>審理手続等（審査請求）</t>
  </si>
  <si>
    <t>【別表５ー２】</t>
  </si>
  <si>
    <t>審理手続等（再調査の請求）</t>
  </si>
  <si>
    <t>【別表５－３】</t>
  </si>
  <si>
    <t>審理手続等（再審査請求）</t>
  </si>
  <si>
    <r>
      <t>未設定の理由</t>
    </r>
    <r>
      <rPr>
        <sz val="11"/>
        <rFont val="ＭＳ Ｐゴシック"/>
        <family val="3"/>
      </rPr>
      <t>【複数回答】</t>
    </r>
  </si>
  <si>
    <t>　不服申立ての処理体制</t>
  </si>
  <si>
    <t>【別表５－１】</t>
  </si>
  <si>
    <t>団　　体　　名</t>
  </si>
  <si>
    <t>（注）　「情報公開・個人情報保護関係」とは、地方公共団体の情報公開に関する条例及び個人情報保護に関する条例に基づくものをいう。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</si>
</sst>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d\-m"/>
    <numFmt numFmtId="178" formatCode="0_ "/>
    <numFmt numFmtId="179" formatCode="#,##0_ "/>
    <numFmt numFmtId="180" formatCode="#,##0_);[Red]\(#,##0\)"/>
    <numFmt numFmtId="181" formatCode="#,##0.0_);[Red]\(#,##0.0\)"/>
    <numFmt numFmtId="182" formatCode="0.0_);[Red]\(0.0\)"/>
    <numFmt numFmtId="183" formatCode="0_);[Red]\(0\)"/>
    <numFmt numFmtId="184" formatCode="#,##0;&quot;△ &quot;#,##0"/>
    <numFmt numFmtId="185" formatCode="#,##0.0;&quot;△ &quot;#,##0.0"/>
    <numFmt numFmtId="186" formatCode="0.0_ "/>
    <numFmt numFmtId="187" formatCode="0.0%"/>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52">
    <font>
      <sz val="11"/>
      <name val="ＭＳ Ｐゴシック"/>
      <family val="3"/>
    </font>
    <font>
      <sz val="6"/>
      <name val="ＭＳ Ｐゴシック"/>
      <family val="3"/>
    </font>
    <font>
      <sz val="10"/>
      <name val="ＭＳ 明朝"/>
      <family val="1"/>
    </font>
    <font>
      <sz val="10"/>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11"/>
      <color theme="1"/>
      <name val="ＭＳ Ｐゴシック"/>
      <family val="3"/>
    </font>
    <font>
      <sz val="11"/>
      <color rgb="FFFF0000"/>
      <name val="ＭＳ Ｐ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thin"/>
      <bottom style="thin"/>
    </border>
    <border>
      <left style="thin"/>
      <right style="hair"/>
      <top style="thin"/>
      <bottom style="double"/>
    </border>
    <border>
      <left style="thin"/>
      <right>
        <color indexed="63"/>
      </right>
      <top style="thin"/>
      <bottom style="double"/>
    </border>
    <border>
      <left style="thin"/>
      <right>
        <color indexed="63"/>
      </right>
      <top>
        <color indexed="63"/>
      </top>
      <bottom>
        <color indexed="63"/>
      </bottom>
    </border>
    <border>
      <left>
        <color indexed="63"/>
      </left>
      <right>
        <color indexed="63"/>
      </right>
      <top style="thin"/>
      <bottom style="thin"/>
    </border>
    <border>
      <left style="thin"/>
      <right style="hair"/>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hair"/>
      <bottom style="hair"/>
    </border>
    <border>
      <left style="thin"/>
      <right style="hair"/>
      <top style="hair"/>
      <bottom style="hair"/>
    </border>
    <border>
      <left style="thin"/>
      <right style="thin"/>
      <top style="thin"/>
      <bottom style="hair"/>
    </border>
    <border>
      <left style="thin"/>
      <right>
        <color indexed="63"/>
      </right>
      <top>
        <color indexed="63"/>
      </top>
      <bottom style="hair"/>
    </border>
    <border>
      <left style="thin"/>
      <right style="hair"/>
      <top>
        <color indexed="63"/>
      </top>
      <bottom style="hair"/>
    </border>
    <border>
      <left style="thin"/>
      <right style="thin"/>
      <top style="hair"/>
      <bottom>
        <color indexed="63"/>
      </bottom>
    </border>
    <border>
      <left style="thin"/>
      <right style="thin"/>
      <top style="hair"/>
      <bottom style="thin"/>
    </border>
    <border>
      <left style="thin"/>
      <right>
        <color indexed="63"/>
      </right>
      <top style="hair"/>
      <bottom>
        <color indexed="63"/>
      </bottom>
    </border>
    <border>
      <left style="thin"/>
      <right style="hair"/>
      <top style="hair"/>
      <bottom>
        <color indexed="63"/>
      </bottom>
    </border>
    <border>
      <left style="thin"/>
      <right style="thin"/>
      <top>
        <color indexed="63"/>
      </top>
      <bottom style="thin"/>
    </border>
    <border>
      <left>
        <color indexed="63"/>
      </left>
      <right style="thin"/>
      <top>
        <color indexed="63"/>
      </top>
      <bottom style="hair"/>
    </border>
    <border>
      <left style="thin"/>
      <right>
        <color indexed="63"/>
      </right>
      <top style="hair"/>
      <bottom style="thin"/>
    </border>
    <border>
      <left style="hair"/>
      <right style="thin"/>
      <top style="hair"/>
      <bottom style="thin"/>
    </border>
    <border>
      <left style="thin"/>
      <right style="hair"/>
      <top style="hair"/>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hair"/>
    </border>
    <border>
      <left style="thin"/>
      <right style="thin"/>
      <top style="hair"/>
      <bottom style="hair"/>
    </border>
    <border>
      <left>
        <color indexed="63"/>
      </left>
      <right style="thin"/>
      <top>
        <color indexed="63"/>
      </top>
      <bottom>
        <color indexed="63"/>
      </bottom>
    </border>
    <border>
      <left>
        <color indexed="63"/>
      </left>
      <right style="thin"/>
      <top style="hair"/>
      <bottom style="thin"/>
    </border>
    <border>
      <left style="thin"/>
      <right style="thin"/>
      <top style="thin"/>
      <bottom style="thin"/>
    </border>
    <border>
      <left style="thin"/>
      <right style="hair"/>
      <top style="thin"/>
      <bottom style="hair"/>
    </border>
    <border>
      <left style="thin"/>
      <right>
        <color indexed="63"/>
      </right>
      <top style="thin"/>
      <bottom style="hair"/>
    </border>
    <border>
      <left style="thin"/>
      <right style="thin"/>
      <top style="thin"/>
      <bottom>
        <color indexed="63"/>
      </bottom>
    </border>
    <border>
      <left style="thin"/>
      <right style="thin"/>
      <top/>
      <bottom style="medium"/>
    </border>
    <border>
      <left style="thin"/>
      <right>
        <color indexed="63"/>
      </right>
      <top style="hair"/>
      <bottom style="medium"/>
    </border>
    <border>
      <left style="hair"/>
      <right style="thin"/>
      <top style="hair"/>
      <bottom style="medium"/>
    </border>
    <border>
      <left style="thin"/>
      <right style="hair"/>
      <top style="hair"/>
      <bottom style="medium"/>
    </border>
    <border>
      <left/>
      <right style="thin"/>
      <top>
        <color indexed="63"/>
      </top>
      <bottom style="medium"/>
    </border>
    <border>
      <left>
        <color indexed="63"/>
      </left>
      <right style="thin"/>
      <top style="hair"/>
      <bottom style="medium"/>
    </border>
    <border>
      <left style="thin"/>
      <right/>
      <top/>
      <bottom style="medium"/>
    </border>
    <border>
      <left style="thin"/>
      <right style="hair"/>
      <top>
        <color indexed="63"/>
      </top>
      <bottom style="medium"/>
    </border>
    <border>
      <left style="thin"/>
      <right style="medium"/>
      <top>
        <color indexed="63"/>
      </top>
      <bottom style="medium"/>
    </border>
    <border>
      <left style="medium"/>
      <right/>
      <top/>
      <bottom style="thin"/>
    </border>
    <border>
      <left style="medium"/>
      <right/>
      <top style="thin"/>
      <bottom style="thin"/>
    </border>
    <border>
      <left style="medium"/>
      <right>
        <color indexed="63"/>
      </right>
      <top style="thin"/>
      <bottom style="double"/>
    </border>
    <border>
      <left style="medium"/>
      <right style="thin"/>
      <top>
        <color indexed="63"/>
      </top>
      <bottom style="medium"/>
    </border>
    <border>
      <left>
        <color indexed="63"/>
      </left>
      <right>
        <color indexed="63"/>
      </right>
      <top>
        <color indexed="63"/>
      </top>
      <bottom style="medium"/>
    </border>
    <border>
      <left style="thin"/>
      <right style="hair"/>
      <top>
        <color indexed="63"/>
      </top>
      <bottom>
        <color indexed="63"/>
      </bottom>
    </border>
    <border>
      <left style="thin"/>
      <right style="medium"/>
      <top/>
      <bottom/>
    </border>
    <border>
      <left style="thin"/>
      <right style="medium"/>
      <top style="thin"/>
      <bottom style="thin"/>
    </border>
    <border>
      <left style="thin"/>
      <right style="medium"/>
      <top style="thin"/>
      <bottom style="double"/>
    </border>
    <border>
      <left style="thin"/>
      <right style="thin"/>
      <top style="thin"/>
      <bottom style="double"/>
    </border>
    <border>
      <left/>
      <right/>
      <top style="medium"/>
      <bottom/>
    </border>
    <border>
      <left>
        <color indexed="63"/>
      </left>
      <right style="hair"/>
      <top style="thin"/>
      <bottom style="thin"/>
    </border>
    <border>
      <left>
        <color indexed="63"/>
      </left>
      <right style="hair"/>
      <top style="thin"/>
      <bottom style="double"/>
    </border>
    <border>
      <left>
        <color indexed="63"/>
      </left>
      <right style="medium"/>
      <top style="medium"/>
      <bottom>
        <color indexed="63"/>
      </bottom>
    </border>
    <border>
      <left>
        <color indexed="63"/>
      </left>
      <right style="thin"/>
      <top style="thin"/>
      <bottom style="thin"/>
    </border>
    <border>
      <left style="medium"/>
      <right style="medium"/>
      <top/>
      <bottom style="thin"/>
    </border>
    <border>
      <left style="thin"/>
      <right style="thin"/>
      <top style="medium"/>
      <bottom style="thin"/>
    </border>
    <border>
      <left/>
      <right style="thin"/>
      <top style="medium"/>
      <bottom style="thin"/>
    </border>
    <border>
      <left style="thin"/>
      <right style="medium"/>
      <top>
        <color indexed="63"/>
      </top>
      <bottom style="thin"/>
    </border>
    <border>
      <left style="thin"/>
      <right>
        <color indexed="63"/>
      </right>
      <top style="medium"/>
      <bottom>
        <color indexed="63"/>
      </bottom>
    </border>
    <border>
      <left style="thin"/>
      <right style="medium"/>
      <top style="medium"/>
      <bottom>
        <color indexed="63"/>
      </bottom>
    </border>
    <border>
      <left style="medium"/>
      <right style="medium"/>
      <top style="thin"/>
      <bottom style="thin"/>
    </border>
    <border>
      <left>
        <color indexed="63"/>
      </left>
      <right>
        <color indexed="63"/>
      </right>
      <top>
        <color indexed="63"/>
      </top>
      <bottom style="thin"/>
    </border>
    <border>
      <left style="medium"/>
      <right style="medium"/>
      <top style="thin"/>
      <bottom style="double"/>
    </border>
    <border>
      <left>
        <color indexed="63"/>
      </left>
      <right style="thin"/>
      <top style="thin"/>
      <bottom style="double"/>
    </border>
    <border>
      <left style="medium"/>
      <right style="medium"/>
      <top>
        <color indexed="63"/>
      </top>
      <bottom style="medium"/>
    </border>
    <border>
      <left style="thin"/>
      <right style="thin"/>
      <top style="hair"/>
      <bottom style="medium"/>
    </border>
    <border>
      <left>
        <color indexed="63"/>
      </left>
      <right>
        <color indexed="63"/>
      </right>
      <top style="thin"/>
      <bottom style="double"/>
    </border>
    <border>
      <left>
        <color indexed="63"/>
      </left>
      <right style="hair"/>
      <top>
        <color indexed="63"/>
      </top>
      <bottom>
        <color indexed="63"/>
      </bottom>
    </border>
    <border>
      <left style="thin"/>
      <right style="hair"/>
      <top style="medium"/>
      <bottom style="thin"/>
    </border>
    <border>
      <left style="medium"/>
      <right style="thin"/>
      <top style="thin"/>
      <bottom style="double"/>
    </border>
    <border>
      <left style="medium"/>
      <right style="medium"/>
      <top style="medium"/>
      <bottom style="thin"/>
    </border>
    <border>
      <left style="medium"/>
      <right style="thin"/>
      <top/>
      <bottom style="thin"/>
    </border>
    <border>
      <left style="medium"/>
      <right style="thin"/>
      <top style="thin"/>
      <bottom style="thin"/>
    </border>
    <border>
      <left style="medium"/>
      <right style="thin"/>
      <top/>
      <bottom/>
    </border>
    <border>
      <left style="medium"/>
      <right style="medium"/>
      <top/>
      <bottom/>
    </border>
    <border>
      <left style="thin"/>
      <right style="hair"/>
      <top style="thin"/>
      <bottom>
        <color indexed="63"/>
      </bottom>
    </border>
    <border>
      <left/>
      <right/>
      <top style="medium"/>
      <bottom style="thin"/>
    </border>
    <border>
      <left style="medium"/>
      <right>
        <color indexed="63"/>
      </right>
      <top>
        <color indexed="63"/>
      </top>
      <bottom style="medium"/>
    </border>
    <border>
      <left style="thin"/>
      <right style="medium"/>
      <top style="medium"/>
      <bottom style="thin"/>
    </border>
    <border>
      <left>
        <color indexed="63"/>
      </left>
      <right style="thin"/>
      <top style="thin"/>
      <bottom>
        <color indexed="63"/>
      </bottom>
    </border>
    <border>
      <left style="hair"/>
      <right style="thin"/>
      <top style="thin"/>
      <bottom style="thin"/>
    </border>
    <border>
      <left style="hair"/>
      <right>
        <color indexed="63"/>
      </right>
      <top>
        <color indexed="63"/>
      </top>
      <bottom style="hair"/>
    </border>
    <border>
      <left>
        <color indexed="63"/>
      </left>
      <right>
        <color indexed="63"/>
      </right>
      <top>
        <color indexed="63"/>
      </top>
      <bottom style="hair"/>
    </border>
    <border>
      <left style="hair"/>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thin"/>
      <bottom style="thin"/>
    </border>
    <border>
      <left style="hair"/>
      <right style="thin"/>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style="hair"/>
      <bottom style="hair"/>
    </border>
    <border>
      <left style="hair"/>
      <right>
        <color indexed="63"/>
      </right>
      <top style="hair"/>
      <bottom style="thin"/>
    </border>
    <border>
      <left style="hair"/>
      <right style="thin"/>
      <top style="hair"/>
      <bottom>
        <color indexed="63"/>
      </bottom>
    </border>
    <border>
      <left style="hair"/>
      <right style="thin"/>
      <top style="thin"/>
      <bottom style="hair"/>
    </border>
    <border>
      <left style="hair"/>
      <right style="thin"/>
      <top>
        <color indexed="63"/>
      </top>
      <bottom style="thin"/>
    </border>
    <border>
      <left style="hair"/>
      <right style="thin"/>
      <top style="thin"/>
      <bottom style="double"/>
    </border>
    <border>
      <left style="hair"/>
      <right style="thin"/>
      <top>
        <color indexed="63"/>
      </top>
      <bottom style="medium"/>
    </border>
    <border>
      <left>
        <color indexed="63"/>
      </left>
      <right style="hair"/>
      <top>
        <color indexed="63"/>
      </top>
      <bottom style="medium"/>
    </border>
    <border>
      <left style="hair"/>
      <right>
        <color indexed="63"/>
      </right>
      <top>
        <color indexed="63"/>
      </top>
      <bottom style="medium"/>
    </border>
    <border>
      <left style="thin"/>
      <right style="hair"/>
      <top style="double"/>
      <bottom style="medium"/>
    </border>
    <border>
      <left style="hair"/>
      <right>
        <color indexed="63"/>
      </right>
      <top>
        <color indexed="63"/>
      </top>
      <bottom style="thin"/>
    </border>
    <border>
      <left style="hair"/>
      <right>
        <color indexed="63"/>
      </right>
      <top style="thin"/>
      <bottom style="double"/>
    </border>
    <border>
      <left style="thin"/>
      <right style="thin"/>
      <top style="medium"/>
      <bottom>
        <color indexed="63"/>
      </bottom>
    </border>
    <border>
      <left style="medium"/>
      <right style="thin"/>
      <top style="medium"/>
      <bottom style="thin"/>
    </border>
    <border>
      <left style="hair"/>
      <right style="thin"/>
      <top style="medium"/>
      <bottom>
        <color indexed="63"/>
      </bottom>
    </border>
    <border>
      <left style="hair"/>
      <right style="thin"/>
      <top style="medium"/>
      <bottom style="thin"/>
    </border>
    <border>
      <left style="hair"/>
      <right style="thin"/>
      <top style="thin"/>
      <bottom>
        <color indexed="63"/>
      </bottom>
    </border>
    <border>
      <left style="hair"/>
      <right style="thin"/>
      <top style="double"/>
      <bottom style="medium"/>
    </border>
    <border>
      <left>
        <color indexed="63"/>
      </left>
      <right style="thin"/>
      <top style="double"/>
      <bottom style="medium"/>
    </border>
    <border>
      <left style="medium"/>
      <right style="thin"/>
      <top style="medium"/>
      <bottom style="medium"/>
    </border>
    <border>
      <left/>
      <right style="thin"/>
      <top style="medium"/>
      <bottom style="medium"/>
    </border>
    <border>
      <left/>
      <right style="medium"/>
      <top style="medium"/>
      <bottom style="medium"/>
    </border>
    <border>
      <left/>
      <right>
        <color indexed="63"/>
      </right>
      <top style="medium"/>
      <bottom style="medium"/>
    </border>
    <border>
      <left style="medium"/>
      <right style="medium"/>
      <top style="medium"/>
      <bottom style="medium"/>
    </border>
    <border>
      <left style="thin"/>
      <right style="medium"/>
      <top>
        <color indexed="63"/>
      </top>
      <bottom style="hair"/>
    </border>
    <border>
      <left style="thin"/>
      <right style="medium"/>
      <top style="hair"/>
      <bottom style="hair"/>
    </border>
    <border>
      <left style="thin"/>
      <right style="medium"/>
      <top style="hair"/>
      <bottom style="thin"/>
    </border>
    <border>
      <left style="thin"/>
      <right style="medium"/>
      <top style="hair"/>
      <bottom>
        <color indexed="63"/>
      </bottom>
    </border>
    <border>
      <left style="thin"/>
      <right style="medium"/>
      <top style="hair"/>
      <bottom style="medium"/>
    </border>
    <border>
      <left>
        <color indexed="63"/>
      </left>
      <right>
        <color indexed="63"/>
      </right>
      <top style="thin"/>
      <bottom>
        <color indexed="63"/>
      </bottom>
    </border>
    <border>
      <left>
        <color indexed="63"/>
      </left>
      <right style="thin"/>
      <top style="medium"/>
      <bottom>
        <color indexed="63"/>
      </bottom>
    </border>
    <border>
      <left style="medium"/>
      <right>
        <color indexed="63"/>
      </right>
      <top style="thin"/>
      <bottom>
        <color indexed="63"/>
      </bottom>
    </border>
    <border>
      <left style="medium"/>
      <right/>
      <top style="medium"/>
      <bottom/>
    </border>
    <border>
      <left style="medium"/>
      <right>
        <color indexed="63"/>
      </right>
      <top>
        <color indexed="63"/>
      </top>
      <bottom>
        <color indexed="63"/>
      </bottom>
    </border>
    <border>
      <left style="medium"/>
      <right style="thin"/>
      <top style="medium"/>
      <bottom>
        <color indexed="63"/>
      </bottom>
    </border>
    <border>
      <left style="medium"/>
      <right style="medium"/>
      <top style="medium"/>
      <bottom/>
    </border>
    <border>
      <left style="medium"/>
      <right style="thin"/>
      <top/>
      <bottom style="hair"/>
    </border>
    <border>
      <left/>
      <right style="medium"/>
      <top style="thin"/>
      <bottom style="thin"/>
    </border>
    <border>
      <left style="thin"/>
      <right style="medium"/>
      <top style="thin"/>
      <bottom/>
    </border>
    <border>
      <left style="thin"/>
      <right style="medium"/>
      <top style="thin"/>
      <bottom style="hair"/>
    </border>
    <border>
      <left style="thin"/>
      <right/>
      <top style="medium"/>
      <bottom style="thin"/>
    </border>
    <border>
      <left style="medium"/>
      <right/>
      <top style="medium"/>
      <bottom style="thin"/>
    </border>
    <border>
      <left/>
      <right style="medium"/>
      <top style="medium"/>
      <bottom style="thin"/>
    </border>
    <border>
      <left style="medium"/>
      <right style="thin"/>
      <top style="thin"/>
      <bottom/>
    </border>
    <border>
      <left style="thin"/>
      <right style="thin"/>
      <top style="thin"/>
      <bottom style="medium"/>
    </border>
    <border>
      <left style="thin"/>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778">
    <xf numFmtId="0" fontId="0" fillId="0" borderId="0" xfId="0" applyAlignment="1">
      <alignment/>
    </xf>
    <xf numFmtId="0" fontId="0" fillId="0" borderId="0" xfId="62" applyFont="1" applyFill="1">
      <alignment/>
      <protection/>
    </xf>
    <xf numFmtId="0" fontId="0" fillId="0" borderId="0" xfId="62" applyFont="1" applyFill="1" applyAlignment="1">
      <alignment vertical="center"/>
      <protection/>
    </xf>
    <xf numFmtId="180" fontId="0" fillId="0" borderId="0" xfId="62" applyNumberFormat="1" applyFont="1" applyFill="1">
      <alignment/>
      <protection/>
    </xf>
    <xf numFmtId="0" fontId="0" fillId="33" borderId="0" xfId="62" applyFont="1" applyFill="1">
      <alignment/>
      <protection/>
    </xf>
    <xf numFmtId="0" fontId="0" fillId="33" borderId="0" xfId="62" applyFont="1" applyFill="1" applyBorder="1">
      <alignment/>
      <protection/>
    </xf>
    <xf numFmtId="0" fontId="0" fillId="33" borderId="0" xfId="0" applyFill="1" applyAlignment="1">
      <alignment/>
    </xf>
    <xf numFmtId="0" fontId="5" fillId="0" borderId="0" xfId="62" applyFont="1" applyFill="1">
      <alignment/>
      <protection/>
    </xf>
    <xf numFmtId="0" fontId="5" fillId="33" borderId="0" xfId="62" applyFont="1" applyFill="1">
      <alignment/>
      <protection/>
    </xf>
    <xf numFmtId="0" fontId="0" fillId="0" borderId="0" xfId="0" applyFont="1" applyAlignment="1">
      <alignment/>
    </xf>
    <xf numFmtId="183" fontId="3" fillId="0" borderId="10" xfId="62" applyNumberFormat="1" applyFont="1" applyFill="1" applyBorder="1" applyAlignment="1" applyProtection="1">
      <alignment horizontal="right" vertical="center" shrinkToFit="1"/>
      <protection/>
    </xf>
    <xf numFmtId="183" fontId="3" fillId="0" borderId="11" xfId="62" applyNumberFormat="1" applyFont="1" applyFill="1" applyBorder="1" applyAlignment="1" applyProtection="1">
      <alignment horizontal="right" vertical="center" shrinkToFit="1"/>
      <protection/>
    </xf>
    <xf numFmtId="183" fontId="3" fillId="0" borderId="11" xfId="62" applyNumberFormat="1" applyFont="1" applyFill="1" applyBorder="1" applyAlignment="1" applyProtection="1">
      <alignment vertical="center" shrinkToFit="1"/>
      <protection/>
    </xf>
    <xf numFmtId="183" fontId="3" fillId="0" borderId="12" xfId="62" applyNumberFormat="1" applyFont="1" applyFill="1" applyBorder="1" applyAlignment="1" applyProtection="1">
      <alignment horizontal="right" vertical="center" shrinkToFit="1"/>
      <protection/>
    </xf>
    <xf numFmtId="183" fontId="3" fillId="0" borderId="13" xfId="62" applyNumberFormat="1" applyFont="1" applyFill="1" applyBorder="1" applyAlignment="1" applyProtection="1">
      <alignment horizontal="right" vertical="center" shrinkToFit="1"/>
      <protection/>
    </xf>
    <xf numFmtId="183" fontId="0" fillId="0" borderId="11" xfId="62" applyNumberFormat="1" applyFont="1" applyFill="1" applyBorder="1" applyAlignment="1" applyProtection="1">
      <alignment horizontal="right" vertical="center" shrinkToFit="1"/>
      <protection/>
    </xf>
    <xf numFmtId="183" fontId="0" fillId="0" borderId="14" xfId="62" applyNumberFormat="1" applyFont="1" applyFill="1" applyBorder="1" applyAlignment="1" applyProtection="1">
      <alignment horizontal="right" vertical="center" shrinkToFit="1"/>
      <protection hidden="1"/>
    </xf>
    <xf numFmtId="183" fontId="0" fillId="0" borderId="10" xfId="62" applyNumberFormat="1" applyFont="1" applyFill="1" applyBorder="1" applyAlignment="1" applyProtection="1">
      <alignment horizontal="right" vertical="center" shrinkToFit="1"/>
      <protection/>
    </xf>
    <xf numFmtId="183" fontId="0" fillId="0" borderId="11" xfId="62" applyNumberFormat="1" applyFont="1" applyFill="1" applyBorder="1" applyAlignment="1" applyProtection="1">
      <alignment vertical="center" shrinkToFit="1"/>
      <protection/>
    </xf>
    <xf numFmtId="183" fontId="0" fillId="0" borderId="15" xfId="62" applyNumberFormat="1" applyFont="1" applyFill="1" applyBorder="1" applyAlignment="1" applyProtection="1">
      <alignment horizontal="right" vertical="center" shrinkToFit="1"/>
      <protection/>
    </xf>
    <xf numFmtId="183" fontId="0" fillId="0" borderId="12" xfId="62" applyNumberFormat="1" applyFont="1" applyFill="1" applyBorder="1" applyAlignment="1" applyProtection="1">
      <alignment horizontal="right" vertical="center" shrinkToFit="1"/>
      <protection/>
    </xf>
    <xf numFmtId="0" fontId="5" fillId="0" borderId="0" xfId="0" applyFont="1" applyAlignment="1">
      <alignment/>
    </xf>
    <xf numFmtId="0" fontId="5" fillId="0" borderId="0" xfId="0" applyFont="1" applyAlignment="1">
      <alignment vertical="center"/>
    </xf>
    <xf numFmtId="0" fontId="0" fillId="0" borderId="0" xfId="0" applyFont="1" applyFill="1" applyAlignment="1">
      <alignment vertical="center"/>
    </xf>
    <xf numFmtId="0" fontId="7" fillId="33" borderId="0" xfId="0" applyFont="1" applyFill="1" applyBorder="1" applyAlignment="1">
      <alignment vertical="center"/>
    </xf>
    <xf numFmtId="0" fontId="0" fillId="33" borderId="0" xfId="0" applyFont="1" applyFill="1" applyBorder="1" applyAlignment="1">
      <alignment vertical="center"/>
    </xf>
    <xf numFmtId="0" fontId="0" fillId="33" borderId="0" xfId="62" applyFont="1" applyFill="1" applyAlignment="1">
      <alignment vertical="center"/>
      <protection/>
    </xf>
    <xf numFmtId="0" fontId="0" fillId="33" borderId="0" xfId="0" applyFont="1" applyFill="1" applyAlignment="1">
      <alignment vertical="center"/>
    </xf>
    <xf numFmtId="0" fontId="0" fillId="33" borderId="0" xfId="0" applyFont="1" applyFill="1" applyAlignment="1">
      <alignment vertical="center" wrapText="1"/>
    </xf>
    <xf numFmtId="183" fontId="0" fillId="0" borderId="16" xfId="62" applyNumberFormat="1" applyFont="1" applyFill="1" applyBorder="1" applyAlignment="1" applyProtection="1">
      <alignment horizontal="right" vertical="center" shrinkToFit="1"/>
      <protection/>
    </xf>
    <xf numFmtId="183" fontId="3" fillId="0" borderId="17" xfId="62" applyNumberFormat="1" applyFont="1" applyFill="1" applyBorder="1" applyAlignment="1" applyProtection="1">
      <alignment horizontal="right" vertical="center" shrinkToFit="1"/>
      <protection/>
    </xf>
    <xf numFmtId="183" fontId="3" fillId="0" borderId="16" xfId="62" applyNumberFormat="1" applyFont="1" applyFill="1" applyBorder="1" applyAlignment="1" applyProtection="1">
      <alignment horizontal="right" vertical="center" shrinkToFit="1"/>
      <protection/>
    </xf>
    <xf numFmtId="0" fontId="0" fillId="0" borderId="0" xfId="62" applyFont="1" applyFill="1" applyProtection="1">
      <alignment/>
      <protection/>
    </xf>
    <xf numFmtId="0" fontId="3" fillId="0" borderId="18" xfId="62" applyFont="1" applyFill="1" applyBorder="1" applyAlignment="1" applyProtection="1">
      <alignment vertical="center"/>
      <protection/>
    </xf>
    <xf numFmtId="0" fontId="3" fillId="0" borderId="14" xfId="62" applyFont="1" applyFill="1" applyBorder="1" applyAlignment="1" applyProtection="1">
      <alignment vertical="center"/>
      <protection/>
    </xf>
    <xf numFmtId="180" fontId="3" fillId="0" borderId="19" xfId="62" applyNumberFormat="1" applyFont="1" applyFill="1" applyBorder="1" applyAlignment="1" applyProtection="1">
      <alignment horizontal="right" vertical="center" shrinkToFit="1"/>
      <protection/>
    </xf>
    <xf numFmtId="180" fontId="3" fillId="0" borderId="20" xfId="62" applyNumberFormat="1" applyFont="1" applyFill="1" applyBorder="1" applyAlignment="1" applyProtection="1">
      <alignment horizontal="right" vertical="center" shrinkToFit="1"/>
      <protection/>
    </xf>
    <xf numFmtId="0" fontId="3" fillId="0" borderId="17" xfId="62" applyFont="1" applyFill="1" applyBorder="1" applyAlignment="1" applyProtection="1">
      <alignment vertical="center"/>
      <protection/>
    </xf>
    <xf numFmtId="0" fontId="3" fillId="0" borderId="15" xfId="62" applyFont="1" applyFill="1" applyBorder="1" applyAlignment="1" applyProtection="1">
      <alignment vertical="center"/>
      <protection/>
    </xf>
    <xf numFmtId="0" fontId="3" fillId="0" borderId="21" xfId="62" applyFont="1" applyFill="1" applyBorder="1" applyAlignment="1" applyProtection="1">
      <alignment vertical="center"/>
      <protection/>
    </xf>
    <xf numFmtId="180" fontId="3" fillId="0" borderId="22" xfId="62" applyNumberFormat="1" applyFont="1" applyFill="1" applyBorder="1" applyAlignment="1" applyProtection="1">
      <alignment horizontal="right" vertical="center" shrinkToFit="1"/>
      <protection/>
    </xf>
    <xf numFmtId="180" fontId="3" fillId="0" borderId="23" xfId="62" applyNumberFormat="1" applyFont="1" applyFill="1" applyBorder="1" applyAlignment="1" applyProtection="1">
      <alignment horizontal="right" vertical="center" shrinkToFit="1"/>
      <protection/>
    </xf>
    <xf numFmtId="0" fontId="3" fillId="0" borderId="24" xfId="62" applyFont="1" applyFill="1" applyBorder="1" applyAlignment="1" applyProtection="1">
      <alignment vertical="center"/>
      <protection/>
    </xf>
    <xf numFmtId="0" fontId="3" fillId="0" borderId="25" xfId="62" applyFont="1" applyFill="1" applyBorder="1" applyAlignment="1" applyProtection="1">
      <alignment vertical="center"/>
      <protection/>
    </xf>
    <xf numFmtId="180" fontId="3" fillId="0" borderId="26" xfId="62" applyNumberFormat="1" applyFont="1" applyFill="1" applyBorder="1" applyAlignment="1" applyProtection="1">
      <alignment horizontal="right" vertical="center" shrinkToFit="1"/>
      <protection/>
    </xf>
    <xf numFmtId="180" fontId="3" fillId="0" borderId="27" xfId="62" applyNumberFormat="1" applyFont="1" applyFill="1" applyBorder="1" applyAlignment="1" applyProtection="1">
      <alignment horizontal="right" vertical="center" shrinkToFit="1"/>
      <protection/>
    </xf>
    <xf numFmtId="0" fontId="3" fillId="0" borderId="28" xfId="62" applyFont="1" applyFill="1" applyBorder="1" applyAlignment="1" applyProtection="1">
      <alignment vertical="center"/>
      <protection/>
    </xf>
    <xf numFmtId="0" fontId="0" fillId="0" borderId="0" xfId="62" applyFont="1" applyFill="1" applyAlignment="1" applyProtection="1">
      <alignment vertical="center"/>
      <protection/>
    </xf>
    <xf numFmtId="180" fontId="0" fillId="0" borderId="0" xfId="62" applyNumberFormat="1" applyFont="1" applyFill="1" applyAlignment="1" applyProtection="1">
      <alignment vertical="center"/>
      <protection/>
    </xf>
    <xf numFmtId="180" fontId="0" fillId="0" borderId="0" xfId="62" applyNumberFormat="1" applyFont="1" applyFill="1" applyProtection="1">
      <alignment/>
      <protection/>
    </xf>
    <xf numFmtId="180" fontId="3" fillId="0" borderId="22" xfId="62" applyNumberFormat="1" applyFont="1" applyFill="1" applyBorder="1" applyAlignment="1" applyProtection="1">
      <alignment horizontal="center" vertical="center"/>
      <protection/>
    </xf>
    <xf numFmtId="0" fontId="3" fillId="0" borderId="29" xfId="62" applyFont="1" applyFill="1" applyBorder="1" applyAlignment="1" applyProtection="1">
      <alignment horizontal="center" vertical="center"/>
      <protection/>
    </xf>
    <xf numFmtId="180" fontId="3" fillId="0" borderId="28" xfId="62" applyNumberFormat="1" applyFont="1" applyFill="1" applyBorder="1" applyAlignment="1" applyProtection="1">
      <alignment horizontal="center" vertical="center"/>
      <protection/>
    </xf>
    <xf numFmtId="180" fontId="3" fillId="0" borderId="30" xfId="62" applyNumberFormat="1" applyFont="1" applyFill="1" applyBorder="1" applyAlignment="1" applyProtection="1">
      <alignment horizontal="center" vertical="center"/>
      <protection/>
    </xf>
    <xf numFmtId="0" fontId="3" fillId="0" borderId="31" xfId="62" applyFont="1" applyFill="1" applyBorder="1" applyAlignment="1" applyProtection="1">
      <alignment horizontal="center" vertical="center"/>
      <protection/>
    </xf>
    <xf numFmtId="180" fontId="3" fillId="0" borderId="32" xfId="62" applyNumberFormat="1" applyFont="1" applyFill="1" applyBorder="1" applyAlignment="1" applyProtection="1">
      <alignment horizontal="center" vertical="center"/>
      <protection/>
    </xf>
    <xf numFmtId="0" fontId="3" fillId="0" borderId="33" xfId="62" applyFont="1" applyFill="1" applyBorder="1" applyAlignment="1" applyProtection="1">
      <alignment horizontal="center" vertical="center"/>
      <protection/>
    </xf>
    <xf numFmtId="180" fontId="3" fillId="0" borderId="17" xfId="62" applyNumberFormat="1" applyFont="1" applyFill="1" applyBorder="1" applyAlignment="1" applyProtection="1">
      <alignment horizontal="center" vertical="center"/>
      <protection/>
    </xf>
    <xf numFmtId="0" fontId="3" fillId="0" borderId="34" xfId="62" applyFont="1" applyFill="1" applyBorder="1" applyAlignment="1" applyProtection="1">
      <alignment vertical="center"/>
      <protection/>
    </xf>
    <xf numFmtId="180" fontId="3" fillId="0" borderId="35" xfId="62" applyNumberFormat="1" applyFont="1" applyFill="1" applyBorder="1" applyAlignment="1" applyProtection="1">
      <alignment horizontal="right" vertical="center" shrinkToFit="1"/>
      <protection/>
    </xf>
    <xf numFmtId="180" fontId="3" fillId="0" borderId="36" xfId="62" applyNumberFormat="1" applyFont="1" applyFill="1" applyBorder="1" applyAlignment="1" applyProtection="1">
      <alignment horizontal="right" vertical="center" shrinkToFit="1"/>
      <protection/>
    </xf>
    <xf numFmtId="180" fontId="4" fillId="0" borderId="14" xfId="62" applyNumberFormat="1" applyFont="1" applyFill="1" applyBorder="1" applyAlignment="1" applyProtection="1">
      <alignment horizontal="center" vertical="center"/>
      <protection/>
    </xf>
    <xf numFmtId="0" fontId="4" fillId="0" borderId="37" xfId="62" applyFont="1" applyFill="1" applyBorder="1" applyAlignment="1" applyProtection="1">
      <alignment horizontal="center" vertical="center"/>
      <protection/>
    </xf>
    <xf numFmtId="180" fontId="3" fillId="0" borderId="22" xfId="62" applyNumberFormat="1" applyFont="1" applyFill="1" applyBorder="1" applyAlignment="1" applyProtection="1">
      <alignment vertical="center"/>
      <protection/>
    </xf>
    <xf numFmtId="180" fontId="4" fillId="0" borderId="25" xfId="62" applyNumberFormat="1" applyFont="1" applyFill="1" applyBorder="1" applyAlignment="1" applyProtection="1">
      <alignment horizontal="center" vertical="center"/>
      <protection/>
    </xf>
    <xf numFmtId="180" fontId="4" fillId="0" borderId="30" xfId="62" applyNumberFormat="1" applyFont="1" applyFill="1" applyBorder="1" applyAlignment="1" applyProtection="1">
      <alignment horizontal="center" vertical="center"/>
      <protection/>
    </xf>
    <xf numFmtId="0" fontId="4" fillId="0" borderId="31" xfId="62" applyFont="1" applyFill="1" applyBorder="1" applyAlignment="1" applyProtection="1">
      <alignment horizontal="center" vertical="center"/>
      <protection/>
    </xf>
    <xf numFmtId="180" fontId="4" fillId="0" borderId="32" xfId="62" applyNumberFormat="1" applyFont="1" applyFill="1" applyBorder="1" applyAlignment="1" applyProtection="1">
      <alignment horizontal="center" vertical="center"/>
      <protection/>
    </xf>
    <xf numFmtId="0" fontId="4" fillId="0" borderId="38" xfId="62" applyFont="1" applyFill="1" applyBorder="1" applyAlignment="1" applyProtection="1">
      <alignment horizontal="center" vertical="center"/>
      <protection/>
    </xf>
    <xf numFmtId="0" fontId="3" fillId="0" borderId="39" xfId="62" applyFont="1" applyFill="1" applyBorder="1" applyAlignment="1" applyProtection="1">
      <alignment vertical="center"/>
      <protection/>
    </xf>
    <xf numFmtId="180" fontId="3" fillId="0" borderId="40" xfId="62" applyNumberFormat="1" applyFont="1" applyFill="1" applyBorder="1" applyAlignment="1" applyProtection="1">
      <alignment horizontal="right" vertical="center" shrinkToFit="1"/>
      <protection/>
    </xf>
    <xf numFmtId="180" fontId="3" fillId="0" borderId="41" xfId="62" applyNumberFormat="1" applyFont="1" applyFill="1" applyBorder="1" applyAlignment="1" applyProtection="1">
      <alignment horizontal="right" vertical="center" shrinkToFit="1"/>
      <protection/>
    </xf>
    <xf numFmtId="0" fontId="5" fillId="0" borderId="0" xfId="62" applyFont="1" applyFill="1" applyAlignment="1" applyProtection="1">
      <alignment vertical="center"/>
      <protection/>
    </xf>
    <xf numFmtId="0" fontId="5" fillId="0" borderId="0" xfId="62" applyFont="1" applyFill="1" applyProtection="1">
      <alignment/>
      <protection/>
    </xf>
    <xf numFmtId="0" fontId="3" fillId="0" borderId="18" xfId="62" applyFont="1" applyFill="1" applyBorder="1" applyAlignment="1" applyProtection="1">
      <alignment horizontal="center" vertical="center" wrapText="1"/>
      <protection/>
    </xf>
    <xf numFmtId="0" fontId="3" fillId="0" borderId="42" xfId="62" applyFont="1" applyFill="1" applyBorder="1" applyAlignment="1" applyProtection="1">
      <alignment horizontal="left" vertical="center" wrapText="1"/>
      <protection/>
    </xf>
    <xf numFmtId="0" fontId="3" fillId="0" borderId="42" xfId="62" applyFont="1" applyFill="1" applyBorder="1" applyAlignment="1" applyProtection="1">
      <alignment horizontal="center" vertical="center" wrapText="1"/>
      <protection/>
    </xf>
    <xf numFmtId="0" fontId="3" fillId="0" borderId="22" xfId="62" applyFont="1" applyFill="1" applyBorder="1" applyAlignment="1" applyProtection="1">
      <alignment horizontal="center" vertical="center"/>
      <protection/>
    </xf>
    <xf numFmtId="0" fontId="4" fillId="0" borderId="14" xfId="62" applyFont="1" applyFill="1" applyBorder="1" applyAlignment="1" applyProtection="1">
      <alignment horizontal="center" vertical="center"/>
      <protection/>
    </xf>
    <xf numFmtId="0" fontId="3" fillId="0" borderId="22" xfId="62" applyFont="1" applyFill="1" applyBorder="1" applyAlignment="1" applyProtection="1">
      <alignment vertical="center"/>
      <protection/>
    </xf>
    <xf numFmtId="0" fontId="3" fillId="0" borderId="43" xfId="62" applyFont="1" applyFill="1" applyBorder="1" applyAlignment="1" applyProtection="1">
      <alignment horizontal="center" vertical="center" wrapText="1"/>
      <protection/>
    </xf>
    <xf numFmtId="0" fontId="3" fillId="0" borderId="44" xfId="62" applyFont="1" applyFill="1" applyBorder="1" applyAlignment="1" applyProtection="1">
      <alignment horizontal="center" vertical="center"/>
      <protection/>
    </xf>
    <xf numFmtId="0" fontId="3" fillId="0" borderId="45" xfId="62" applyFont="1" applyFill="1" applyBorder="1" applyAlignment="1" applyProtection="1">
      <alignment horizontal="center" vertical="center"/>
      <protection/>
    </xf>
    <xf numFmtId="0" fontId="3" fillId="0" borderId="46" xfId="62" applyFont="1" applyFill="1" applyBorder="1" applyAlignment="1" applyProtection="1">
      <alignment horizontal="center" vertical="center"/>
      <protection/>
    </xf>
    <xf numFmtId="0" fontId="3" fillId="0" borderId="47" xfId="62" applyFont="1" applyFill="1" applyBorder="1" applyAlignment="1" applyProtection="1">
      <alignment horizontal="center" vertical="center"/>
      <protection/>
    </xf>
    <xf numFmtId="0" fontId="4" fillId="0" borderId="44" xfId="62" applyFont="1" applyFill="1" applyBorder="1" applyAlignment="1" applyProtection="1">
      <alignment horizontal="center" vertical="center"/>
      <protection/>
    </xf>
    <xf numFmtId="0" fontId="4" fillId="0" borderId="45" xfId="62" applyFont="1" applyFill="1" applyBorder="1" applyAlignment="1" applyProtection="1">
      <alignment horizontal="center" vertical="center"/>
      <protection/>
    </xf>
    <xf numFmtId="0" fontId="4" fillId="0" borderId="46" xfId="62" applyFont="1" applyFill="1" applyBorder="1" applyAlignment="1" applyProtection="1">
      <alignment horizontal="center" vertical="center"/>
      <protection/>
    </xf>
    <xf numFmtId="0" fontId="4" fillId="0" borderId="48" xfId="62" applyFont="1" applyFill="1" applyBorder="1" applyAlignment="1" applyProtection="1">
      <alignment horizontal="center" vertical="center"/>
      <protection/>
    </xf>
    <xf numFmtId="0" fontId="3" fillId="0" borderId="49" xfId="62" applyFont="1" applyFill="1" applyBorder="1" applyAlignment="1" applyProtection="1">
      <alignment horizontal="center" vertical="center"/>
      <protection/>
    </xf>
    <xf numFmtId="0" fontId="3" fillId="0" borderId="48" xfId="62" applyFont="1" applyFill="1" applyBorder="1" applyAlignment="1" applyProtection="1">
      <alignment horizontal="center" vertical="center"/>
      <protection/>
    </xf>
    <xf numFmtId="0" fontId="3" fillId="0" borderId="50" xfId="62" applyFont="1" applyFill="1" applyBorder="1" applyAlignment="1" applyProtection="1">
      <alignment horizontal="center" vertical="center"/>
      <protection/>
    </xf>
    <xf numFmtId="0" fontId="3" fillId="0" borderId="51" xfId="62" applyFont="1" applyFill="1" applyBorder="1" applyAlignment="1" applyProtection="1">
      <alignment horizontal="center" vertical="center"/>
      <protection/>
    </xf>
    <xf numFmtId="0" fontId="3" fillId="0" borderId="52" xfId="62" applyFont="1" applyFill="1" applyBorder="1" applyAlignment="1" applyProtection="1">
      <alignment vertical="center"/>
      <protection/>
    </xf>
    <xf numFmtId="0" fontId="3" fillId="0" borderId="52" xfId="62" applyFont="1" applyFill="1" applyBorder="1" applyAlignment="1" applyProtection="1">
      <alignment vertical="center" wrapText="1"/>
      <protection/>
    </xf>
    <xf numFmtId="0" fontId="3" fillId="0" borderId="53" xfId="62" applyFont="1" applyFill="1" applyBorder="1" applyAlignment="1" applyProtection="1">
      <alignment vertical="center"/>
      <protection/>
    </xf>
    <xf numFmtId="0" fontId="3" fillId="0" borderId="54" xfId="62" applyFont="1" applyFill="1" applyBorder="1" applyAlignment="1" applyProtection="1">
      <alignment vertical="center"/>
      <protection/>
    </xf>
    <xf numFmtId="0" fontId="3" fillId="0" borderId="55" xfId="62" applyFont="1" applyFill="1" applyBorder="1" applyAlignment="1" applyProtection="1">
      <alignment horizontal="center" vertical="center"/>
      <protection/>
    </xf>
    <xf numFmtId="0" fontId="5" fillId="0" borderId="56" xfId="62" applyFont="1" applyFill="1" applyBorder="1" applyAlignment="1" applyProtection="1">
      <alignment vertical="center"/>
      <protection/>
    </xf>
    <xf numFmtId="0" fontId="3" fillId="0" borderId="49" xfId="62" applyFont="1" applyFill="1" applyBorder="1" applyAlignment="1" applyProtection="1">
      <alignment horizontal="center" vertical="center" wrapText="1"/>
      <protection/>
    </xf>
    <xf numFmtId="183" fontId="3" fillId="0" borderId="17" xfId="62" applyNumberFormat="1" applyFont="1" applyFill="1" applyBorder="1" applyAlignment="1" applyProtection="1">
      <alignment horizontal="right" vertical="center"/>
      <protection/>
    </xf>
    <xf numFmtId="183" fontId="3" fillId="0" borderId="57" xfId="62" applyNumberFormat="1" applyFont="1" applyFill="1" applyBorder="1" applyAlignment="1" applyProtection="1">
      <alignment horizontal="right" vertical="center" shrinkToFit="1"/>
      <protection/>
    </xf>
    <xf numFmtId="183" fontId="3" fillId="0" borderId="58" xfId="62" applyNumberFormat="1" applyFont="1" applyFill="1" applyBorder="1" applyAlignment="1" applyProtection="1">
      <alignment horizontal="right" vertical="center" shrinkToFit="1"/>
      <protection/>
    </xf>
    <xf numFmtId="183" fontId="3" fillId="0" borderId="10" xfId="62" applyNumberFormat="1" applyFont="1" applyFill="1" applyBorder="1" applyAlignment="1" applyProtection="1">
      <alignment horizontal="right" vertical="center"/>
      <protection/>
    </xf>
    <xf numFmtId="183" fontId="3" fillId="0" borderId="59" xfId="62" applyNumberFormat="1" applyFont="1" applyFill="1" applyBorder="1" applyAlignment="1" applyProtection="1">
      <alignment horizontal="right" vertical="center" shrinkToFit="1"/>
      <protection/>
    </xf>
    <xf numFmtId="183" fontId="3" fillId="0" borderId="13" xfId="62" applyNumberFormat="1" applyFont="1" applyFill="1" applyBorder="1" applyAlignment="1" applyProtection="1">
      <alignment horizontal="right" vertical="center"/>
      <protection/>
    </xf>
    <xf numFmtId="183" fontId="3" fillId="0" borderId="60" xfId="62" applyNumberFormat="1" applyFont="1" applyFill="1" applyBorder="1" applyAlignment="1" applyProtection="1">
      <alignment horizontal="right" vertical="center" shrinkToFit="1"/>
      <protection/>
    </xf>
    <xf numFmtId="179" fontId="0" fillId="0" borderId="0" xfId="62" applyNumberFormat="1" applyFont="1" applyFill="1" applyProtection="1">
      <alignment/>
      <protection/>
    </xf>
    <xf numFmtId="183" fontId="3" fillId="0" borderId="28" xfId="62" applyNumberFormat="1" applyFont="1" applyFill="1" applyBorder="1" applyAlignment="1" applyProtection="1">
      <alignment horizontal="right" vertical="center"/>
      <protection/>
    </xf>
    <xf numFmtId="183" fontId="3" fillId="0" borderId="39" xfId="62" applyNumberFormat="1" applyFont="1" applyFill="1" applyBorder="1" applyAlignment="1" applyProtection="1">
      <alignment horizontal="right" vertical="center"/>
      <protection/>
    </xf>
    <xf numFmtId="183" fontId="3" fillId="0" borderId="59" xfId="62" applyNumberFormat="1" applyFont="1" applyFill="1" applyBorder="1" applyAlignment="1" applyProtection="1">
      <alignment horizontal="right" vertical="center"/>
      <protection/>
    </xf>
    <xf numFmtId="183" fontId="3" fillId="0" borderId="61" xfId="62" applyNumberFormat="1" applyFont="1" applyFill="1" applyBorder="1" applyAlignment="1" applyProtection="1">
      <alignment horizontal="right" vertical="center"/>
      <protection/>
    </xf>
    <xf numFmtId="183" fontId="3" fillId="0" borderId="60" xfId="62" applyNumberFormat="1" applyFont="1" applyFill="1" applyBorder="1" applyAlignment="1" applyProtection="1">
      <alignment horizontal="right" vertical="center"/>
      <protection/>
    </xf>
    <xf numFmtId="0" fontId="5" fillId="0" borderId="14" xfId="62" applyFont="1" applyFill="1" applyBorder="1" applyAlignment="1" applyProtection="1">
      <alignment vertical="center"/>
      <protection/>
    </xf>
    <xf numFmtId="0" fontId="4" fillId="0" borderId="62" xfId="62" applyFont="1" applyFill="1" applyBorder="1" applyAlignment="1" applyProtection="1">
      <alignment horizontal="center" vertical="center"/>
      <protection/>
    </xf>
    <xf numFmtId="183" fontId="3" fillId="0" borderId="14" xfId="62" applyNumberFormat="1" applyFont="1" applyFill="1" applyBorder="1" applyAlignment="1" applyProtection="1">
      <alignment horizontal="right" vertical="center" shrinkToFit="1"/>
      <protection/>
    </xf>
    <xf numFmtId="183" fontId="3" fillId="0" borderId="63" xfId="62" applyNumberFormat="1" applyFont="1" applyFill="1" applyBorder="1" applyAlignment="1" applyProtection="1">
      <alignment horizontal="right" vertical="center"/>
      <protection/>
    </xf>
    <xf numFmtId="183" fontId="3" fillId="0" borderId="11" xfId="62" applyNumberFormat="1" applyFont="1" applyFill="1" applyBorder="1" applyAlignment="1" applyProtection="1">
      <alignment horizontal="right" vertical="center"/>
      <protection/>
    </xf>
    <xf numFmtId="183" fontId="3" fillId="0" borderId="63" xfId="62" applyNumberFormat="1" applyFont="1" applyFill="1" applyBorder="1" applyAlignment="1" applyProtection="1">
      <alignment horizontal="right" vertical="center" shrinkToFit="1"/>
      <protection/>
    </xf>
    <xf numFmtId="183" fontId="3" fillId="0" borderId="59" xfId="62" applyNumberFormat="1" applyFont="1" applyFill="1" applyBorder="1" applyAlignment="1" applyProtection="1">
      <alignment vertical="center" shrinkToFit="1"/>
      <protection/>
    </xf>
    <xf numFmtId="183" fontId="3" fillId="0" borderId="64" xfId="62" applyNumberFormat="1" applyFont="1" applyFill="1" applyBorder="1" applyAlignment="1" applyProtection="1">
      <alignment horizontal="right" vertical="center"/>
      <protection/>
    </xf>
    <xf numFmtId="183" fontId="3" fillId="0" borderId="12" xfId="62" applyNumberFormat="1" applyFont="1" applyFill="1" applyBorder="1" applyAlignment="1" applyProtection="1">
      <alignment horizontal="right" vertical="center"/>
      <protection/>
    </xf>
    <xf numFmtId="0" fontId="48"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5" fillId="0" borderId="56" xfId="62" applyFont="1" applyFill="1" applyBorder="1" applyAlignment="1" applyProtection="1">
      <alignment horizontal="center" vertical="center"/>
      <protection/>
    </xf>
    <xf numFmtId="0" fontId="48" fillId="0" borderId="62" xfId="0" applyFont="1" applyFill="1" applyBorder="1" applyAlignment="1" applyProtection="1">
      <alignment vertical="center"/>
      <protection/>
    </xf>
    <xf numFmtId="0" fontId="49" fillId="0" borderId="62" xfId="0" applyFont="1" applyFill="1" applyBorder="1" applyAlignment="1" applyProtection="1">
      <alignment/>
      <protection/>
    </xf>
    <xf numFmtId="0" fontId="5" fillId="0" borderId="62" xfId="0" applyFont="1" applyFill="1" applyBorder="1" applyAlignment="1" applyProtection="1">
      <alignment horizontal="center" vertical="top" wrapText="1"/>
      <protection/>
    </xf>
    <xf numFmtId="0" fontId="0" fillId="0" borderId="62" xfId="0" applyFont="1" applyFill="1" applyBorder="1" applyAlignment="1" applyProtection="1">
      <alignment vertical="center" wrapText="1"/>
      <protection/>
    </xf>
    <xf numFmtId="0" fontId="5" fillId="0" borderId="62" xfId="62" applyFont="1" applyFill="1" applyBorder="1" applyProtection="1">
      <alignment/>
      <protection/>
    </xf>
    <xf numFmtId="0" fontId="5" fillId="0" borderId="65" xfId="62" applyFont="1" applyFill="1" applyBorder="1" applyProtection="1">
      <alignment/>
      <protection/>
    </xf>
    <xf numFmtId="0" fontId="5" fillId="0" borderId="0" xfId="62" applyFont="1" applyFill="1" applyBorder="1" applyProtection="1">
      <alignment/>
      <protection/>
    </xf>
    <xf numFmtId="0" fontId="48" fillId="0" borderId="66" xfId="0" applyFont="1" applyFill="1" applyBorder="1" applyAlignment="1" applyProtection="1">
      <alignment horizontal="center" vertical="center" wrapText="1"/>
      <protection/>
    </xf>
    <xf numFmtId="0" fontId="3" fillId="0" borderId="67" xfId="62" applyFont="1" applyFill="1" applyBorder="1" applyAlignment="1" applyProtection="1">
      <alignment vertical="center"/>
      <protection/>
    </xf>
    <xf numFmtId="0" fontId="5" fillId="0" borderId="39"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68" xfId="0" applyFont="1" applyFill="1" applyBorder="1" applyAlignment="1" applyProtection="1">
      <alignment horizontal="center" vertical="center"/>
      <protection/>
    </xf>
    <xf numFmtId="0" fontId="5" fillId="0" borderId="69"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70" xfId="0" applyFont="1" applyFill="1" applyBorder="1" applyAlignment="1" applyProtection="1">
      <alignment horizontal="center" vertical="center"/>
      <protection/>
    </xf>
    <xf numFmtId="0" fontId="5" fillId="0" borderId="71" xfId="0" applyFont="1" applyFill="1" applyBorder="1" applyAlignment="1" applyProtection="1">
      <alignment horizontal="center" vertical="center"/>
      <protection/>
    </xf>
    <xf numFmtId="0" fontId="5" fillId="0" borderId="72" xfId="0" applyFont="1" applyFill="1" applyBorder="1" applyAlignment="1" applyProtection="1">
      <alignment horizontal="center" vertical="center"/>
      <protection/>
    </xf>
    <xf numFmtId="0" fontId="5" fillId="0" borderId="66"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59" xfId="0" applyFont="1" applyFill="1" applyBorder="1" applyAlignment="1" applyProtection="1">
      <alignment horizontal="center" vertical="center"/>
      <protection/>
    </xf>
    <xf numFmtId="0" fontId="3" fillId="0" borderId="67" xfId="62" applyFont="1" applyFill="1" applyBorder="1" applyAlignment="1" applyProtection="1">
      <alignment vertical="center" wrapText="1"/>
      <protection/>
    </xf>
    <xf numFmtId="0" fontId="3" fillId="0" borderId="73" xfId="62" applyFont="1" applyFill="1" applyBorder="1" applyAlignment="1" applyProtection="1">
      <alignment vertical="center"/>
      <protection/>
    </xf>
    <xf numFmtId="0" fontId="5" fillId="0" borderId="15" xfId="0" applyFont="1" applyFill="1" applyBorder="1" applyAlignment="1" applyProtection="1">
      <alignment horizontal="center" vertical="center"/>
      <protection/>
    </xf>
    <xf numFmtId="0" fontId="5" fillId="0" borderId="74" xfId="0" applyFont="1" applyFill="1" applyBorder="1" applyAlignment="1" applyProtection="1">
      <alignment horizontal="center" vertical="center"/>
      <protection/>
    </xf>
    <xf numFmtId="0" fontId="3" fillId="0" borderId="75" xfId="62" applyFont="1" applyFill="1" applyBorder="1" applyAlignment="1" applyProtection="1">
      <alignment vertical="center"/>
      <protection/>
    </xf>
    <xf numFmtId="0" fontId="5" fillId="0" borderId="76"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5" fillId="0" borderId="60" xfId="0" applyFont="1" applyFill="1" applyBorder="1" applyAlignment="1" applyProtection="1">
      <alignment horizontal="center" vertical="center"/>
      <protection/>
    </xf>
    <xf numFmtId="0" fontId="0" fillId="0" borderId="77" xfId="0" applyFont="1" applyFill="1" applyBorder="1" applyAlignment="1" applyProtection="1">
      <alignment horizontal="center" vertical="center"/>
      <protection/>
    </xf>
    <xf numFmtId="0" fontId="0" fillId="0" borderId="0" xfId="62" applyFont="1" applyFill="1" applyBorder="1" applyProtection="1">
      <alignment/>
      <protection/>
    </xf>
    <xf numFmtId="0" fontId="0" fillId="0" borderId="0" xfId="62" applyFont="1" applyFill="1" applyBorder="1" applyAlignment="1" applyProtection="1">
      <alignment vertical="center"/>
      <protection/>
    </xf>
    <xf numFmtId="0" fontId="0" fillId="0" borderId="43" xfId="0" applyFont="1" applyFill="1" applyBorder="1" applyAlignment="1" applyProtection="1">
      <alignment horizontal="center" vertical="center" wrapText="1"/>
      <protection/>
    </xf>
    <xf numFmtId="0" fontId="3" fillId="0" borderId="56" xfId="62" applyFont="1" applyFill="1" applyBorder="1" applyAlignment="1" applyProtection="1">
      <alignment horizontal="center" vertical="center"/>
      <protection/>
    </xf>
    <xf numFmtId="0" fontId="4" fillId="0" borderId="49" xfId="62" applyFont="1" applyFill="1" applyBorder="1" applyAlignment="1" applyProtection="1">
      <alignment horizontal="center" vertical="center"/>
      <protection/>
    </xf>
    <xf numFmtId="0" fontId="4" fillId="0" borderId="78"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4" fillId="0" borderId="51" xfId="0" applyFont="1" applyFill="1" applyBorder="1" applyAlignment="1" applyProtection="1">
      <alignment horizontal="center" vertical="center"/>
      <protection/>
    </xf>
    <xf numFmtId="0" fontId="3" fillId="0" borderId="0" xfId="62" applyFont="1" applyFill="1" applyBorder="1" applyAlignment="1" applyProtection="1">
      <alignment horizontal="center" vertical="center"/>
      <protection/>
    </xf>
    <xf numFmtId="183" fontId="0" fillId="0" borderId="18" xfId="62" applyNumberFormat="1" applyFont="1" applyFill="1" applyBorder="1" applyAlignment="1" applyProtection="1">
      <alignment horizontal="right" vertical="center" shrinkToFit="1"/>
      <protection hidden="1"/>
    </xf>
    <xf numFmtId="183" fontId="0" fillId="0" borderId="57" xfId="62" applyNumberFormat="1" applyFont="1" applyFill="1" applyBorder="1" applyAlignment="1" applyProtection="1">
      <alignment horizontal="right" vertical="center" shrinkToFit="1"/>
      <protection/>
    </xf>
    <xf numFmtId="183" fontId="3" fillId="0" borderId="0" xfId="62" applyNumberFormat="1" applyFont="1" applyFill="1" applyBorder="1" applyAlignment="1" applyProtection="1">
      <alignment horizontal="right" vertical="center" shrinkToFit="1"/>
      <protection/>
    </xf>
    <xf numFmtId="183" fontId="0" fillId="0" borderId="39" xfId="62" applyNumberFormat="1" applyFont="1" applyFill="1" applyBorder="1" applyAlignment="1" applyProtection="1">
      <alignment horizontal="right" vertical="center" shrinkToFit="1"/>
      <protection hidden="1"/>
    </xf>
    <xf numFmtId="183" fontId="0" fillId="0" borderId="10" xfId="62" applyNumberFormat="1" applyFont="1" applyFill="1" applyBorder="1" applyAlignment="1" applyProtection="1">
      <alignment horizontal="right" vertical="center" shrinkToFit="1"/>
      <protection hidden="1"/>
    </xf>
    <xf numFmtId="183" fontId="0" fillId="0" borderId="39" xfId="62" applyNumberFormat="1" applyFont="1" applyFill="1" applyBorder="1" applyAlignment="1" applyProtection="1">
      <alignment vertical="center" shrinkToFit="1"/>
      <protection hidden="1"/>
    </xf>
    <xf numFmtId="183" fontId="0" fillId="0" borderId="10" xfId="62" applyNumberFormat="1" applyFont="1" applyFill="1" applyBorder="1" applyAlignment="1" applyProtection="1">
      <alignment vertical="center" shrinkToFit="1"/>
      <protection hidden="1"/>
    </xf>
    <xf numFmtId="183" fontId="0" fillId="0" borderId="10" xfId="62" applyNumberFormat="1" applyFont="1" applyFill="1" applyBorder="1" applyAlignment="1" applyProtection="1">
      <alignment vertical="center" shrinkToFit="1"/>
      <protection/>
    </xf>
    <xf numFmtId="183" fontId="3" fillId="0" borderId="0" xfId="62" applyNumberFormat="1" applyFont="1" applyFill="1" applyBorder="1" applyAlignment="1" applyProtection="1">
      <alignment vertical="center" shrinkToFit="1"/>
      <protection/>
    </xf>
    <xf numFmtId="183" fontId="0" fillId="0" borderId="11" xfId="62" applyNumberFormat="1" applyFont="1" applyFill="1" applyBorder="1" applyAlignment="1" applyProtection="1">
      <alignment horizontal="right" vertical="center"/>
      <protection/>
    </xf>
    <xf numFmtId="183" fontId="3" fillId="0" borderId="0" xfId="62" applyNumberFormat="1" applyFont="1" applyFill="1" applyBorder="1" applyAlignment="1" applyProtection="1">
      <alignment horizontal="right" vertical="center"/>
      <protection/>
    </xf>
    <xf numFmtId="183" fontId="0" fillId="0" borderId="63" xfId="62" applyNumberFormat="1" applyFont="1" applyFill="1" applyBorder="1" applyAlignment="1" applyProtection="1">
      <alignment horizontal="right" vertical="center"/>
      <protection/>
    </xf>
    <xf numFmtId="183" fontId="0" fillId="0" borderId="61" xfId="62" applyNumberFormat="1" applyFont="1" applyFill="1" applyBorder="1" applyAlignment="1" applyProtection="1">
      <alignment horizontal="right" vertical="center" shrinkToFit="1"/>
      <protection hidden="1"/>
    </xf>
    <xf numFmtId="183" fontId="0" fillId="0" borderId="13" xfId="62" applyNumberFormat="1" applyFont="1" applyFill="1" applyBorder="1" applyAlignment="1" applyProtection="1">
      <alignment horizontal="right" vertical="center" shrinkToFit="1"/>
      <protection hidden="1"/>
    </xf>
    <xf numFmtId="183" fontId="0" fillId="0" borderId="12" xfId="62" applyNumberFormat="1" applyFont="1" applyFill="1" applyBorder="1" applyAlignment="1" applyProtection="1">
      <alignment horizontal="right" vertical="center"/>
      <protection/>
    </xf>
    <xf numFmtId="183" fontId="0" fillId="0" borderId="64" xfId="62" applyNumberFormat="1" applyFont="1" applyFill="1" applyBorder="1" applyAlignment="1" applyProtection="1">
      <alignment horizontal="right" vertical="center"/>
      <protection/>
    </xf>
    <xf numFmtId="183" fontId="0" fillId="0" borderId="79" xfId="62" applyNumberFormat="1" applyFont="1" applyFill="1" applyBorder="1" applyAlignment="1" applyProtection="1">
      <alignment horizontal="right" vertical="center" shrinkToFit="1"/>
      <protection/>
    </xf>
    <xf numFmtId="0" fontId="0" fillId="0" borderId="55" xfId="62"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0" applyFont="1" applyFill="1" applyAlignment="1" applyProtection="1">
      <alignment/>
      <protection/>
    </xf>
    <xf numFmtId="0" fontId="5" fillId="0" borderId="0" xfId="62" applyFont="1" applyFill="1" applyBorder="1" applyAlignment="1" applyProtection="1">
      <alignment vertical="center"/>
      <protection/>
    </xf>
    <xf numFmtId="0" fontId="4" fillId="0" borderId="50" xfId="62" applyFont="1" applyFill="1" applyBorder="1" applyAlignment="1" applyProtection="1">
      <alignment horizontal="center" vertical="center"/>
      <protection/>
    </xf>
    <xf numFmtId="183" fontId="0" fillId="0" borderId="80" xfId="62" applyNumberFormat="1" applyFont="1" applyFill="1" applyBorder="1" applyAlignment="1" applyProtection="1">
      <alignment horizontal="right" vertical="center" shrinkToFit="1"/>
      <protection/>
    </xf>
    <xf numFmtId="183" fontId="0" fillId="0" borderId="81" xfId="62" applyNumberFormat="1" applyFont="1" applyFill="1" applyBorder="1" applyAlignment="1" applyProtection="1">
      <alignment horizontal="right" vertical="center" shrinkToFit="1"/>
      <protection/>
    </xf>
    <xf numFmtId="183" fontId="0" fillId="0" borderId="15" xfId="62" applyNumberFormat="1" applyFont="1" applyFill="1" applyBorder="1" applyAlignment="1" applyProtection="1">
      <alignment horizontal="right" vertical="center" shrinkToFit="1"/>
      <protection hidden="1"/>
    </xf>
    <xf numFmtId="183" fontId="0" fillId="0" borderId="63" xfId="62" applyNumberFormat="1" applyFont="1" applyFill="1" applyBorder="1" applyAlignment="1" applyProtection="1">
      <alignment horizontal="right" vertical="center" shrinkToFit="1"/>
      <protection/>
    </xf>
    <xf numFmtId="0" fontId="0" fillId="0" borderId="52" xfId="62" applyFont="1" applyFill="1" applyBorder="1" applyAlignment="1" applyProtection="1">
      <alignment vertical="center" wrapText="1"/>
      <protection/>
    </xf>
    <xf numFmtId="183" fontId="0" fillId="0" borderId="63" xfId="62" applyNumberFormat="1" applyFont="1" applyFill="1" applyBorder="1" applyAlignment="1" applyProtection="1">
      <alignment vertical="center" shrinkToFit="1"/>
      <protection/>
    </xf>
    <xf numFmtId="183" fontId="0" fillId="0" borderId="16" xfId="62" applyNumberFormat="1" applyFont="1" applyFill="1" applyBorder="1" applyAlignment="1" applyProtection="1">
      <alignment vertical="center" shrinkToFit="1"/>
      <protection/>
    </xf>
    <xf numFmtId="0" fontId="3" fillId="0" borderId="53" xfId="62" applyFont="1" applyFill="1" applyBorder="1" applyAlignment="1" applyProtection="1">
      <alignment vertical="center" wrapText="1"/>
      <protection/>
    </xf>
    <xf numFmtId="0" fontId="3" fillId="0" borderId="82" xfId="62" applyFont="1" applyFill="1" applyBorder="1" applyAlignment="1" applyProtection="1">
      <alignment vertical="center"/>
      <protection/>
    </xf>
    <xf numFmtId="183" fontId="0" fillId="0" borderId="79" xfId="62" applyNumberFormat="1" applyFont="1" applyFill="1" applyBorder="1" applyAlignment="1" applyProtection="1">
      <alignment horizontal="right" vertical="center" shrinkToFit="1"/>
      <protection hidden="1"/>
    </xf>
    <xf numFmtId="0" fontId="5" fillId="0" borderId="0" xfId="0" applyFont="1" applyFill="1" applyAlignment="1" applyProtection="1">
      <alignment/>
      <protection/>
    </xf>
    <xf numFmtId="0" fontId="5"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83" xfId="0" applyFont="1" applyFill="1" applyBorder="1" applyAlignment="1" applyProtection="1">
      <alignment horizontal="center" vertical="center" wrapText="1"/>
      <protection/>
    </xf>
    <xf numFmtId="0" fontId="5" fillId="0" borderId="84"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67" xfId="0" applyFont="1" applyFill="1" applyBorder="1" applyAlignment="1" applyProtection="1">
      <alignment horizontal="center" vertical="center"/>
      <protection/>
    </xf>
    <xf numFmtId="0" fontId="5" fillId="0" borderId="85" xfId="0" applyFont="1" applyFill="1" applyBorder="1" applyAlignment="1" applyProtection="1">
      <alignment horizontal="center" vertical="center"/>
      <protection/>
    </xf>
    <xf numFmtId="0" fontId="5" fillId="0" borderId="73" xfId="0" applyFont="1" applyFill="1" applyBorder="1" applyAlignment="1" applyProtection="1">
      <alignment horizontal="center" vertical="center"/>
      <protection/>
    </xf>
    <xf numFmtId="0" fontId="0" fillId="0" borderId="0" xfId="0" applyFont="1" applyFill="1" applyAlignment="1" applyProtection="1">
      <alignment vertical="center" wrapText="1"/>
      <protection/>
    </xf>
    <xf numFmtId="0" fontId="5" fillId="0" borderId="85"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59" xfId="0" applyFont="1" applyFill="1" applyBorder="1" applyAlignment="1" applyProtection="1">
      <alignment horizontal="center" vertical="center" wrapText="1"/>
      <protection/>
    </xf>
    <xf numFmtId="0" fontId="5" fillId="0" borderId="66"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73" xfId="0" applyFont="1" applyFill="1" applyBorder="1" applyAlignment="1" applyProtection="1">
      <alignment horizontal="center" vertical="center" wrapText="1"/>
      <protection/>
    </xf>
    <xf numFmtId="0" fontId="5" fillId="0" borderId="39"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5" fillId="0" borderId="86"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58"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protection/>
    </xf>
    <xf numFmtId="0" fontId="5" fillId="0" borderId="87" xfId="0" applyFont="1" applyFill="1" applyBorder="1" applyAlignment="1" applyProtection="1">
      <alignment horizontal="center" vertical="center"/>
      <protection/>
    </xf>
    <xf numFmtId="0" fontId="0" fillId="0" borderId="85"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82" xfId="0" applyFont="1" applyFill="1" applyBorder="1" applyAlignment="1" applyProtection="1">
      <alignment horizontal="center" vertical="center"/>
      <protection/>
    </xf>
    <xf numFmtId="0" fontId="0" fillId="0" borderId="7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5" fillId="0" borderId="77" xfId="0" applyFont="1" applyFill="1" applyBorder="1" applyAlignment="1" applyProtection="1">
      <alignment horizontal="center" vertical="center"/>
      <protection/>
    </xf>
    <xf numFmtId="0" fontId="5" fillId="0" borderId="75" xfId="0" applyFont="1" applyFill="1" applyBorder="1" applyAlignment="1" applyProtection="1">
      <alignment horizontal="center" vertical="center"/>
      <protection/>
    </xf>
    <xf numFmtId="183" fontId="3" fillId="0" borderId="88" xfId="62" applyNumberFormat="1" applyFont="1" applyFill="1" applyBorder="1" applyAlignment="1" applyProtection="1">
      <alignment horizontal="right" vertical="center" shrinkToFit="1"/>
      <protection/>
    </xf>
    <xf numFmtId="183" fontId="3" fillId="0" borderId="15" xfId="62" applyNumberFormat="1" applyFont="1" applyFill="1" applyBorder="1" applyAlignment="1" applyProtection="1">
      <alignment horizontal="right" vertical="center"/>
      <protection/>
    </xf>
    <xf numFmtId="0" fontId="5" fillId="0" borderId="42" xfId="0" applyFont="1" applyFill="1" applyBorder="1" applyAlignment="1" applyProtection="1">
      <alignment horizontal="center" vertical="center"/>
      <protection/>
    </xf>
    <xf numFmtId="0" fontId="5" fillId="0" borderId="89" xfId="62" applyFont="1" applyFill="1" applyBorder="1" applyProtection="1">
      <alignment/>
      <protection/>
    </xf>
    <xf numFmtId="0" fontId="3" fillId="0" borderId="90" xfId="62" applyFont="1" applyFill="1" applyBorder="1" applyAlignment="1" applyProtection="1">
      <alignment horizontal="center" vertical="center" wrapText="1"/>
      <protection/>
    </xf>
    <xf numFmtId="0" fontId="5" fillId="0" borderId="61"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183" fontId="0" fillId="0" borderId="34" xfId="62" applyNumberFormat="1" applyFont="1" applyFill="1" applyBorder="1" applyAlignment="1" applyProtection="1">
      <alignment horizontal="right" vertical="center" shrinkToFit="1"/>
      <protection hidden="1"/>
    </xf>
    <xf numFmtId="183" fontId="0" fillId="0" borderId="17" xfId="62" applyNumberFormat="1" applyFont="1" applyFill="1" applyBorder="1" applyAlignment="1" applyProtection="1">
      <alignment horizontal="right" vertical="center" shrinkToFit="1"/>
      <protection hidden="1"/>
    </xf>
    <xf numFmtId="183" fontId="0" fillId="0" borderId="88" xfId="62"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vertical="center"/>
      <protection/>
    </xf>
    <xf numFmtId="183" fontId="0" fillId="0" borderId="37" xfId="62" applyNumberFormat="1" applyFont="1" applyFill="1" applyBorder="1" applyAlignment="1" applyProtection="1">
      <alignment horizontal="right" vertical="center" shrinkToFit="1"/>
      <protection hidden="1"/>
    </xf>
    <xf numFmtId="183" fontId="0" fillId="0" borderId="66" xfId="62" applyNumberFormat="1" applyFont="1" applyFill="1" applyBorder="1" applyAlignment="1" applyProtection="1">
      <alignment horizontal="right" vertical="center" shrinkToFit="1"/>
      <protection hidden="1"/>
    </xf>
    <xf numFmtId="183" fontId="0" fillId="0" borderId="66" xfId="62" applyNumberFormat="1" applyFont="1" applyFill="1" applyBorder="1" applyAlignment="1" applyProtection="1">
      <alignment vertical="center" shrinkToFit="1"/>
      <protection hidden="1"/>
    </xf>
    <xf numFmtId="183" fontId="0" fillId="0" borderId="76" xfId="62" applyNumberFormat="1" applyFont="1" applyFill="1" applyBorder="1" applyAlignment="1" applyProtection="1">
      <alignment horizontal="right" vertical="center" shrinkToFit="1"/>
      <protection hidden="1"/>
    </xf>
    <xf numFmtId="0" fontId="5" fillId="0" borderId="91" xfId="0" applyFont="1" applyFill="1" applyBorder="1" applyAlignment="1" applyProtection="1">
      <alignment horizontal="center" vertical="center"/>
      <protection/>
    </xf>
    <xf numFmtId="0" fontId="5" fillId="0" borderId="65" xfId="0" applyFont="1" applyFill="1" applyBorder="1" applyAlignment="1" applyProtection="1">
      <alignment horizontal="center" vertical="top" wrapText="1"/>
      <protection/>
    </xf>
    <xf numFmtId="0" fontId="3" fillId="0" borderId="83" xfId="62" applyFont="1" applyFill="1" applyBorder="1" applyAlignment="1" applyProtection="1">
      <alignment vertical="center"/>
      <protection/>
    </xf>
    <xf numFmtId="0" fontId="3" fillId="0" borderId="73" xfId="62" applyFont="1" applyFill="1" applyBorder="1" applyAlignment="1" applyProtection="1">
      <alignment vertical="center" wrapText="1"/>
      <protection/>
    </xf>
    <xf numFmtId="0" fontId="3" fillId="0" borderId="86" xfId="62" applyFont="1" applyFill="1" applyBorder="1" applyAlignment="1" applyProtection="1">
      <alignment horizontal="center" vertical="center" wrapText="1"/>
      <protection/>
    </xf>
    <xf numFmtId="0" fontId="3" fillId="0" borderId="0" xfId="62" applyFont="1" applyFill="1" applyBorder="1" applyAlignment="1" applyProtection="1">
      <alignment horizontal="center" vertical="center" wrapText="1"/>
      <protection/>
    </xf>
    <xf numFmtId="0" fontId="5" fillId="0" borderId="59" xfId="0" applyFont="1" applyFill="1" applyBorder="1" applyAlignment="1" applyProtection="1">
      <alignment horizontal="center"/>
      <protection/>
    </xf>
    <xf numFmtId="0" fontId="5" fillId="0" borderId="39" xfId="0"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183" fontId="0" fillId="0" borderId="42" xfId="62" applyNumberFormat="1" applyFont="1" applyFill="1" applyBorder="1" applyAlignment="1" applyProtection="1">
      <alignment horizontal="right" vertical="center" shrinkToFit="1"/>
      <protection hidden="1"/>
    </xf>
    <xf numFmtId="183" fontId="0" fillId="0" borderId="28" xfId="62" applyNumberFormat="1" applyFont="1" applyFill="1" applyBorder="1" applyAlignment="1" applyProtection="1">
      <alignment horizontal="right" vertical="center" shrinkToFit="1"/>
      <protection hidden="1"/>
    </xf>
    <xf numFmtId="0" fontId="5" fillId="0" borderId="92" xfId="0" applyFont="1" applyFill="1" applyBorder="1" applyAlignment="1" applyProtection="1">
      <alignment horizontal="center" vertical="center"/>
      <protection/>
    </xf>
    <xf numFmtId="0" fontId="50" fillId="0" borderId="0" xfId="62" applyFont="1" applyFill="1" applyAlignment="1" applyProtection="1">
      <alignment vertical="center"/>
      <protection/>
    </xf>
    <xf numFmtId="0" fontId="3" fillId="0" borderId="35" xfId="62" applyFont="1" applyFill="1" applyBorder="1" applyAlignment="1" applyProtection="1">
      <alignment vertical="center"/>
      <protection/>
    </xf>
    <xf numFmtId="0" fontId="3" fillId="0" borderId="37" xfId="62" applyFont="1" applyFill="1" applyBorder="1" applyAlignment="1" applyProtection="1">
      <alignment vertical="center"/>
      <protection/>
    </xf>
    <xf numFmtId="180" fontId="3" fillId="0" borderId="10" xfId="62" applyNumberFormat="1" applyFont="1" applyFill="1" applyBorder="1" applyAlignment="1" applyProtection="1">
      <alignment horizontal="right" vertical="center" shrinkToFit="1"/>
      <protection/>
    </xf>
    <xf numFmtId="180" fontId="3" fillId="0" borderId="11" xfId="62" applyNumberFormat="1" applyFont="1" applyFill="1" applyBorder="1" applyAlignment="1" applyProtection="1">
      <alignment horizontal="right" vertical="center" shrinkToFit="1"/>
      <protection/>
    </xf>
    <xf numFmtId="0" fontId="3" fillId="0" borderId="30" xfId="62" applyFont="1" applyFill="1" applyBorder="1" applyAlignment="1" applyProtection="1">
      <alignment horizontal="center" vertical="center"/>
      <protection/>
    </xf>
    <xf numFmtId="0" fontId="3" fillId="0" borderId="32" xfId="62" applyFont="1" applyFill="1" applyBorder="1" applyAlignment="1" applyProtection="1">
      <alignment horizontal="center" vertical="center"/>
      <protection/>
    </xf>
    <xf numFmtId="0" fontId="0" fillId="0" borderId="0" xfId="62" applyFont="1" applyFill="1" applyAlignment="1" applyProtection="1">
      <alignment horizontal="left" vertical="center"/>
      <protection/>
    </xf>
    <xf numFmtId="180" fontId="3" fillId="0" borderId="63" xfId="62" applyNumberFormat="1" applyFont="1" applyFill="1" applyBorder="1" applyAlignment="1" applyProtection="1">
      <alignment horizontal="right" vertical="center" shrinkToFit="1"/>
      <protection locked="0"/>
    </xf>
    <xf numFmtId="180" fontId="3" fillId="0" borderId="93" xfId="62" applyNumberFormat="1" applyFont="1" applyFill="1" applyBorder="1" applyAlignment="1" applyProtection="1">
      <alignment horizontal="right" vertical="center" shrinkToFit="1"/>
      <protection/>
    </xf>
    <xf numFmtId="180" fontId="3" fillId="0" borderId="11" xfId="62" applyNumberFormat="1" applyFont="1" applyFill="1" applyBorder="1" applyAlignment="1" applyProtection="1">
      <alignment horizontal="right" vertical="center" shrinkToFit="1"/>
      <protection locked="0"/>
    </xf>
    <xf numFmtId="182" fontId="3" fillId="0" borderId="15" xfId="62" applyNumberFormat="1" applyFont="1" applyFill="1" applyBorder="1" applyAlignment="1" applyProtection="1">
      <alignment horizontal="right" vertical="center" shrinkToFit="1"/>
      <protection locked="0"/>
    </xf>
    <xf numFmtId="180" fontId="3" fillId="0" borderId="39" xfId="62" applyNumberFormat="1" applyFont="1" applyFill="1" applyBorder="1" applyAlignment="1" applyProtection="1">
      <alignment horizontal="right" vertical="center" shrinkToFit="1"/>
      <protection locked="0"/>
    </xf>
    <xf numFmtId="180" fontId="3" fillId="0" borderId="10" xfId="62" applyNumberFormat="1" applyFont="1" applyFill="1" applyBorder="1" applyAlignment="1" applyProtection="1">
      <alignment horizontal="right" vertical="center" shrinkToFit="1"/>
      <protection locked="0"/>
    </xf>
    <xf numFmtId="183" fontId="3" fillId="0" borderId="93" xfId="62" applyNumberFormat="1" applyFont="1" applyFill="1" applyBorder="1" applyAlignment="1" applyProtection="1">
      <alignment horizontal="right" vertical="center" shrinkToFit="1"/>
      <protection/>
    </xf>
    <xf numFmtId="183" fontId="3" fillId="0" borderId="66" xfId="62" applyNumberFormat="1" applyFont="1" applyFill="1" applyBorder="1" applyAlignment="1" applyProtection="1">
      <alignment horizontal="right" vertical="center" shrinkToFit="1"/>
      <protection/>
    </xf>
    <xf numFmtId="182" fontId="3" fillId="0" borderId="94" xfId="62" applyNumberFormat="1" applyFont="1" applyFill="1" applyBorder="1" applyAlignment="1" applyProtection="1">
      <alignment horizontal="right" vertical="center" shrinkToFit="1"/>
      <protection locked="0"/>
    </xf>
    <xf numFmtId="182" fontId="3" fillId="0" borderId="95" xfId="62" applyNumberFormat="1" applyFont="1" applyFill="1" applyBorder="1" applyAlignment="1" applyProtection="1">
      <alignment horizontal="right" vertical="center" shrinkToFit="1"/>
      <protection locked="0"/>
    </xf>
    <xf numFmtId="182" fontId="3" fillId="0" borderId="96" xfId="62" applyNumberFormat="1" applyFont="1" applyFill="1" applyBorder="1" applyAlignment="1" applyProtection="1">
      <alignment horizontal="right" vertical="center" shrinkToFit="1"/>
      <protection locked="0"/>
    </xf>
    <xf numFmtId="182" fontId="3" fillId="0" borderId="97" xfId="62" applyNumberFormat="1" applyFont="1" applyFill="1" applyBorder="1" applyAlignment="1" applyProtection="1">
      <alignment horizontal="right" vertical="center" shrinkToFit="1"/>
      <protection locked="0"/>
    </xf>
    <xf numFmtId="182" fontId="3" fillId="0" borderId="98" xfId="62" applyNumberFormat="1" applyFont="1" applyFill="1" applyBorder="1" applyAlignment="1" applyProtection="1">
      <alignment horizontal="right" vertical="center" shrinkToFit="1"/>
      <protection locked="0"/>
    </xf>
    <xf numFmtId="182" fontId="3" fillId="0" borderId="99" xfId="62" applyNumberFormat="1" applyFont="1" applyFill="1" applyBorder="1" applyAlignment="1" applyProtection="1">
      <alignment horizontal="right" vertical="center" shrinkToFit="1"/>
      <protection locked="0"/>
    </xf>
    <xf numFmtId="180" fontId="3" fillId="0" borderId="32" xfId="62" applyNumberFormat="1" applyFont="1" applyFill="1" applyBorder="1" applyAlignment="1" applyProtection="1">
      <alignment horizontal="right" vertical="center" shrinkToFit="1"/>
      <protection locked="0"/>
    </xf>
    <xf numFmtId="182" fontId="3" fillId="0" borderId="31" xfId="62" applyNumberFormat="1" applyFont="1" applyFill="1" applyBorder="1" applyAlignment="1" applyProtection="1">
      <alignment horizontal="right" vertical="center" shrinkToFit="1"/>
      <protection locked="0"/>
    </xf>
    <xf numFmtId="182" fontId="3" fillId="0" borderId="38" xfId="62" applyNumberFormat="1" applyFont="1" applyFill="1" applyBorder="1" applyAlignment="1" applyProtection="1">
      <alignment horizontal="right" vertical="center" shrinkToFit="1"/>
      <protection locked="0"/>
    </xf>
    <xf numFmtId="182" fontId="3" fillId="0" borderId="100" xfId="62" applyNumberFormat="1" applyFont="1" applyFill="1" applyBorder="1" applyAlignment="1" applyProtection="1">
      <alignment horizontal="right" vertical="center" shrinkToFit="1"/>
      <protection locked="0"/>
    </xf>
    <xf numFmtId="182" fontId="3" fillId="0" borderId="66" xfId="62" applyNumberFormat="1" applyFont="1" applyFill="1" applyBorder="1" applyAlignment="1" applyProtection="1">
      <alignment horizontal="right" vertical="center" shrinkToFit="1"/>
      <protection locked="0"/>
    </xf>
    <xf numFmtId="180" fontId="3" fillId="0" borderId="14" xfId="62" applyNumberFormat="1" applyFont="1" applyFill="1" applyBorder="1" applyAlignment="1" applyProtection="1">
      <alignment horizontal="right" vertical="center" shrinkToFit="1"/>
      <protection locked="0"/>
    </xf>
    <xf numFmtId="183" fontId="3" fillId="0" borderId="101" xfId="62" applyNumberFormat="1" applyFont="1" applyFill="1" applyBorder="1" applyAlignment="1" applyProtection="1">
      <alignment horizontal="right" vertical="center" shrinkToFit="1"/>
      <protection/>
    </xf>
    <xf numFmtId="180" fontId="3" fillId="0" borderId="57" xfId="62" applyNumberFormat="1" applyFont="1" applyFill="1" applyBorder="1" applyAlignment="1" applyProtection="1">
      <alignment horizontal="right" vertical="center" shrinkToFit="1"/>
      <protection locked="0"/>
    </xf>
    <xf numFmtId="183" fontId="3" fillId="0" borderId="37" xfId="62" applyNumberFormat="1" applyFont="1" applyFill="1" applyBorder="1" applyAlignment="1" applyProtection="1">
      <alignment horizontal="right" vertical="center" shrinkToFit="1"/>
      <protection/>
    </xf>
    <xf numFmtId="182" fontId="3" fillId="0" borderId="102" xfId="62" applyNumberFormat="1" applyFont="1" applyFill="1" applyBorder="1" applyAlignment="1" applyProtection="1">
      <alignment horizontal="right" vertical="center" shrinkToFit="1"/>
      <protection locked="0"/>
    </xf>
    <xf numFmtId="182" fontId="3" fillId="0" borderId="103" xfId="62" applyNumberFormat="1" applyFont="1" applyFill="1" applyBorder="1" applyAlignment="1" applyProtection="1">
      <alignment horizontal="right" vertical="center" shrinkToFit="1"/>
      <protection locked="0"/>
    </xf>
    <xf numFmtId="182" fontId="3" fillId="0" borderId="104" xfId="62" applyNumberFormat="1" applyFont="1" applyFill="1" applyBorder="1" applyAlignment="1" applyProtection="1">
      <alignment horizontal="right" vertical="center" shrinkToFit="1"/>
      <protection locked="0"/>
    </xf>
    <xf numFmtId="182" fontId="3" fillId="0" borderId="105" xfId="62" applyNumberFormat="1" applyFont="1" applyFill="1" applyBorder="1" applyAlignment="1" applyProtection="1">
      <alignment horizontal="right" vertical="center" shrinkToFit="1"/>
      <protection locked="0"/>
    </xf>
    <xf numFmtId="182" fontId="3" fillId="0" borderId="106" xfId="62" applyNumberFormat="1" applyFont="1" applyFill="1" applyBorder="1" applyAlignment="1" applyProtection="1">
      <alignment horizontal="right" vertical="center" shrinkToFit="1"/>
      <protection locked="0"/>
    </xf>
    <xf numFmtId="182" fontId="3" fillId="0" borderId="107" xfId="62" applyNumberFormat="1" applyFont="1" applyFill="1" applyBorder="1" applyAlignment="1" applyProtection="1">
      <alignment horizontal="right" vertical="center" shrinkToFit="1"/>
      <protection locked="0"/>
    </xf>
    <xf numFmtId="182" fontId="3" fillId="0" borderId="108" xfId="62" applyNumberFormat="1" applyFont="1" applyFill="1" applyBorder="1" applyAlignment="1" applyProtection="1">
      <alignment horizontal="right" vertical="center" shrinkToFit="1"/>
      <protection locked="0"/>
    </xf>
    <xf numFmtId="180" fontId="3" fillId="0" borderId="30" xfId="62" applyNumberFormat="1" applyFont="1" applyFill="1" applyBorder="1" applyAlignment="1" applyProtection="1">
      <alignment horizontal="right" vertical="center" shrinkToFit="1"/>
      <protection locked="0"/>
    </xf>
    <xf numFmtId="182" fontId="3" fillId="0" borderId="109" xfId="62" applyNumberFormat="1" applyFont="1" applyFill="1" applyBorder="1" applyAlignment="1" applyProtection="1">
      <alignment horizontal="right" vertical="center" shrinkToFit="1"/>
      <protection locked="0"/>
    </xf>
    <xf numFmtId="180" fontId="3" fillId="0" borderId="18" xfId="62" applyNumberFormat="1" applyFont="1" applyFill="1" applyBorder="1" applyAlignment="1" applyProtection="1">
      <alignment horizontal="right" vertical="center" shrinkToFit="1"/>
      <protection locked="0"/>
    </xf>
    <xf numFmtId="183" fontId="3" fillId="0" borderId="93" xfId="62" applyNumberFormat="1" applyFont="1" applyFill="1" applyBorder="1" applyAlignment="1" applyProtection="1">
      <alignment horizontal="right" vertical="center" shrinkToFit="1"/>
      <protection hidden="1"/>
    </xf>
    <xf numFmtId="182" fontId="3" fillId="0" borderId="93" xfId="62" applyNumberFormat="1" applyFont="1" applyFill="1" applyBorder="1" applyAlignment="1" applyProtection="1">
      <alignment horizontal="right" vertical="center" shrinkToFit="1"/>
      <protection locked="0"/>
    </xf>
    <xf numFmtId="183" fontId="3" fillId="0" borderId="96" xfId="62" applyNumberFormat="1" applyFont="1" applyFill="1" applyBorder="1" applyAlignment="1" applyProtection="1">
      <alignment horizontal="right" vertical="center" shrinkToFit="1"/>
      <protection/>
    </xf>
    <xf numFmtId="182" fontId="3" fillId="0" borderId="29" xfId="62" applyNumberFormat="1" applyFont="1" applyFill="1" applyBorder="1" applyAlignment="1" applyProtection="1">
      <alignment horizontal="right" vertical="center" shrinkToFit="1"/>
      <protection locked="0"/>
    </xf>
    <xf numFmtId="183" fontId="3" fillId="0" borderId="108" xfId="62" applyNumberFormat="1" applyFont="1" applyFill="1" applyBorder="1" applyAlignment="1" applyProtection="1">
      <alignment horizontal="right" vertical="center" shrinkToFit="1"/>
      <protection/>
    </xf>
    <xf numFmtId="183" fontId="3" fillId="0" borderId="31" xfId="62" applyNumberFormat="1" applyFont="1" applyFill="1" applyBorder="1" applyAlignment="1" applyProtection="1">
      <alignment horizontal="right" vertical="center" shrinkToFit="1"/>
      <protection/>
    </xf>
    <xf numFmtId="182" fontId="3" fillId="0" borderId="110" xfId="62" applyNumberFormat="1" applyFont="1" applyFill="1" applyBorder="1" applyAlignment="1" applyProtection="1">
      <alignment horizontal="right" vertical="center" shrinkToFit="1"/>
      <protection locked="0"/>
    </xf>
    <xf numFmtId="180" fontId="3" fillId="0" borderId="19" xfId="62" applyNumberFormat="1" applyFont="1" applyFill="1" applyBorder="1" applyAlignment="1" applyProtection="1">
      <alignment horizontal="right" vertical="center" shrinkToFit="1"/>
      <protection locked="0"/>
    </xf>
    <xf numFmtId="182" fontId="3" fillId="0" borderId="37" xfId="62" applyNumberFormat="1" applyFont="1" applyFill="1" applyBorder="1" applyAlignment="1" applyProtection="1">
      <alignment horizontal="right" vertical="center" shrinkToFit="1"/>
      <protection locked="0"/>
    </xf>
    <xf numFmtId="182" fontId="3" fillId="0" borderId="33" xfId="62" applyNumberFormat="1" applyFont="1" applyFill="1" applyBorder="1" applyAlignment="1" applyProtection="1">
      <alignment horizontal="right" vertical="center" shrinkToFit="1"/>
      <protection locked="0"/>
    </xf>
    <xf numFmtId="182" fontId="3" fillId="0" borderId="101" xfId="62" applyNumberFormat="1" applyFont="1" applyFill="1" applyBorder="1" applyAlignment="1" applyProtection="1">
      <alignment horizontal="right" vertical="center" shrinkToFit="1"/>
      <protection locked="0"/>
    </xf>
    <xf numFmtId="182" fontId="3" fillId="0" borderId="111" xfId="62" applyNumberFormat="1" applyFont="1" applyFill="1" applyBorder="1" applyAlignment="1" applyProtection="1">
      <alignment horizontal="right" vertical="center" shrinkToFit="1"/>
      <protection locked="0"/>
    </xf>
    <xf numFmtId="180" fontId="3" fillId="0" borderId="41" xfId="62" applyNumberFormat="1" applyFont="1" applyFill="1" applyBorder="1" applyAlignment="1" applyProtection="1">
      <alignment horizontal="right" vertical="center" shrinkToFit="1"/>
      <protection locked="0"/>
    </xf>
    <xf numFmtId="182" fontId="3" fillId="0" borderId="112" xfId="62" applyNumberFormat="1" applyFont="1" applyFill="1" applyBorder="1" applyAlignment="1" applyProtection="1">
      <alignment horizontal="right" vertical="center" shrinkToFit="1"/>
      <protection locked="0"/>
    </xf>
    <xf numFmtId="183" fontId="3" fillId="0" borderId="28" xfId="62" applyNumberFormat="1" applyFont="1" applyFill="1" applyBorder="1" applyAlignment="1" applyProtection="1">
      <alignment horizontal="right" vertical="center"/>
      <protection locked="0"/>
    </xf>
    <xf numFmtId="183" fontId="3" fillId="0" borderId="17" xfId="62" applyNumberFormat="1" applyFont="1" applyFill="1" applyBorder="1" applyAlignment="1" applyProtection="1">
      <alignment horizontal="right" vertical="center"/>
      <protection locked="0"/>
    </xf>
    <xf numFmtId="183" fontId="3" fillId="0" borderId="17" xfId="62" applyNumberFormat="1" applyFont="1" applyFill="1" applyBorder="1" applyAlignment="1" applyProtection="1">
      <alignment horizontal="right" vertical="center" shrinkToFit="1"/>
      <protection locked="0"/>
    </xf>
    <xf numFmtId="182" fontId="3" fillId="0" borderId="112" xfId="62" applyNumberFormat="1" applyFont="1" applyFill="1" applyBorder="1" applyAlignment="1" applyProtection="1">
      <alignment horizontal="right" vertical="center" shrinkToFit="1"/>
      <protection hidden="1"/>
    </xf>
    <xf numFmtId="183" fontId="3" fillId="0" borderId="57" xfId="62" applyNumberFormat="1" applyFont="1" applyFill="1" applyBorder="1" applyAlignment="1" applyProtection="1">
      <alignment horizontal="right" vertical="center" shrinkToFit="1"/>
      <protection locked="0"/>
    </xf>
    <xf numFmtId="183" fontId="3" fillId="0" borderId="16" xfId="62" applyNumberFormat="1" applyFont="1" applyFill="1" applyBorder="1" applyAlignment="1" applyProtection="1">
      <alignment horizontal="right" vertical="center" shrinkToFit="1"/>
      <protection locked="0"/>
    </xf>
    <xf numFmtId="183" fontId="3" fillId="0" borderId="58" xfId="62" applyNumberFormat="1" applyFont="1" applyFill="1" applyBorder="1" applyAlignment="1" applyProtection="1">
      <alignment horizontal="right" vertical="center" shrinkToFit="1"/>
      <protection locked="0"/>
    </xf>
    <xf numFmtId="183" fontId="3" fillId="0" borderId="39" xfId="62" applyNumberFormat="1" applyFont="1" applyFill="1" applyBorder="1" applyAlignment="1" applyProtection="1">
      <alignment horizontal="right" vertical="center"/>
      <protection locked="0"/>
    </xf>
    <xf numFmtId="183" fontId="3" fillId="0" borderId="10" xfId="62" applyNumberFormat="1" applyFont="1" applyFill="1" applyBorder="1" applyAlignment="1" applyProtection="1">
      <alignment horizontal="right" vertical="center"/>
      <protection locked="0"/>
    </xf>
    <xf numFmtId="183" fontId="3" fillId="0" borderId="10" xfId="62" applyNumberFormat="1" applyFont="1" applyFill="1" applyBorder="1" applyAlignment="1" applyProtection="1">
      <alignment horizontal="right" vertical="center" shrinkToFit="1"/>
      <protection locked="0"/>
    </xf>
    <xf numFmtId="182" fontId="3" fillId="0" borderId="93" xfId="62" applyNumberFormat="1" applyFont="1" applyFill="1" applyBorder="1" applyAlignment="1" applyProtection="1">
      <alignment horizontal="right" vertical="center" shrinkToFit="1"/>
      <protection/>
    </xf>
    <xf numFmtId="183" fontId="3" fillId="0" borderId="11" xfId="62" applyNumberFormat="1" applyFont="1" applyFill="1" applyBorder="1" applyAlignment="1" applyProtection="1">
      <alignment horizontal="right" vertical="center" shrinkToFit="1"/>
      <protection locked="0"/>
    </xf>
    <xf numFmtId="183" fontId="3" fillId="0" borderId="39" xfId="62" applyNumberFormat="1" applyFont="1" applyFill="1" applyBorder="1" applyAlignment="1" applyProtection="1">
      <alignment horizontal="right" vertical="center" shrinkToFit="1"/>
      <protection locked="0"/>
    </xf>
    <xf numFmtId="183" fontId="3" fillId="0" borderId="59" xfId="62" applyNumberFormat="1" applyFont="1" applyFill="1" applyBorder="1" applyAlignment="1" applyProtection="1">
      <alignment horizontal="right" vertical="center" shrinkToFit="1"/>
      <protection locked="0"/>
    </xf>
    <xf numFmtId="182" fontId="3" fillId="0" borderId="93" xfId="62" applyNumberFormat="1" applyFont="1" applyFill="1" applyBorder="1" applyAlignment="1" applyProtection="1">
      <alignment vertical="center" shrinkToFit="1"/>
      <protection locked="0"/>
    </xf>
    <xf numFmtId="183" fontId="3" fillId="0" borderId="11" xfId="62" applyNumberFormat="1" applyFont="1" applyFill="1" applyBorder="1" applyAlignment="1" applyProtection="1">
      <alignment vertical="center" shrinkToFit="1"/>
      <protection locked="0"/>
    </xf>
    <xf numFmtId="183" fontId="3" fillId="0" borderId="10" xfId="62" applyNumberFormat="1" applyFont="1" applyFill="1" applyBorder="1" applyAlignment="1" applyProtection="1">
      <alignment vertical="center" shrinkToFit="1"/>
      <protection locked="0"/>
    </xf>
    <xf numFmtId="182" fontId="3" fillId="0" borderId="93" xfId="62" applyNumberFormat="1" applyFont="1" applyFill="1" applyBorder="1" applyAlignment="1" applyProtection="1">
      <alignment vertical="center" shrinkToFit="1"/>
      <protection/>
    </xf>
    <xf numFmtId="183" fontId="3" fillId="0" borderId="59" xfId="62" applyNumberFormat="1" applyFont="1" applyFill="1" applyBorder="1" applyAlignment="1" applyProtection="1">
      <alignment vertical="center" shrinkToFit="1"/>
      <protection locked="0"/>
    </xf>
    <xf numFmtId="183" fontId="3" fillId="0" borderId="14" xfId="62" applyNumberFormat="1" applyFont="1" applyFill="1" applyBorder="1" applyAlignment="1" applyProtection="1">
      <alignment horizontal="right" vertical="center" shrinkToFit="1"/>
      <protection locked="0"/>
    </xf>
    <xf numFmtId="183" fontId="3" fillId="0" borderId="61" xfId="62" applyNumberFormat="1" applyFont="1" applyFill="1" applyBorder="1" applyAlignment="1" applyProtection="1">
      <alignment horizontal="right" vertical="center"/>
      <protection locked="0"/>
    </xf>
    <xf numFmtId="183" fontId="3" fillId="0" borderId="13" xfId="62" applyNumberFormat="1" applyFont="1" applyFill="1" applyBorder="1" applyAlignment="1" applyProtection="1">
      <alignment horizontal="right" vertical="center"/>
      <protection locked="0"/>
    </xf>
    <xf numFmtId="183" fontId="3" fillId="0" borderId="13" xfId="62" applyNumberFormat="1" applyFont="1" applyFill="1" applyBorder="1" applyAlignment="1" applyProtection="1">
      <alignment horizontal="right" vertical="center" shrinkToFit="1"/>
      <protection locked="0"/>
    </xf>
    <xf numFmtId="182" fontId="3" fillId="0" borderId="113" xfId="62" applyNumberFormat="1" applyFont="1" applyFill="1" applyBorder="1" applyAlignment="1" applyProtection="1">
      <alignment horizontal="right" vertical="center" shrinkToFit="1"/>
      <protection/>
    </xf>
    <xf numFmtId="183" fontId="3" fillId="0" borderId="12" xfId="62" applyNumberFormat="1" applyFont="1" applyFill="1" applyBorder="1" applyAlignment="1" applyProtection="1">
      <alignment horizontal="right" vertical="center" shrinkToFit="1"/>
      <protection locked="0"/>
    </xf>
    <xf numFmtId="182" fontId="3" fillId="0" borderId="76" xfId="62" applyNumberFormat="1" applyFont="1" applyFill="1" applyBorder="1" applyAlignment="1" applyProtection="1">
      <alignment horizontal="right" vertical="center" shrinkToFit="1"/>
      <protection locked="0"/>
    </xf>
    <xf numFmtId="182" fontId="3" fillId="0" borderId="113" xfId="62" applyNumberFormat="1" applyFont="1" applyFill="1" applyBorder="1" applyAlignment="1" applyProtection="1">
      <alignment horizontal="right" vertical="center" shrinkToFit="1"/>
      <protection locked="0"/>
    </xf>
    <xf numFmtId="183" fontId="3" fillId="0" borderId="61" xfId="62" applyNumberFormat="1" applyFont="1" applyFill="1" applyBorder="1" applyAlignment="1" applyProtection="1">
      <alignment horizontal="right" vertical="center" shrinkToFit="1"/>
      <protection locked="0"/>
    </xf>
    <xf numFmtId="183" fontId="3" fillId="0" borderId="60" xfId="62" applyNumberFormat="1" applyFont="1" applyFill="1" applyBorder="1" applyAlignment="1" applyProtection="1">
      <alignment horizontal="right" vertical="center" shrinkToFit="1"/>
      <protection locked="0"/>
    </xf>
    <xf numFmtId="183" fontId="3" fillId="0" borderId="43" xfId="62" applyNumberFormat="1" applyFont="1" applyFill="1" applyBorder="1" applyAlignment="1" applyProtection="1">
      <alignment horizontal="right" vertical="center"/>
      <protection locked="0"/>
    </xf>
    <xf numFmtId="183" fontId="3" fillId="0" borderId="49" xfId="62" applyNumberFormat="1" applyFont="1" applyFill="1" applyBorder="1" applyAlignment="1" applyProtection="1">
      <alignment horizontal="right" vertical="center"/>
      <protection locked="0"/>
    </xf>
    <xf numFmtId="183" fontId="3" fillId="0" borderId="50" xfId="62" applyNumberFormat="1" applyFont="1" applyFill="1" applyBorder="1" applyAlignment="1" applyProtection="1">
      <alignment horizontal="right" vertical="center" shrinkToFit="1"/>
      <protection locked="0"/>
    </xf>
    <xf numFmtId="182" fontId="3" fillId="0" borderId="114" xfId="62" applyNumberFormat="1" applyFont="1" applyFill="1" applyBorder="1" applyAlignment="1" applyProtection="1">
      <alignment horizontal="right" vertical="center" shrinkToFit="1"/>
      <protection/>
    </xf>
    <xf numFmtId="183" fontId="3" fillId="0" borderId="50" xfId="62" applyNumberFormat="1" applyFont="1" applyFill="1" applyBorder="1" applyAlignment="1" applyProtection="1">
      <alignment horizontal="right" vertical="center"/>
      <protection locked="0"/>
    </xf>
    <xf numFmtId="182" fontId="3" fillId="0" borderId="114" xfId="62" applyNumberFormat="1" applyFont="1" applyFill="1" applyBorder="1" applyAlignment="1" applyProtection="1">
      <alignment horizontal="right" vertical="center"/>
      <protection locked="0"/>
    </xf>
    <xf numFmtId="183" fontId="3" fillId="0" borderId="115" xfId="62" applyNumberFormat="1" applyFont="1" applyFill="1" applyBorder="1" applyAlignment="1" applyProtection="1">
      <alignment horizontal="right" vertical="center"/>
      <protection locked="0"/>
    </xf>
    <xf numFmtId="182" fontId="3" fillId="0" borderId="116" xfId="62" applyNumberFormat="1" applyFont="1" applyFill="1" applyBorder="1" applyAlignment="1" applyProtection="1">
      <alignment horizontal="right" vertical="center"/>
      <protection locked="0"/>
    </xf>
    <xf numFmtId="182" fontId="3" fillId="0" borderId="114" xfId="62" applyNumberFormat="1" applyFont="1" applyFill="1" applyBorder="1" applyAlignment="1" applyProtection="1">
      <alignment horizontal="right" vertical="center" shrinkToFit="1"/>
      <protection hidden="1"/>
    </xf>
    <xf numFmtId="182" fontId="3" fillId="0" borderId="47" xfId="62" applyNumberFormat="1" applyFont="1" applyFill="1" applyBorder="1" applyAlignment="1" applyProtection="1">
      <alignment horizontal="right" vertical="center" shrinkToFit="1"/>
      <protection locked="0"/>
    </xf>
    <xf numFmtId="182" fontId="3" fillId="0" borderId="114" xfId="62" applyNumberFormat="1" applyFont="1" applyFill="1" applyBorder="1" applyAlignment="1" applyProtection="1">
      <alignment horizontal="right" vertical="center" shrinkToFit="1"/>
      <protection locked="0"/>
    </xf>
    <xf numFmtId="183" fontId="3" fillId="0" borderId="51" xfId="62" applyNumberFormat="1" applyFont="1" applyFill="1" applyBorder="1" applyAlignment="1" applyProtection="1">
      <alignment horizontal="right" vertical="center"/>
      <protection locked="0"/>
    </xf>
    <xf numFmtId="183" fontId="3" fillId="0" borderId="43" xfId="62" applyNumberFormat="1" applyFont="1" applyFill="1" applyBorder="1" applyAlignment="1" applyProtection="1">
      <alignment horizontal="right" vertical="center" shrinkToFit="1"/>
      <protection locked="0"/>
    </xf>
    <xf numFmtId="183" fontId="3" fillId="0" borderId="81" xfId="62" applyNumberFormat="1" applyFont="1" applyFill="1" applyBorder="1" applyAlignment="1" applyProtection="1">
      <alignment horizontal="right" vertical="center"/>
      <protection locked="0"/>
    </xf>
    <xf numFmtId="182" fontId="3" fillId="0" borderId="33" xfId="62" applyNumberFormat="1" applyFont="1" applyFill="1" applyBorder="1" applyAlignment="1" applyProtection="1">
      <alignment horizontal="right" vertical="center" shrinkToFit="1"/>
      <protection hidden="1"/>
    </xf>
    <xf numFmtId="183" fontId="3" fillId="0" borderId="16" xfId="62" applyNumberFormat="1" applyFont="1" applyFill="1" applyBorder="1" applyAlignment="1" applyProtection="1">
      <alignment horizontal="right" vertical="center"/>
      <protection locked="0"/>
    </xf>
    <xf numFmtId="182" fontId="3" fillId="0" borderId="66" xfId="62" applyNumberFormat="1" applyFont="1" applyFill="1" applyBorder="1" applyAlignment="1" applyProtection="1">
      <alignment horizontal="right" vertical="center" shrinkToFit="1"/>
      <protection/>
    </xf>
    <xf numFmtId="182" fontId="3" fillId="0" borderId="93" xfId="62" applyNumberFormat="1" applyFont="1" applyFill="1" applyBorder="1" applyAlignment="1" applyProtection="1">
      <alignment horizontal="right" vertical="center" shrinkToFit="1"/>
      <protection hidden="1"/>
    </xf>
    <xf numFmtId="183" fontId="3" fillId="0" borderId="42" xfId="62" applyNumberFormat="1" applyFont="1" applyFill="1" applyBorder="1" applyAlignment="1" applyProtection="1">
      <alignment horizontal="right" vertical="center"/>
      <protection locked="0"/>
    </xf>
    <xf numFmtId="183" fontId="3" fillId="0" borderId="12" xfId="62" applyNumberFormat="1" applyFont="1" applyFill="1" applyBorder="1" applyAlignment="1" applyProtection="1">
      <alignment horizontal="right" vertical="center"/>
      <protection locked="0"/>
    </xf>
    <xf numFmtId="182" fontId="3" fillId="0" borderId="76" xfId="62" applyNumberFormat="1" applyFont="1" applyFill="1" applyBorder="1" applyAlignment="1" applyProtection="1">
      <alignment horizontal="right" vertical="center" shrinkToFit="1"/>
      <protection/>
    </xf>
    <xf numFmtId="182" fontId="3" fillId="0" borderId="113" xfId="62" applyNumberFormat="1" applyFont="1" applyFill="1" applyBorder="1" applyAlignment="1" applyProtection="1">
      <alignment horizontal="right" vertical="center" shrinkToFit="1"/>
      <protection hidden="1"/>
    </xf>
    <xf numFmtId="183" fontId="3" fillId="0" borderId="117" xfId="62" applyNumberFormat="1" applyFont="1" applyFill="1" applyBorder="1" applyAlignment="1" applyProtection="1">
      <alignment horizontal="right" vertical="center"/>
      <protection locked="0"/>
    </xf>
    <xf numFmtId="183" fontId="3" fillId="0" borderId="56" xfId="62" applyNumberFormat="1" applyFont="1" applyFill="1" applyBorder="1" applyAlignment="1" applyProtection="1">
      <alignment horizontal="right" vertical="center"/>
      <protection locked="0"/>
    </xf>
    <xf numFmtId="183" fontId="3" fillId="0" borderId="49" xfId="62" applyNumberFormat="1" applyFont="1" applyFill="1" applyBorder="1" applyAlignment="1" applyProtection="1">
      <alignment horizontal="right" vertical="center" shrinkToFit="1"/>
      <protection locked="0"/>
    </xf>
    <xf numFmtId="182" fontId="3" fillId="0" borderId="112" xfId="62" applyNumberFormat="1" applyFont="1" applyFill="1" applyBorder="1" applyAlignment="1" applyProtection="1">
      <alignment horizontal="right" vertical="center"/>
      <protection locked="0"/>
    </xf>
    <xf numFmtId="182" fontId="3" fillId="0" borderId="113" xfId="62" applyNumberFormat="1" applyFont="1" applyFill="1" applyBorder="1" applyAlignment="1" applyProtection="1">
      <alignment horizontal="right" vertical="center"/>
      <protection locked="0"/>
    </xf>
    <xf numFmtId="183" fontId="3" fillId="0" borderId="112" xfId="62" applyNumberFormat="1" applyFont="1" applyFill="1" applyBorder="1" applyAlignment="1" applyProtection="1">
      <alignment horizontal="right" vertical="center" shrinkToFit="1"/>
      <protection hidden="1"/>
    </xf>
    <xf numFmtId="182" fontId="3" fillId="0" borderId="118" xfId="62" applyNumberFormat="1" applyFont="1" applyFill="1" applyBorder="1" applyAlignment="1" applyProtection="1">
      <alignment horizontal="right" vertical="center" shrinkToFit="1"/>
      <protection locked="0"/>
    </xf>
    <xf numFmtId="182" fontId="3" fillId="0" borderId="74" xfId="62" applyNumberFormat="1" applyFont="1" applyFill="1" applyBorder="1" applyAlignment="1" applyProtection="1">
      <alignment horizontal="right" vertical="center" shrinkToFit="1"/>
      <protection locked="0"/>
    </xf>
    <xf numFmtId="183" fontId="3" fillId="0" borderId="93" xfId="62" applyNumberFormat="1" applyFont="1" applyFill="1" applyBorder="1" applyAlignment="1" applyProtection="1">
      <alignment vertical="center" shrinkToFit="1"/>
      <protection/>
    </xf>
    <xf numFmtId="183" fontId="3" fillId="0" borderId="93" xfId="62" applyNumberFormat="1" applyFont="1" applyFill="1" applyBorder="1" applyAlignment="1" applyProtection="1">
      <alignment vertical="center" shrinkToFit="1"/>
      <protection hidden="1"/>
    </xf>
    <xf numFmtId="183" fontId="3" fillId="0" borderId="113" xfId="62" applyNumberFormat="1" applyFont="1" applyFill="1" applyBorder="1" applyAlignment="1" applyProtection="1">
      <alignment horizontal="right" vertical="center" shrinkToFit="1"/>
      <protection/>
    </xf>
    <xf numFmtId="183" fontId="3" fillId="0" borderId="113" xfId="62" applyNumberFormat="1" applyFont="1" applyFill="1" applyBorder="1" applyAlignment="1" applyProtection="1">
      <alignment horizontal="right" vertical="center" shrinkToFit="1"/>
      <protection hidden="1"/>
    </xf>
    <xf numFmtId="182" fontId="3" fillId="0" borderId="119" xfId="62" applyNumberFormat="1" applyFont="1" applyFill="1" applyBorder="1" applyAlignment="1" applyProtection="1">
      <alignment horizontal="right" vertical="center" shrinkToFit="1"/>
      <protection locked="0"/>
    </xf>
    <xf numFmtId="183" fontId="3" fillId="0" borderId="114" xfId="62" applyNumberFormat="1" applyFont="1" applyFill="1" applyBorder="1" applyAlignment="1" applyProtection="1">
      <alignment horizontal="right" vertical="center" shrinkToFit="1"/>
      <protection/>
    </xf>
    <xf numFmtId="183" fontId="3" fillId="0" borderId="114" xfId="62" applyNumberFormat="1" applyFont="1" applyFill="1" applyBorder="1" applyAlignment="1" applyProtection="1">
      <alignment horizontal="right" vertical="center" shrinkToFit="1"/>
      <protection hidden="1"/>
    </xf>
    <xf numFmtId="0" fontId="5" fillId="0" borderId="52" xfId="0" applyFont="1" applyFill="1" applyBorder="1" applyAlignment="1" applyProtection="1">
      <alignment horizontal="center" vertical="center"/>
      <protection locked="0"/>
    </xf>
    <xf numFmtId="0" fontId="5" fillId="0" borderId="120" xfId="0" applyFont="1" applyFill="1" applyBorder="1" applyAlignment="1" applyProtection="1">
      <alignment horizontal="center" vertical="center"/>
      <protection locked="0"/>
    </xf>
    <xf numFmtId="183" fontId="3" fillId="0" borderId="33" xfId="62" applyNumberFormat="1" applyFont="1" applyFill="1" applyBorder="1" applyAlignment="1" applyProtection="1">
      <alignment horizontal="center" vertical="center"/>
      <protection locked="0"/>
    </xf>
    <xf numFmtId="0" fontId="5" fillId="0" borderId="53" xfId="0" applyFont="1" applyFill="1" applyBorder="1" applyAlignment="1" applyProtection="1">
      <alignment horizontal="center" vertical="center"/>
      <protection locked="0"/>
    </xf>
    <xf numFmtId="183" fontId="3" fillId="0" borderId="28" xfId="62" applyNumberFormat="1"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54" xfId="0" applyFont="1" applyFill="1" applyBorder="1" applyAlignment="1" applyProtection="1">
      <alignment horizontal="center" vertical="center"/>
      <protection locked="0"/>
    </xf>
    <xf numFmtId="0" fontId="5" fillId="0" borderId="61"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xf>
    <xf numFmtId="0" fontId="5" fillId="0" borderId="121" xfId="0" applyFont="1" applyFill="1" applyBorder="1" applyAlignment="1" applyProtection="1">
      <alignment horizontal="center" vertical="center"/>
      <protection locked="0"/>
    </xf>
    <xf numFmtId="0" fontId="5" fillId="0" borderId="85" xfId="0" applyFont="1" applyFill="1" applyBorder="1" applyAlignment="1" applyProtection="1">
      <alignment horizontal="center" vertical="center"/>
      <protection locked="0"/>
    </xf>
    <xf numFmtId="0" fontId="0" fillId="0" borderId="0" xfId="0" applyFont="1" applyFill="1" applyAlignment="1">
      <alignment/>
    </xf>
    <xf numFmtId="0" fontId="5" fillId="0" borderId="59" xfId="0" applyFont="1" applyFill="1" applyBorder="1" applyAlignment="1">
      <alignment horizontal="center"/>
    </xf>
    <xf numFmtId="0" fontId="0" fillId="0" borderId="0" xfId="0" applyFill="1" applyAlignment="1">
      <alignment/>
    </xf>
    <xf numFmtId="0" fontId="5" fillId="0" borderId="82" xfId="0" applyFont="1" applyFill="1" applyBorder="1" applyAlignment="1" applyProtection="1">
      <alignment horizontal="center" vertical="center"/>
      <protection locked="0"/>
    </xf>
    <xf numFmtId="0" fontId="5" fillId="0" borderId="60" xfId="0" applyFont="1" applyFill="1" applyBorder="1" applyAlignment="1">
      <alignment horizontal="center"/>
    </xf>
    <xf numFmtId="0" fontId="5" fillId="0" borderId="55"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wrapText="1"/>
      <protection/>
    </xf>
    <xf numFmtId="0" fontId="49" fillId="0" borderId="43"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3" fillId="0" borderId="56" xfId="62" applyFont="1" applyFill="1" applyBorder="1" applyAlignment="1" applyProtection="1">
      <alignment horizontal="center" vertical="center" wrapText="1"/>
      <protection/>
    </xf>
    <xf numFmtId="0" fontId="49" fillId="0" borderId="49" xfId="0" applyFont="1" applyFill="1" applyBorder="1" applyAlignment="1" applyProtection="1">
      <alignment horizontal="center" vertical="center"/>
      <protection/>
    </xf>
    <xf numFmtId="0" fontId="5" fillId="0" borderId="51" xfId="0" applyFont="1" applyFill="1" applyBorder="1" applyAlignment="1" applyProtection="1">
      <alignment horizontal="center" vertical="center" wrapText="1"/>
      <protection/>
    </xf>
    <xf numFmtId="0" fontId="51" fillId="0" borderId="21" xfId="0" applyFont="1" applyFill="1" applyBorder="1" applyAlignment="1" applyProtection="1">
      <alignment vertical="center" wrapText="1"/>
      <protection/>
    </xf>
    <xf numFmtId="0" fontId="3" fillId="0" borderId="21" xfId="0" applyFont="1" applyFill="1" applyBorder="1" applyAlignment="1" applyProtection="1">
      <alignment horizontal="left" vertical="top" wrapText="1"/>
      <protection/>
    </xf>
    <xf numFmtId="0" fontId="4" fillId="0" borderId="21" xfId="0" applyFont="1" applyFill="1" applyBorder="1" applyAlignment="1" applyProtection="1">
      <alignment horizontal="left" vertical="top" wrapText="1"/>
      <protection/>
    </xf>
    <xf numFmtId="0" fontId="3" fillId="0" borderId="104" xfId="0" applyFont="1" applyFill="1" applyBorder="1" applyAlignment="1" applyProtection="1">
      <alignment horizontal="left" vertical="top" wrapText="1"/>
      <protection/>
    </xf>
    <xf numFmtId="0" fontId="5" fillId="0" borderId="21" xfId="0" applyFont="1" applyFill="1" applyBorder="1" applyAlignment="1" applyProtection="1">
      <alignment horizontal="center" vertical="center" wrapText="1"/>
      <protection/>
    </xf>
    <xf numFmtId="183" fontId="0" fillId="0" borderId="28" xfId="62" applyNumberFormat="1" applyFont="1" applyFill="1" applyBorder="1" applyAlignment="1" applyProtection="1">
      <alignment horizontal="right" vertical="center"/>
      <protection locked="0"/>
    </xf>
    <xf numFmtId="183" fontId="0" fillId="0" borderId="17" xfId="62" applyNumberFormat="1" applyFont="1" applyFill="1" applyBorder="1" applyAlignment="1" applyProtection="1">
      <alignment horizontal="right" vertical="center" shrinkToFit="1"/>
      <protection locked="0"/>
    </xf>
    <xf numFmtId="183" fontId="0" fillId="0" borderId="112" xfId="62" applyNumberFormat="1" applyFont="1" applyFill="1" applyBorder="1" applyAlignment="1" applyProtection="1">
      <alignment horizontal="right" vertical="center" shrinkToFit="1"/>
      <protection hidden="1"/>
    </xf>
    <xf numFmtId="183" fontId="0" fillId="0" borderId="57" xfId="62" applyNumberFormat="1" applyFont="1" applyFill="1" applyBorder="1" applyAlignment="1" applyProtection="1">
      <alignment horizontal="right" vertical="center" shrinkToFit="1"/>
      <protection locked="0"/>
    </xf>
    <xf numFmtId="182" fontId="0" fillId="0" borderId="33" xfId="62" applyNumberFormat="1" applyFont="1" applyFill="1" applyBorder="1" applyAlignment="1" applyProtection="1">
      <alignment horizontal="right" vertical="center" shrinkToFit="1"/>
      <protection locked="0"/>
    </xf>
    <xf numFmtId="183" fontId="0" fillId="0" borderId="16" xfId="62" applyNumberFormat="1" applyFont="1" applyFill="1" applyBorder="1" applyAlignment="1" applyProtection="1">
      <alignment horizontal="right" vertical="center" shrinkToFit="1"/>
      <protection locked="0"/>
    </xf>
    <xf numFmtId="183" fontId="0" fillId="0" borderId="39" xfId="62" applyNumberFormat="1" applyFont="1" applyFill="1" applyBorder="1" applyAlignment="1" applyProtection="1">
      <alignment horizontal="right" vertical="center"/>
      <protection locked="0"/>
    </xf>
    <xf numFmtId="183" fontId="0" fillId="0" borderId="10" xfId="62" applyNumberFormat="1" applyFont="1" applyFill="1" applyBorder="1" applyAlignment="1" applyProtection="1">
      <alignment horizontal="right" vertical="center" shrinkToFit="1"/>
      <protection locked="0"/>
    </xf>
    <xf numFmtId="183" fontId="0" fillId="0" borderId="93" xfId="62" applyNumberFormat="1" applyFont="1" applyFill="1" applyBorder="1" applyAlignment="1" applyProtection="1">
      <alignment horizontal="right" vertical="center" shrinkToFit="1"/>
      <protection/>
    </xf>
    <xf numFmtId="183" fontId="0" fillId="0" borderId="11" xfId="62" applyNumberFormat="1" applyFont="1" applyFill="1" applyBorder="1" applyAlignment="1" applyProtection="1">
      <alignment horizontal="right" vertical="center" shrinkToFit="1"/>
      <protection locked="0"/>
    </xf>
    <xf numFmtId="182" fontId="0" fillId="0" borderId="66" xfId="62" applyNumberFormat="1" applyFont="1" applyFill="1" applyBorder="1" applyAlignment="1" applyProtection="1">
      <alignment horizontal="right" vertical="center" shrinkToFit="1"/>
      <protection locked="0"/>
    </xf>
    <xf numFmtId="183" fontId="0" fillId="0" borderId="93" xfId="62" applyNumberFormat="1" applyFont="1" applyFill="1" applyBorder="1" applyAlignment="1" applyProtection="1">
      <alignment vertical="center" shrinkToFit="1"/>
      <protection/>
    </xf>
    <xf numFmtId="183" fontId="0" fillId="0" borderId="11" xfId="62" applyNumberFormat="1" applyFont="1" applyFill="1" applyBorder="1" applyAlignment="1" applyProtection="1">
      <alignment vertical="center" shrinkToFit="1"/>
      <protection locked="0"/>
    </xf>
    <xf numFmtId="182" fontId="0" fillId="0" borderId="15" xfId="62" applyNumberFormat="1" applyFont="1" applyFill="1" applyBorder="1" applyAlignment="1" applyProtection="1">
      <alignment horizontal="right" vertical="center" shrinkToFit="1"/>
      <protection locked="0"/>
    </xf>
    <xf numFmtId="183" fontId="0" fillId="0" borderId="11" xfId="62" applyNumberFormat="1" applyFont="1" applyFill="1" applyBorder="1" applyAlignment="1" applyProtection="1">
      <alignment horizontal="right" vertical="center"/>
      <protection locked="0"/>
    </xf>
    <xf numFmtId="183" fontId="0" fillId="0" borderId="63" xfId="62" applyNumberFormat="1" applyFont="1" applyFill="1" applyBorder="1" applyAlignment="1" applyProtection="1">
      <alignment horizontal="right" vertical="center"/>
      <protection locked="0"/>
    </xf>
    <xf numFmtId="183" fontId="0" fillId="0" borderId="61" xfId="62" applyNumberFormat="1" applyFont="1" applyFill="1" applyBorder="1" applyAlignment="1" applyProtection="1">
      <alignment horizontal="right" vertical="center"/>
      <protection locked="0"/>
    </xf>
    <xf numFmtId="183" fontId="0" fillId="0" borderId="13" xfId="62" applyNumberFormat="1" applyFont="1" applyFill="1" applyBorder="1" applyAlignment="1" applyProtection="1">
      <alignment horizontal="right" vertical="center" shrinkToFit="1"/>
      <protection locked="0"/>
    </xf>
    <xf numFmtId="183" fontId="0" fillId="0" borderId="113" xfId="62" applyNumberFormat="1" applyFont="1" applyFill="1" applyBorder="1" applyAlignment="1" applyProtection="1">
      <alignment horizontal="right" vertical="center" shrinkToFit="1"/>
      <protection/>
    </xf>
    <xf numFmtId="183" fontId="0" fillId="0" borderId="12" xfId="62" applyNumberFormat="1" applyFont="1" applyFill="1" applyBorder="1" applyAlignment="1" applyProtection="1">
      <alignment horizontal="right" vertical="center"/>
      <protection locked="0"/>
    </xf>
    <xf numFmtId="182" fontId="0" fillId="0" borderId="76" xfId="62" applyNumberFormat="1" applyFont="1" applyFill="1" applyBorder="1" applyAlignment="1" applyProtection="1">
      <alignment horizontal="right" vertical="center" shrinkToFit="1"/>
      <protection locked="0"/>
    </xf>
    <xf numFmtId="183" fontId="0" fillId="0" borderId="64" xfId="62" applyNumberFormat="1" applyFont="1" applyFill="1" applyBorder="1" applyAlignment="1" applyProtection="1">
      <alignment horizontal="right" vertical="center"/>
      <protection locked="0"/>
    </xf>
    <xf numFmtId="183" fontId="0" fillId="0" borderId="12" xfId="62" applyNumberFormat="1" applyFont="1" applyFill="1" applyBorder="1" applyAlignment="1" applyProtection="1">
      <alignment horizontal="right" vertical="center" shrinkToFit="1"/>
      <protection locked="0"/>
    </xf>
    <xf numFmtId="180" fontId="0" fillId="0" borderId="49" xfId="62" applyNumberFormat="1" applyFont="1" applyFill="1" applyBorder="1" applyAlignment="1" applyProtection="1">
      <alignment horizontal="right" vertical="center" shrinkToFit="1"/>
      <protection locked="0"/>
    </xf>
    <xf numFmtId="183" fontId="0" fillId="0" borderId="49" xfId="62" applyNumberFormat="1" applyFont="1" applyFill="1" applyBorder="1" applyAlignment="1" applyProtection="1">
      <alignment horizontal="right" vertical="center"/>
      <protection locked="0"/>
    </xf>
    <xf numFmtId="183" fontId="0" fillId="0" borderId="50" xfId="62" applyNumberFormat="1" applyFont="1" applyFill="1" applyBorder="1" applyAlignment="1" applyProtection="1">
      <alignment horizontal="right" vertical="center"/>
      <protection locked="0"/>
    </xf>
    <xf numFmtId="183" fontId="0" fillId="0" borderId="114" xfId="62" applyNumberFormat="1" applyFont="1" applyFill="1" applyBorder="1" applyAlignment="1" applyProtection="1">
      <alignment horizontal="right" vertical="center" shrinkToFit="1"/>
      <protection/>
    </xf>
    <xf numFmtId="182" fontId="0" fillId="0" borderId="47" xfId="62" applyNumberFormat="1" applyFont="1" applyFill="1" applyBorder="1" applyAlignment="1" applyProtection="1">
      <alignment horizontal="right" vertical="center" shrinkToFit="1"/>
      <protection locked="0"/>
    </xf>
    <xf numFmtId="183" fontId="0" fillId="0" borderId="115" xfId="62" applyNumberFormat="1" applyFont="1" applyFill="1" applyBorder="1" applyAlignment="1" applyProtection="1">
      <alignment horizontal="right" vertical="center"/>
      <protection locked="0"/>
    </xf>
    <xf numFmtId="182" fontId="0" fillId="0" borderId="114" xfId="62" applyNumberFormat="1" applyFont="1" applyFill="1" applyBorder="1" applyAlignment="1" applyProtection="1">
      <alignment horizontal="right" vertical="center" shrinkToFit="1"/>
      <protection locked="0"/>
    </xf>
    <xf numFmtId="182" fontId="0" fillId="0" borderId="112" xfId="62" applyNumberFormat="1" applyFont="1" applyFill="1" applyBorder="1" applyAlignment="1" applyProtection="1">
      <alignment horizontal="right" vertical="center" shrinkToFit="1"/>
      <protection locked="0"/>
    </xf>
    <xf numFmtId="183" fontId="0" fillId="0" borderId="70" xfId="62" applyNumberFormat="1" applyFont="1" applyFill="1" applyBorder="1" applyAlignment="1" applyProtection="1">
      <alignment horizontal="right" vertical="center" shrinkToFit="1"/>
      <protection locked="0"/>
    </xf>
    <xf numFmtId="182" fontId="0" fillId="0" borderId="93" xfId="62" applyNumberFormat="1" applyFont="1" applyFill="1" applyBorder="1" applyAlignment="1" applyProtection="1">
      <alignment horizontal="right" vertical="center" shrinkToFit="1"/>
      <protection locked="0"/>
    </xf>
    <xf numFmtId="183" fontId="0" fillId="0" borderId="59" xfId="62" applyNumberFormat="1" applyFont="1" applyFill="1" applyBorder="1" applyAlignment="1" applyProtection="1">
      <alignment horizontal="right" vertical="center" shrinkToFit="1"/>
      <protection locked="0"/>
    </xf>
    <xf numFmtId="183" fontId="0" fillId="0" borderId="59" xfId="62" applyNumberFormat="1" applyFont="1" applyFill="1" applyBorder="1" applyAlignment="1" applyProtection="1">
      <alignment vertical="center" shrinkToFit="1"/>
      <protection locked="0"/>
    </xf>
    <xf numFmtId="183" fontId="0" fillId="0" borderId="59" xfId="62" applyNumberFormat="1" applyFont="1" applyFill="1" applyBorder="1" applyAlignment="1" applyProtection="1">
      <alignment horizontal="right" vertical="center"/>
      <protection locked="0"/>
    </xf>
    <xf numFmtId="182" fontId="0" fillId="0" borderId="113" xfId="62" applyNumberFormat="1" applyFont="1" applyFill="1" applyBorder="1" applyAlignment="1" applyProtection="1">
      <alignment horizontal="right" vertical="center" shrinkToFit="1"/>
      <protection locked="0"/>
    </xf>
    <xf numFmtId="183" fontId="0" fillId="0" borderId="60" xfId="62" applyNumberFormat="1" applyFont="1" applyFill="1" applyBorder="1" applyAlignment="1" applyProtection="1">
      <alignment horizontal="right" vertical="center"/>
      <protection locked="0"/>
    </xf>
    <xf numFmtId="183" fontId="0" fillId="0" borderId="51" xfId="62" applyNumberFormat="1" applyFont="1" applyFill="1" applyBorder="1" applyAlignment="1" applyProtection="1">
      <alignment horizontal="right" vertical="center"/>
      <protection locked="0"/>
    </xf>
    <xf numFmtId="183" fontId="0" fillId="0" borderId="43" xfId="62" applyNumberFormat="1" applyFont="1" applyFill="1" applyBorder="1" applyAlignment="1" applyProtection="1">
      <alignment horizontal="right" vertical="center"/>
      <protection locked="0"/>
    </xf>
    <xf numFmtId="0" fontId="5" fillId="0" borderId="0" xfId="62" applyFont="1" applyFill="1" applyAlignment="1">
      <alignment vertical="center"/>
      <protection/>
    </xf>
    <xf numFmtId="0" fontId="3" fillId="0" borderId="114" xfId="62" applyFont="1" applyFill="1" applyBorder="1" applyAlignment="1" applyProtection="1">
      <alignment horizontal="center" vertical="center"/>
      <protection/>
    </xf>
    <xf numFmtId="0" fontId="4" fillId="0" borderId="115" xfId="62" applyFont="1" applyFill="1" applyBorder="1" applyAlignment="1" applyProtection="1">
      <alignment horizontal="center" vertical="center"/>
      <protection/>
    </xf>
    <xf numFmtId="0" fontId="4" fillId="0" borderId="47" xfId="62" applyFont="1" applyFill="1" applyBorder="1" applyAlignment="1" applyProtection="1">
      <alignment horizontal="center" vertical="center"/>
      <protection/>
    </xf>
    <xf numFmtId="0" fontId="4" fillId="0" borderId="114" xfId="62" applyFont="1" applyFill="1" applyBorder="1" applyAlignment="1" applyProtection="1">
      <alignment horizontal="center" vertical="center"/>
      <protection/>
    </xf>
    <xf numFmtId="182" fontId="0" fillId="0" borderId="122" xfId="62" applyNumberFormat="1" applyFont="1" applyFill="1" applyBorder="1" applyAlignment="1" applyProtection="1">
      <alignment horizontal="right" vertical="center" shrinkToFit="1"/>
      <protection locked="0"/>
    </xf>
    <xf numFmtId="183" fontId="0" fillId="0" borderId="68" xfId="62" applyNumberFormat="1" applyFont="1" applyFill="1" applyBorder="1" applyAlignment="1" applyProtection="1">
      <alignment horizontal="right" vertical="center" shrinkToFit="1"/>
      <protection locked="0"/>
    </xf>
    <xf numFmtId="182" fontId="0" fillId="0" borderId="123" xfId="62" applyNumberFormat="1" applyFont="1" applyFill="1" applyBorder="1" applyAlignment="1" applyProtection="1">
      <alignment horizontal="right" vertical="center" shrinkToFit="1"/>
      <protection locked="0"/>
    </xf>
    <xf numFmtId="182" fontId="0" fillId="0" borderId="69" xfId="62" applyNumberFormat="1" applyFont="1" applyFill="1" applyBorder="1" applyAlignment="1" applyProtection="1">
      <alignment horizontal="right" vertical="center" shrinkToFit="1"/>
      <protection locked="0"/>
    </xf>
    <xf numFmtId="182" fontId="0" fillId="0" borderId="124" xfId="62" applyNumberFormat="1" applyFont="1" applyFill="1" applyBorder="1" applyAlignment="1" applyProtection="1">
      <alignment horizontal="right" vertical="center" shrinkToFit="1"/>
      <protection locked="0"/>
    </xf>
    <xf numFmtId="183" fontId="0" fillId="0" borderId="39" xfId="62" applyNumberFormat="1" applyFont="1" applyFill="1" applyBorder="1" applyAlignment="1" applyProtection="1">
      <alignment horizontal="right" vertical="center" shrinkToFit="1"/>
      <protection locked="0"/>
    </xf>
    <xf numFmtId="183" fontId="0" fillId="0" borderId="15" xfId="62" applyNumberFormat="1" applyFont="1" applyFill="1" applyBorder="1" applyAlignment="1" applyProtection="1">
      <alignment horizontal="right" vertical="center" shrinkToFit="1"/>
      <protection locked="0"/>
    </xf>
    <xf numFmtId="183" fontId="0" fillId="0" borderId="113" xfId="62" applyNumberFormat="1" applyFont="1" applyFill="1" applyBorder="1" applyAlignment="1" applyProtection="1">
      <alignment horizontal="right" vertical="center" shrinkToFit="1"/>
      <protection hidden="1"/>
    </xf>
    <xf numFmtId="183" fontId="0" fillId="0" borderId="79" xfId="62" applyNumberFormat="1" applyFont="1" applyFill="1" applyBorder="1" applyAlignment="1" applyProtection="1">
      <alignment horizontal="right" vertical="center"/>
      <protection locked="0"/>
    </xf>
    <xf numFmtId="183" fontId="0" fillId="0" borderId="61" xfId="62" applyNumberFormat="1" applyFont="1" applyFill="1" applyBorder="1" applyAlignment="1" applyProtection="1">
      <alignment horizontal="right" vertical="center" shrinkToFit="1"/>
      <protection locked="0"/>
    </xf>
    <xf numFmtId="183" fontId="0" fillId="0" borderId="13" xfId="62" applyNumberFormat="1" applyFont="1" applyFill="1" applyBorder="1" applyAlignment="1" applyProtection="1">
      <alignment horizontal="right" vertical="center"/>
      <protection locked="0"/>
    </xf>
    <xf numFmtId="183" fontId="0" fillId="0" borderId="125" xfId="62" applyNumberFormat="1" applyFont="1" applyFill="1" applyBorder="1" applyAlignment="1" applyProtection="1">
      <alignment horizontal="right" vertical="center" shrinkToFit="1"/>
      <protection hidden="1"/>
    </xf>
    <xf numFmtId="183" fontId="0" fillId="0" borderId="117" xfId="62" applyNumberFormat="1" applyFont="1" applyFill="1" applyBorder="1" applyAlignment="1" applyProtection="1">
      <alignment horizontal="right" vertical="center"/>
      <protection locked="0"/>
    </xf>
    <xf numFmtId="182" fontId="0" fillId="0" borderId="125" xfId="62" applyNumberFormat="1" applyFont="1" applyFill="1" applyBorder="1" applyAlignment="1" applyProtection="1">
      <alignment horizontal="right" vertical="center" shrinkToFit="1"/>
      <protection locked="0"/>
    </xf>
    <xf numFmtId="182" fontId="0" fillId="0" borderId="126" xfId="62" applyNumberFormat="1" applyFont="1" applyFill="1" applyBorder="1" applyAlignment="1" applyProtection="1">
      <alignment horizontal="right" vertical="center" shrinkToFit="1"/>
      <protection locked="0"/>
    </xf>
    <xf numFmtId="0" fontId="7" fillId="0" borderId="127" xfId="0" applyFont="1" applyFill="1" applyBorder="1" applyAlignment="1" applyProtection="1">
      <alignment horizontal="center" vertical="center"/>
      <protection locked="0"/>
    </xf>
    <xf numFmtId="0" fontId="7" fillId="0" borderId="128" xfId="0" applyFont="1" applyFill="1" applyBorder="1" applyAlignment="1" applyProtection="1">
      <alignment horizontal="center" vertical="center"/>
      <protection locked="0"/>
    </xf>
    <xf numFmtId="0" fontId="7" fillId="0" borderId="129" xfId="0" applyFont="1" applyFill="1" applyBorder="1" applyAlignment="1" applyProtection="1">
      <alignment horizontal="center" vertical="center"/>
      <protection locked="0"/>
    </xf>
    <xf numFmtId="0" fontId="7" fillId="0" borderId="130" xfId="0" applyFont="1" applyFill="1" applyBorder="1" applyAlignment="1" applyProtection="1">
      <alignment horizontal="center" vertical="center"/>
      <protection locked="0"/>
    </xf>
    <xf numFmtId="0" fontId="7" fillId="0" borderId="131" xfId="0" applyFont="1" applyFill="1" applyBorder="1" applyAlignment="1" applyProtection="1">
      <alignment horizontal="center" vertical="center"/>
      <protection locked="0"/>
    </xf>
    <xf numFmtId="0" fontId="3" fillId="0" borderId="16" xfId="62" applyFont="1" applyFill="1" applyBorder="1" applyAlignment="1" applyProtection="1">
      <alignment horizontal="center" vertical="center"/>
      <protection/>
    </xf>
    <xf numFmtId="180" fontId="3" fillId="0" borderId="70" xfId="62" applyNumberFormat="1" applyFont="1" applyFill="1" applyBorder="1" applyAlignment="1" applyProtection="1">
      <alignment horizontal="center" vertical="center"/>
      <protection/>
    </xf>
    <xf numFmtId="180" fontId="3" fillId="0" borderId="58" xfId="62" applyNumberFormat="1" applyFont="1" applyFill="1" applyBorder="1" applyAlignment="1" applyProtection="1">
      <alignment horizontal="right" vertical="center" shrinkToFit="1"/>
      <protection locked="0"/>
    </xf>
    <xf numFmtId="0" fontId="3" fillId="0" borderId="86" xfId="62" applyFont="1" applyFill="1" applyBorder="1" applyAlignment="1" applyProtection="1">
      <alignment vertical="center"/>
      <protection/>
    </xf>
    <xf numFmtId="180" fontId="3" fillId="0" borderId="59" xfId="62" applyNumberFormat="1" applyFont="1" applyFill="1" applyBorder="1" applyAlignment="1" applyProtection="1">
      <alignment horizontal="right" vertical="center" shrinkToFit="1"/>
      <protection locked="0"/>
    </xf>
    <xf numFmtId="180" fontId="3" fillId="0" borderId="132" xfId="62" applyNumberFormat="1" applyFont="1" applyFill="1" applyBorder="1" applyAlignment="1" applyProtection="1">
      <alignment horizontal="right" vertical="center" shrinkToFit="1"/>
      <protection/>
    </xf>
    <xf numFmtId="180" fontId="3" fillId="0" borderId="133" xfId="62" applyNumberFormat="1" applyFont="1" applyFill="1" applyBorder="1" applyAlignment="1" applyProtection="1">
      <alignment horizontal="right" vertical="center" shrinkToFit="1"/>
      <protection/>
    </xf>
    <xf numFmtId="180" fontId="3" fillId="0" borderId="134" xfId="62" applyNumberFormat="1" applyFont="1" applyFill="1" applyBorder="1" applyAlignment="1" applyProtection="1">
      <alignment horizontal="right" vertical="center" shrinkToFit="1"/>
      <protection locked="0"/>
    </xf>
    <xf numFmtId="180" fontId="3" fillId="0" borderId="135" xfId="62" applyNumberFormat="1" applyFont="1" applyFill="1" applyBorder="1" applyAlignment="1" applyProtection="1">
      <alignment horizontal="right" vertical="center" shrinkToFit="1"/>
      <protection/>
    </xf>
    <xf numFmtId="0" fontId="3" fillId="0" borderId="55" xfId="62" applyFont="1" applyFill="1" applyBorder="1" applyAlignment="1" applyProtection="1">
      <alignment vertical="center"/>
      <protection/>
    </xf>
    <xf numFmtId="0" fontId="3" fillId="0" borderId="49" xfId="62" applyFont="1" applyFill="1" applyBorder="1" applyAlignment="1" applyProtection="1">
      <alignment vertical="center"/>
      <protection/>
    </xf>
    <xf numFmtId="0" fontId="3" fillId="0" borderId="78" xfId="62" applyFont="1" applyFill="1" applyBorder="1" applyAlignment="1" applyProtection="1">
      <alignment vertical="center"/>
      <protection/>
    </xf>
    <xf numFmtId="180" fontId="3" fillId="0" borderId="44" xfId="62" applyNumberFormat="1" applyFont="1" applyFill="1" applyBorder="1" applyAlignment="1" applyProtection="1">
      <alignment horizontal="right" vertical="center" shrinkToFit="1"/>
      <protection locked="0"/>
    </xf>
    <xf numFmtId="180" fontId="3" fillId="0" borderId="46" xfId="62" applyNumberFormat="1" applyFont="1" applyFill="1" applyBorder="1" applyAlignment="1" applyProtection="1">
      <alignment horizontal="right" vertical="center" shrinkToFit="1"/>
      <protection locked="0"/>
    </xf>
    <xf numFmtId="183" fontId="3" fillId="0" borderId="45" xfId="62" applyNumberFormat="1" applyFont="1" applyFill="1" applyBorder="1" applyAlignment="1" applyProtection="1">
      <alignment horizontal="right" vertical="center" shrinkToFit="1"/>
      <protection/>
    </xf>
    <xf numFmtId="182" fontId="3" fillId="0" borderId="45" xfId="62" applyNumberFormat="1" applyFont="1" applyFill="1" applyBorder="1" applyAlignment="1" applyProtection="1">
      <alignment horizontal="right" vertical="center" shrinkToFit="1"/>
      <protection locked="0"/>
    </xf>
    <xf numFmtId="180" fontId="3" fillId="0" borderId="136" xfId="62" applyNumberFormat="1" applyFont="1" applyFill="1" applyBorder="1" applyAlignment="1" applyProtection="1">
      <alignment horizontal="right" vertical="center" shrinkToFit="1"/>
      <protection locked="0"/>
    </xf>
    <xf numFmtId="182" fontId="3" fillId="0" borderId="48" xfId="62" applyNumberFormat="1" applyFont="1" applyFill="1" applyBorder="1" applyAlignment="1" applyProtection="1">
      <alignment horizontal="right" vertical="center" shrinkToFit="1"/>
      <protection locked="0"/>
    </xf>
    <xf numFmtId="180" fontId="3" fillId="0" borderId="49" xfId="62" applyNumberFormat="1" applyFont="1" applyFill="1" applyBorder="1" applyAlignment="1" applyProtection="1">
      <alignment horizontal="right" vertical="center" shrinkToFit="1"/>
      <protection locked="0"/>
    </xf>
    <xf numFmtId="180" fontId="3" fillId="0" borderId="50" xfId="62" applyNumberFormat="1" applyFont="1" applyFill="1" applyBorder="1" applyAlignment="1" applyProtection="1">
      <alignment horizontal="right" vertical="center" shrinkToFit="1"/>
      <protection locked="0"/>
    </xf>
    <xf numFmtId="180" fontId="3" fillId="0" borderId="51" xfId="62" applyNumberFormat="1" applyFont="1" applyFill="1" applyBorder="1" applyAlignment="1" applyProtection="1">
      <alignment horizontal="right" vertical="center" shrinkToFit="1"/>
      <protection locked="0"/>
    </xf>
    <xf numFmtId="0" fontId="3" fillId="0" borderId="78" xfId="62" applyFont="1" applyFill="1" applyBorder="1" applyAlignment="1" applyProtection="1">
      <alignment horizontal="center" vertical="center" wrapText="1"/>
      <protection/>
    </xf>
    <xf numFmtId="183" fontId="5" fillId="0" borderId="28" xfId="62" applyNumberFormat="1" applyFont="1" applyFill="1" applyBorder="1" applyAlignment="1" applyProtection="1">
      <alignment horizontal="center" vertical="center"/>
      <protection locked="0"/>
    </xf>
    <xf numFmtId="183" fontId="5" fillId="0" borderId="33" xfId="62" applyNumberFormat="1" applyFont="1" applyFill="1" applyBorder="1" applyAlignment="1" applyProtection="1">
      <alignment horizontal="center" vertical="center"/>
      <protection locked="0"/>
    </xf>
    <xf numFmtId="183" fontId="5" fillId="0" borderId="39" xfId="62" applyNumberFormat="1" applyFont="1" applyFill="1" applyBorder="1" applyAlignment="1" applyProtection="1">
      <alignment horizontal="center" vertical="center"/>
      <protection locked="0"/>
    </xf>
    <xf numFmtId="183" fontId="5" fillId="0" borderId="61" xfId="62" applyNumberFormat="1" applyFont="1" applyFill="1" applyBorder="1" applyAlignment="1" applyProtection="1">
      <alignment horizontal="center" vertical="center"/>
      <protection locked="0"/>
    </xf>
    <xf numFmtId="0" fontId="5" fillId="0" borderId="90"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protection locked="0"/>
    </xf>
    <xf numFmtId="183" fontId="5" fillId="0" borderId="43" xfId="0" applyNumberFormat="1"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wrapText="1"/>
      <protection/>
    </xf>
    <xf numFmtId="0" fontId="5" fillId="0" borderId="39"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3" fillId="0" borderId="58" xfId="0" applyFont="1" applyFill="1" applyBorder="1" applyAlignment="1" applyProtection="1">
      <alignment horizontal="center" vertical="center" wrapText="1"/>
      <protection/>
    </xf>
    <xf numFmtId="0" fontId="3" fillId="0" borderId="35" xfId="62" applyFont="1" applyFill="1" applyBorder="1" applyAlignment="1" applyProtection="1">
      <alignment horizontal="center" vertical="center" wrapText="1"/>
      <protection/>
    </xf>
    <xf numFmtId="0" fontId="3" fillId="0" borderId="41" xfId="62" applyFont="1" applyFill="1" applyBorder="1" applyAlignment="1" applyProtection="1">
      <alignment horizontal="center" vertical="center" wrapText="1"/>
      <protection/>
    </xf>
    <xf numFmtId="0" fontId="3" fillId="0" borderId="21" xfId="62" applyFont="1" applyFill="1" applyBorder="1" applyAlignment="1" applyProtection="1">
      <alignment horizontal="center" vertical="center" wrapText="1"/>
      <protection/>
    </xf>
    <xf numFmtId="0" fontId="2" fillId="0" borderId="0" xfId="62" applyFont="1" applyFill="1" applyBorder="1" applyAlignment="1">
      <alignment horizontal="left" vertical="center" wrapText="1"/>
      <protection/>
    </xf>
    <xf numFmtId="0" fontId="3" fillId="33" borderId="0" xfId="62" applyFont="1" applyFill="1" applyBorder="1" applyAlignment="1">
      <alignment horizontal="left" vertical="center" wrapText="1"/>
      <protection/>
    </xf>
    <xf numFmtId="0" fontId="7" fillId="0" borderId="0" xfId="62" applyFont="1" applyFill="1" applyAlignment="1">
      <alignment horizontal="center"/>
      <protection/>
    </xf>
    <xf numFmtId="0" fontId="3" fillId="0" borderId="34" xfId="62" applyFont="1" applyFill="1" applyBorder="1" applyAlignment="1">
      <alignment horizontal="center" vertical="center"/>
      <protection/>
    </xf>
    <xf numFmtId="0" fontId="3" fillId="0" borderId="15" xfId="62" applyFont="1" applyFill="1" applyBorder="1" applyAlignment="1">
      <alignment horizontal="center" vertical="center"/>
      <protection/>
    </xf>
    <xf numFmtId="0" fontId="3" fillId="0" borderId="66" xfId="62" applyFont="1" applyFill="1" applyBorder="1" applyAlignment="1">
      <alignment horizontal="center" vertical="center"/>
      <protection/>
    </xf>
    <xf numFmtId="0" fontId="3" fillId="0" borderId="137" xfId="62" applyFont="1" applyFill="1" applyBorder="1" applyAlignment="1">
      <alignment horizontal="center" vertical="center"/>
      <protection/>
    </xf>
    <xf numFmtId="0" fontId="3" fillId="0" borderId="17" xfId="62" applyFont="1" applyFill="1" applyBorder="1" applyAlignment="1">
      <alignment horizontal="center" vertical="center"/>
      <protection/>
    </xf>
    <xf numFmtId="0" fontId="3" fillId="0" borderId="74" xfId="62" applyFont="1" applyFill="1" applyBorder="1" applyAlignment="1">
      <alignment horizontal="center" vertical="center"/>
      <protection/>
    </xf>
    <xf numFmtId="0" fontId="3" fillId="0" borderId="41" xfId="62" applyFont="1" applyFill="1" applyBorder="1" applyAlignment="1">
      <alignment horizontal="center" vertical="center"/>
      <protection/>
    </xf>
    <xf numFmtId="0" fontId="3" fillId="0" borderId="104" xfId="62" applyFont="1" applyFill="1" applyBorder="1" applyAlignment="1">
      <alignment horizontal="center" vertical="center"/>
      <protection/>
    </xf>
    <xf numFmtId="0" fontId="3" fillId="0" borderId="21" xfId="62" applyFont="1" applyFill="1" applyBorder="1" applyAlignment="1">
      <alignment horizontal="center" vertical="center"/>
      <protection/>
    </xf>
    <xf numFmtId="0" fontId="3" fillId="0" borderId="0" xfId="62" applyFont="1" applyFill="1" applyBorder="1" applyAlignment="1">
      <alignment horizontal="left" vertical="center" wrapText="1"/>
      <protection/>
    </xf>
    <xf numFmtId="180" fontId="3" fillId="0" borderId="120" xfId="62" applyNumberFormat="1" applyFont="1" applyFill="1" applyBorder="1" applyAlignment="1">
      <alignment horizontal="center" vertical="center" shrinkToFit="1"/>
      <protection/>
    </xf>
    <xf numFmtId="180" fontId="0" fillId="0" borderId="35" xfId="63" applyNumberFormat="1" applyFont="1" applyFill="1" applyBorder="1" applyAlignment="1">
      <alignment horizontal="center" vertical="center" shrinkToFit="1"/>
      <protection/>
    </xf>
    <xf numFmtId="0" fontId="3" fillId="0" borderId="71" xfId="62" applyFont="1" applyFill="1" applyBorder="1" applyAlignment="1">
      <alignment horizontal="center" vertical="center"/>
      <protection/>
    </xf>
    <xf numFmtId="0" fontId="0" fillId="0" borderId="62" xfId="62" applyFont="1" applyFill="1" applyBorder="1" applyAlignment="1">
      <alignment horizontal="center" vertical="center"/>
      <protection/>
    </xf>
    <xf numFmtId="0" fontId="0" fillId="0" borderId="138" xfId="62" applyFont="1" applyFill="1" applyBorder="1" applyAlignment="1">
      <alignment horizontal="center" vertical="center"/>
      <protection/>
    </xf>
    <xf numFmtId="0" fontId="7" fillId="0" borderId="0" xfId="62" applyFont="1" applyFill="1" applyAlignment="1">
      <alignment horizontal="center" vertical="center"/>
      <protection/>
    </xf>
    <xf numFmtId="0" fontId="3" fillId="0" borderId="139" xfId="62" applyFont="1" applyFill="1" applyBorder="1" applyAlignment="1">
      <alignment horizontal="center" vertical="center"/>
      <protection/>
    </xf>
    <xf numFmtId="0" fontId="0" fillId="0" borderId="15" xfId="63" applyFont="1" applyFill="1" applyBorder="1" applyAlignment="1">
      <alignment horizontal="center" vertical="center"/>
      <protection/>
    </xf>
    <xf numFmtId="0" fontId="0" fillId="0" borderId="66" xfId="63" applyFont="1" applyFill="1" applyBorder="1" applyAlignment="1">
      <alignment horizontal="center" vertical="center"/>
      <protection/>
    </xf>
    <xf numFmtId="180" fontId="3" fillId="0" borderId="71" xfId="62" applyNumberFormat="1" applyFont="1" applyFill="1" applyBorder="1" applyAlignment="1">
      <alignment horizontal="center" vertical="center"/>
      <protection/>
    </xf>
    <xf numFmtId="180" fontId="3" fillId="0" borderId="22" xfId="62" applyNumberFormat="1" applyFont="1" applyFill="1" applyBorder="1" applyAlignment="1">
      <alignment horizontal="center" vertical="center"/>
      <protection/>
    </xf>
    <xf numFmtId="180" fontId="3" fillId="0" borderId="72" xfId="62" applyNumberFormat="1" applyFont="1" applyFill="1" applyBorder="1" applyAlignment="1">
      <alignment horizontal="center" vertical="center"/>
      <protection/>
    </xf>
    <xf numFmtId="180" fontId="3" fillId="0" borderId="132" xfId="62" applyNumberFormat="1" applyFont="1" applyFill="1" applyBorder="1" applyAlignment="1">
      <alignment horizontal="center" vertical="center"/>
      <protection/>
    </xf>
    <xf numFmtId="0" fontId="3" fillId="0" borderId="140" xfId="62" applyFont="1" applyFill="1" applyBorder="1" applyAlignment="1">
      <alignment horizontal="center" vertical="center"/>
      <protection/>
    </xf>
    <xf numFmtId="0" fontId="3" fillId="0" borderId="62" xfId="62" applyFont="1" applyFill="1" applyBorder="1" applyAlignment="1">
      <alignment horizontal="center" vertical="center"/>
      <protection/>
    </xf>
    <xf numFmtId="0" fontId="3" fillId="0" borderId="138" xfId="62" applyFont="1" applyFill="1" applyBorder="1" applyAlignment="1">
      <alignment horizontal="center" vertical="center"/>
      <protection/>
    </xf>
    <xf numFmtId="0" fontId="0" fillId="0" borderId="141"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37" xfId="63" applyFont="1" applyFill="1" applyBorder="1" applyAlignment="1">
      <alignment horizontal="center" vertical="center"/>
      <protection/>
    </xf>
    <xf numFmtId="0" fontId="0" fillId="0" borderId="52" xfId="63" applyFont="1" applyFill="1" applyBorder="1" applyAlignment="1">
      <alignment horizontal="center" vertical="center"/>
      <protection/>
    </xf>
    <xf numFmtId="0" fontId="0" fillId="0" borderId="74" xfId="63" applyFont="1" applyFill="1" applyBorder="1" applyAlignment="1">
      <alignment horizontal="center" vertical="center"/>
      <protection/>
    </xf>
    <xf numFmtId="0" fontId="0" fillId="0" borderId="33" xfId="63" applyFont="1" applyFill="1" applyBorder="1" applyAlignment="1">
      <alignment horizontal="center" vertical="center"/>
      <protection/>
    </xf>
    <xf numFmtId="0" fontId="4" fillId="0" borderId="34" xfId="62" applyFont="1" applyFill="1" applyBorder="1" applyAlignment="1">
      <alignment horizontal="center" vertical="center" wrapText="1"/>
      <protection/>
    </xf>
    <xf numFmtId="0" fontId="4" fillId="0" borderId="92" xfId="62" applyFont="1" applyFill="1" applyBorder="1" applyAlignment="1">
      <alignment horizontal="center" vertical="center"/>
      <protection/>
    </xf>
    <xf numFmtId="0" fontId="4" fillId="0" borderId="71" xfId="62" applyFont="1" applyFill="1" applyBorder="1" applyAlignment="1">
      <alignment horizontal="center" vertical="center"/>
      <protection/>
    </xf>
    <xf numFmtId="0" fontId="4" fillId="0" borderId="62" xfId="62" applyFont="1" applyFill="1" applyBorder="1" applyAlignment="1">
      <alignment horizontal="center" vertical="center"/>
      <protection/>
    </xf>
    <xf numFmtId="180" fontId="3" fillId="0" borderId="62" xfId="62" applyNumberFormat="1" applyFont="1" applyFill="1" applyBorder="1" applyAlignment="1">
      <alignment horizontal="center" vertical="center"/>
      <protection/>
    </xf>
    <xf numFmtId="180" fontId="3" fillId="0" borderId="138" xfId="62" applyNumberFormat="1" applyFont="1" applyFill="1" applyBorder="1" applyAlignment="1">
      <alignment horizontal="center" vertical="center"/>
      <protection/>
    </xf>
    <xf numFmtId="0" fontId="3" fillId="0" borderId="139" xfId="62" applyFont="1" applyFill="1" applyBorder="1" applyAlignment="1">
      <alignment horizontal="center" vertical="center" shrinkToFit="1"/>
      <protection/>
    </xf>
    <xf numFmtId="0" fontId="0" fillId="0" borderId="15" xfId="63" applyFont="1" applyFill="1" applyBorder="1" applyAlignment="1">
      <alignment horizontal="center" vertical="center" shrinkToFit="1"/>
      <protection/>
    </xf>
    <xf numFmtId="0" fontId="0" fillId="0" borderId="66" xfId="63" applyFont="1" applyFill="1" applyBorder="1" applyAlignment="1">
      <alignment horizontal="center" vertical="center" shrinkToFit="1"/>
      <protection/>
    </xf>
    <xf numFmtId="0" fontId="4" fillId="0" borderId="34" xfId="62" applyFont="1" applyFill="1" applyBorder="1" applyAlignment="1">
      <alignment horizontal="center" vertical="center"/>
      <protection/>
    </xf>
    <xf numFmtId="180" fontId="3" fillId="0" borderId="41" xfId="62" applyNumberFormat="1" applyFont="1" applyFill="1" applyBorder="1" applyAlignment="1">
      <alignment horizontal="center" vertical="center"/>
      <protection/>
    </xf>
    <xf numFmtId="180" fontId="3" fillId="0" borderId="104" xfId="62" applyNumberFormat="1" applyFont="1" applyFill="1" applyBorder="1" applyAlignment="1">
      <alignment horizontal="center" vertical="center"/>
      <protection/>
    </xf>
    <xf numFmtId="180" fontId="3" fillId="0" borderId="41" xfId="62" applyNumberFormat="1" applyFont="1" applyFill="1" applyBorder="1" applyAlignment="1">
      <alignment horizontal="center" vertical="center" wrapText="1"/>
      <protection/>
    </xf>
    <xf numFmtId="180" fontId="3" fillId="0" borderId="104" xfId="62" applyNumberFormat="1" applyFont="1" applyFill="1" applyBorder="1" applyAlignment="1">
      <alignment horizontal="center" vertical="center" wrapText="1"/>
      <protection/>
    </xf>
    <xf numFmtId="0" fontId="5" fillId="0" borderId="0" xfId="62" applyFont="1" applyFill="1" applyBorder="1" applyAlignment="1">
      <alignment vertical="center"/>
      <protection/>
    </xf>
    <xf numFmtId="0" fontId="5" fillId="0" borderId="0" xfId="0" applyFont="1" applyBorder="1" applyAlignment="1">
      <alignment vertical="center"/>
    </xf>
    <xf numFmtId="0" fontId="3" fillId="33" borderId="71" xfId="62" applyFont="1" applyFill="1" applyBorder="1" applyAlignment="1">
      <alignment horizontal="center" vertical="center"/>
      <protection/>
    </xf>
    <xf numFmtId="0" fontId="0" fillId="33" borderId="62" xfId="62" applyFont="1" applyFill="1" applyBorder="1" applyAlignment="1">
      <alignment horizontal="center" vertical="center"/>
      <protection/>
    </xf>
    <xf numFmtId="0" fontId="0" fillId="33" borderId="138" xfId="62" applyFont="1" applyFill="1" applyBorder="1" applyAlignment="1">
      <alignment horizontal="center" vertical="center"/>
      <protection/>
    </xf>
    <xf numFmtId="0" fontId="3" fillId="33" borderId="41" xfId="62" applyFont="1" applyFill="1" applyBorder="1" applyAlignment="1">
      <alignment horizontal="center" vertical="center"/>
      <protection/>
    </xf>
    <xf numFmtId="0" fontId="3" fillId="33" borderId="104" xfId="62" applyFont="1" applyFill="1" applyBorder="1" applyAlignment="1">
      <alignment horizontal="center" vertical="center"/>
      <protection/>
    </xf>
    <xf numFmtId="0" fontId="4" fillId="33" borderId="34" xfId="62" applyFont="1" applyFill="1" applyBorder="1" applyAlignment="1">
      <alignment horizontal="center" vertical="center" wrapText="1"/>
      <protection/>
    </xf>
    <xf numFmtId="0" fontId="4" fillId="33" borderId="92" xfId="62" applyFont="1" applyFill="1" applyBorder="1" applyAlignment="1">
      <alignment horizontal="center" vertical="center"/>
      <protection/>
    </xf>
    <xf numFmtId="0" fontId="3" fillId="33" borderId="71" xfId="62" applyFont="1" applyFill="1" applyBorder="1" applyAlignment="1">
      <alignment horizontal="center" vertical="center" wrapText="1"/>
      <protection/>
    </xf>
    <xf numFmtId="0" fontId="0" fillId="0" borderId="62" xfId="0" applyFont="1" applyBorder="1" applyAlignment="1">
      <alignment horizontal="center" vertical="center" wrapText="1"/>
    </xf>
    <xf numFmtId="0" fontId="0" fillId="0" borderId="138" xfId="0" applyFont="1" applyBorder="1" applyAlignment="1">
      <alignment horizontal="center" vertical="center" wrapText="1"/>
    </xf>
    <xf numFmtId="180" fontId="3" fillId="33" borderId="41" xfId="62" applyNumberFormat="1" applyFont="1" applyFill="1" applyBorder="1" applyAlignment="1">
      <alignment horizontal="center" vertical="center"/>
      <protection/>
    </xf>
    <xf numFmtId="180" fontId="3" fillId="33" borderId="104" xfId="62" applyNumberFormat="1" applyFont="1" applyFill="1" applyBorder="1" applyAlignment="1">
      <alignment horizontal="center" vertical="center"/>
      <protection/>
    </xf>
    <xf numFmtId="180" fontId="3" fillId="33" borderId="41" xfId="62" applyNumberFormat="1" applyFont="1" applyFill="1" applyBorder="1" applyAlignment="1">
      <alignment horizontal="center" vertical="center" wrapText="1"/>
      <protection/>
    </xf>
    <xf numFmtId="180" fontId="3" fillId="33" borderId="104" xfId="62" applyNumberFormat="1" applyFont="1" applyFill="1" applyBorder="1" applyAlignment="1">
      <alignment horizontal="center" vertical="center" wrapText="1"/>
      <protection/>
    </xf>
    <xf numFmtId="0" fontId="3" fillId="33" borderId="62" xfId="62" applyFont="1" applyFill="1" applyBorder="1" applyAlignment="1">
      <alignment horizontal="center" vertical="center"/>
      <protection/>
    </xf>
    <xf numFmtId="0" fontId="3" fillId="33" borderId="138" xfId="62" applyFont="1" applyFill="1" applyBorder="1" applyAlignment="1">
      <alignment horizontal="center" vertical="center"/>
      <protection/>
    </xf>
    <xf numFmtId="0" fontId="5" fillId="0" borderId="0" xfId="62" applyFont="1" applyFill="1" applyAlignment="1">
      <alignment horizontal="center" vertical="center"/>
      <protection/>
    </xf>
    <xf numFmtId="0" fontId="4" fillId="33" borderId="71" xfId="62" applyFont="1" applyFill="1" applyBorder="1" applyAlignment="1">
      <alignment horizontal="center" vertical="center"/>
      <protection/>
    </xf>
    <xf numFmtId="0" fontId="4" fillId="33" borderId="62" xfId="62" applyFont="1" applyFill="1" applyBorder="1" applyAlignment="1">
      <alignment horizontal="center" vertical="center"/>
      <protection/>
    </xf>
    <xf numFmtId="0" fontId="4" fillId="33" borderId="34" xfId="62" applyFont="1" applyFill="1" applyBorder="1" applyAlignment="1">
      <alignment horizontal="center" vertical="center"/>
      <protection/>
    </xf>
    <xf numFmtId="0" fontId="3" fillId="33" borderId="142" xfId="62" applyFont="1" applyFill="1" applyBorder="1" applyAlignment="1">
      <alignment horizontal="center" vertical="center"/>
      <protection/>
    </xf>
    <xf numFmtId="0" fontId="3" fillId="33" borderId="86" xfId="62" applyFont="1" applyFill="1" applyBorder="1" applyAlignment="1">
      <alignment horizontal="center" vertical="center"/>
      <protection/>
    </xf>
    <xf numFmtId="0" fontId="3" fillId="33" borderId="55" xfId="62" applyFont="1" applyFill="1" applyBorder="1" applyAlignment="1">
      <alignment horizontal="center" vertical="center"/>
      <protection/>
    </xf>
    <xf numFmtId="0" fontId="3" fillId="33" borderId="72" xfId="62" applyFont="1" applyFill="1" applyBorder="1" applyAlignment="1">
      <alignment horizontal="center" vertical="center"/>
      <protection/>
    </xf>
    <xf numFmtId="0" fontId="3" fillId="33" borderId="132" xfId="62" applyFont="1" applyFill="1" applyBorder="1" applyAlignment="1">
      <alignment horizontal="center" vertical="center"/>
      <protection/>
    </xf>
    <xf numFmtId="0" fontId="3" fillId="0" borderId="71" xfId="62" applyFont="1" applyFill="1" applyBorder="1" applyAlignment="1">
      <alignment horizontal="center" vertical="center" wrapText="1"/>
      <protection/>
    </xf>
    <xf numFmtId="0" fontId="3" fillId="0" borderId="142" xfId="62" applyFont="1" applyFill="1" applyBorder="1" applyAlignment="1">
      <alignment horizontal="center" vertical="center"/>
      <protection/>
    </xf>
    <xf numFmtId="0" fontId="3" fillId="0" borderId="86" xfId="62" applyFont="1" applyFill="1" applyBorder="1" applyAlignment="1">
      <alignment horizontal="center" vertical="center"/>
      <protection/>
    </xf>
    <xf numFmtId="0" fontId="3" fillId="0" borderId="55" xfId="62" applyFont="1" applyFill="1" applyBorder="1" applyAlignment="1">
      <alignment horizontal="center" vertical="center"/>
      <protection/>
    </xf>
    <xf numFmtId="0" fontId="3" fillId="0" borderId="72" xfId="62" applyFont="1" applyFill="1" applyBorder="1" applyAlignment="1">
      <alignment horizontal="center" vertical="center"/>
      <protection/>
    </xf>
    <xf numFmtId="0" fontId="3" fillId="0" borderId="132" xfId="62" applyFont="1" applyFill="1" applyBorder="1" applyAlignment="1">
      <alignment horizontal="center" vertical="center"/>
      <protection/>
    </xf>
    <xf numFmtId="0" fontId="0" fillId="0" borderId="0" xfId="0" applyFont="1" applyBorder="1" applyAlignment="1">
      <alignment vertical="center"/>
    </xf>
    <xf numFmtId="0" fontId="4" fillId="0" borderId="41" xfId="62" applyFont="1" applyFill="1" applyBorder="1" applyAlignment="1">
      <alignment horizontal="center" vertical="center" wrapText="1"/>
      <protection/>
    </xf>
    <xf numFmtId="0" fontId="0" fillId="0" borderId="104" xfId="0" applyFont="1" applyFill="1" applyBorder="1" applyAlignment="1">
      <alignment horizontal="center" vertical="center" wrapText="1"/>
    </xf>
    <xf numFmtId="0" fontId="3" fillId="0" borderId="90" xfId="62" applyFont="1" applyFill="1" applyBorder="1" applyAlignment="1">
      <alignment horizontal="center" vertical="center"/>
      <protection/>
    </xf>
    <xf numFmtId="0" fontId="0" fillId="0" borderId="62"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5" fillId="0" borderId="0" xfId="62" applyFont="1" applyFill="1" applyBorder="1" applyAlignment="1">
      <alignment horizontal="center" vertical="center"/>
      <protection/>
    </xf>
    <xf numFmtId="0" fontId="3" fillId="0" borderId="143" xfId="62" applyFont="1" applyFill="1" applyBorder="1" applyAlignment="1">
      <alignment horizontal="center" vertical="center"/>
      <protection/>
    </xf>
    <xf numFmtId="0" fontId="0" fillId="0" borderId="87" xfId="0" applyFont="1" applyBorder="1" applyAlignment="1">
      <alignment horizontal="center" vertical="center"/>
    </xf>
    <xf numFmtId="0" fontId="0" fillId="0" borderId="77" xfId="0" applyFont="1" applyBorder="1" applyAlignment="1">
      <alignment horizontal="center" vertical="center"/>
    </xf>
    <xf numFmtId="0" fontId="49" fillId="33" borderId="140" xfId="0" applyFont="1" applyFill="1" applyBorder="1" applyAlignment="1">
      <alignment horizontal="center" vertical="center" wrapText="1"/>
    </xf>
    <xf numFmtId="0" fontId="49" fillId="33" borderId="86" xfId="0" applyFont="1" applyFill="1" applyBorder="1" applyAlignment="1">
      <alignment horizontal="center" wrapText="1"/>
    </xf>
    <xf numFmtId="0" fontId="49" fillId="33" borderId="144" xfId="0" applyFont="1" applyFill="1" applyBorder="1" applyAlignment="1">
      <alignment horizontal="center" wrapText="1"/>
    </xf>
    <xf numFmtId="0" fontId="48" fillId="33" borderId="39" xfId="0" applyFont="1" applyFill="1" applyBorder="1" applyAlignment="1">
      <alignment horizontal="center" vertical="center" wrapText="1"/>
    </xf>
    <xf numFmtId="0" fontId="49" fillId="33" borderId="42" xfId="0" applyFont="1" applyFill="1" applyBorder="1" applyAlignment="1">
      <alignment horizontal="center" vertical="center" wrapText="1"/>
    </xf>
    <xf numFmtId="0" fontId="49" fillId="33" borderId="18"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49" fillId="33" borderId="39" xfId="0" applyFont="1" applyFill="1" applyBorder="1" applyAlignment="1">
      <alignment horizontal="left" vertical="center" wrapText="1"/>
    </xf>
    <xf numFmtId="0" fontId="49" fillId="33" borderId="21" xfId="0" applyFont="1" applyFill="1" applyBorder="1" applyAlignment="1">
      <alignment horizontal="left" vertical="center" wrapText="1"/>
    </xf>
    <xf numFmtId="0" fontId="49" fillId="33" borderId="34"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5" fillId="0" borderId="56" xfId="62" applyFont="1" applyFill="1" applyBorder="1" applyAlignment="1">
      <alignment vertical="center"/>
      <protection/>
    </xf>
    <xf numFmtId="0" fontId="0" fillId="0" borderId="56" xfId="0" applyFont="1" applyBorder="1" applyAlignment="1">
      <alignment/>
    </xf>
    <xf numFmtId="0" fontId="49" fillId="33" borderId="10"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66" xfId="0" applyFont="1" applyFill="1" applyBorder="1" applyAlignment="1">
      <alignment horizontal="left" vertical="center" wrapText="1"/>
    </xf>
    <xf numFmtId="0" fontId="0" fillId="33" borderId="104" xfId="0" applyFont="1" applyFill="1" applyBorder="1" applyAlignment="1">
      <alignment horizontal="left" vertical="center" wrapText="1"/>
    </xf>
    <xf numFmtId="0" fontId="0" fillId="33" borderId="15" xfId="62" applyFont="1" applyFill="1" applyBorder="1" applyAlignment="1">
      <alignment horizontal="center"/>
      <protection/>
    </xf>
    <xf numFmtId="0" fontId="0" fillId="33" borderId="145" xfId="62" applyFont="1" applyFill="1" applyBorder="1" applyAlignment="1">
      <alignment horizontal="center"/>
      <protection/>
    </xf>
    <xf numFmtId="0" fontId="48" fillId="33" borderId="34" xfId="0" applyFont="1" applyFill="1" applyBorder="1" applyAlignment="1">
      <alignment horizontal="center" vertical="center" wrapText="1"/>
    </xf>
    <xf numFmtId="0" fontId="48" fillId="33" borderId="35"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0" fillId="33" borderId="146" xfId="0" applyFont="1" applyFill="1" applyBorder="1" applyAlignment="1">
      <alignment horizontal="left" vertical="center" wrapText="1"/>
    </xf>
    <xf numFmtId="0" fontId="0" fillId="33" borderId="132"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0" fillId="33" borderId="66" xfId="62" applyFont="1" applyFill="1" applyBorder="1" applyAlignment="1">
      <alignment horizontal="center"/>
      <protection/>
    </xf>
    <xf numFmtId="0" fontId="49" fillId="0" borderId="56" xfId="0" applyFont="1" applyFill="1" applyBorder="1" applyAlignment="1">
      <alignment/>
    </xf>
    <xf numFmtId="0" fontId="0" fillId="0" borderId="56" xfId="0" applyFill="1" applyBorder="1" applyAlignment="1">
      <alignment/>
    </xf>
    <xf numFmtId="0" fontId="0" fillId="0" borderId="87" xfId="0" applyFont="1" applyFill="1" applyBorder="1" applyAlignment="1">
      <alignment horizontal="center" vertical="center"/>
    </xf>
    <xf numFmtId="0" fontId="49" fillId="0" borderId="140" xfId="0" applyFont="1" applyFill="1" applyBorder="1" applyAlignment="1">
      <alignment horizontal="left" vertical="center" wrapText="1"/>
    </xf>
    <xf numFmtId="0" fontId="49" fillId="0" borderId="86" xfId="0" applyFont="1" applyFill="1" applyBorder="1" applyAlignment="1">
      <alignment horizontal="left" wrapText="1"/>
    </xf>
    <xf numFmtId="0" fontId="49" fillId="0" borderId="144" xfId="0" applyFont="1" applyFill="1" applyBorder="1" applyAlignment="1">
      <alignment horizontal="left" wrapText="1"/>
    </xf>
    <xf numFmtId="0" fontId="49" fillId="0" borderId="59" xfId="0" applyFont="1" applyFill="1" applyBorder="1" applyAlignment="1">
      <alignment horizontal="left" vertical="center" wrapText="1"/>
    </xf>
    <xf numFmtId="0" fontId="49" fillId="0" borderId="147" xfId="0" applyFont="1" applyFill="1" applyBorder="1" applyAlignment="1">
      <alignment horizontal="left" vertical="center" wrapText="1"/>
    </xf>
    <xf numFmtId="0" fontId="49" fillId="33" borderId="140" xfId="0" applyFont="1" applyFill="1" applyBorder="1" applyAlignment="1">
      <alignment horizontal="left" vertical="center" wrapText="1"/>
    </xf>
    <xf numFmtId="0" fontId="49" fillId="33" borderId="86" xfId="0" applyFont="1" applyFill="1" applyBorder="1" applyAlignment="1">
      <alignment wrapText="1"/>
    </xf>
    <xf numFmtId="0" fontId="49" fillId="33" borderId="144" xfId="0" applyFont="1" applyFill="1" applyBorder="1" applyAlignment="1">
      <alignment wrapText="1"/>
    </xf>
    <xf numFmtId="0" fontId="49" fillId="33" borderId="59" xfId="0" applyFont="1" applyFill="1" applyBorder="1" applyAlignment="1">
      <alignment horizontal="left" vertical="center" wrapText="1"/>
    </xf>
    <xf numFmtId="0" fontId="49" fillId="33" borderId="147" xfId="0" applyFont="1" applyFill="1" applyBorder="1" applyAlignment="1">
      <alignment horizontal="left" vertical="center" wrapText="1"/>
    </xf>
    <xf numFmtId="0" fontId="0" fillId="33" borderId="22" xfId="62" applyFont="1" applyFill="1" applyBorder="1" applyAlignment="1">
      <alignment horizontal="center" vertical="center" wrapText="1"/>
      <protection/>
    </xf>
    <xf numFmtId="0" fontId="0" fillId="33" borderId="95" xfId="0" applyFont="1" applyFill="1" applyBorder="1" applyAlignment="1">
      <alignment horizontal="center" vertical="center" wrapText="1"/>
    </xf>
    <xf numFmtId="0" fontId="0" fillId="0" borderId="41" xfId="62" applyFont="1" applyFill="1" applyBorder="1" applyAlignment="1">
      <alignment horizontal="center" vertical="center"/>
      <protection/>
    </xf>
    <xf numFmtId="0" fontId="0" fillId="0" borderId="104" xfId="0" applyFont="1" applyBorder="1" applyAlignment="1">
      <alignment horizontal="center" vertical="center"/>
    </xf>
    <xf numFmtId="0" fontId="0" fillId="0" borderId="71" xfId="62" applyFont="1" applyFill="1" applyBorder="1" applyAlignment="1">
      <alignment horizontal="left" vertical="center" wrapText="1"/>
      <protection/>
    </xf>
    <xf numFmtId="0" fontId="0" fillId="0" borderId="1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3" borderId="2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66" xfId="0" applyFont="1" applyBorder="1" applyAlignment="1">
      <alignment horizontal="center" vertical="center"/>
    </xf>
    <xf numFmtId="0" fontId="0" fillId="0" borderId="14" xfId="62" applyFont="1" applyFill="1" applyBorder="1" applyAlignment="1">
      <alignment horizontal="center" vertical="center" wrapText="1"/>
      <protection/>
    </xf>
    <xf numFmtId="0" fontId="0" fillId="0" borderId="37" xfId="62" applyFont="1" applyFill="1" applyBorder="1" applyAlignment="1">
      <alignment horizontal="center" vertical="center"/>
      <protection/>
    </xf>
    <xf numFmtId="0" fontId="3" fillId="0" borderId="120" xfId="62" applyFont="1" applyFill="1" applyBorder="1" applyAlignment="1">
      <alignment horizontal="center" vertical="center" wrapText="1"/>
      <protection/>
    </xf>
    <xf numFmtId="0" fontId="0" fillId="0" borderId="18"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89" xfId="0" applyFont="1" applyBorder="1" applyAlignment="1">
      <alignment horizontal="left" vertical="center"/>
    </xf>
    <xf numFmtId="0" fontId="0" fillId="0" borderId="120" xfId="0" applyFont="1" applyBorder="1" applyAlignment="1">
      <alignment horizontal="left" vertical="center" wrapText="1"/>
    </xf>
    <xf numFmtId="0" fontId="0" fillId="0" borderId="18" xfId="0" applyFont="1" applyBorder="1" applyAlignment="1">
      <alignment vertical="center" wrapText="1"/>
    </xf>
    <xf numFmtId="0" fontId="0" fillId="0" borderId="35" xfId="0" applyFont="1" applyBorder="1" applyAlignment="1">
      <alignment vertical="center" wrapText="1"/>
    </xf>
    <xf numFmtId="0" fontId="0" fillId="0" borderId="41" xfId="62" applyFont="1" applyFill="1" applyBorder="1" applyAlignment="1">
      <alignment horizontal="center" vertical="center" wrapText="1"/>
      <protection/>
    </xf>
    <xf numFmtId="0" fontId="0" fillId="0" borderId="104" xfId="0" applyFont="1" applyBorder="1" applyAlignment="1">
      <alignment horizontal="center" vertical="center" wrapText="1"/>
    </xf>
    <xf numFmtId="0" fontId="0" fillId="0" borderId="142" xfId="62" applyFont="1" applyFill="1" applyBorder="1" applyAlignment="1">
      <alignment horizontal="center" vertical="center"/>
      <protection/>
    </xf>
    <xf numFmtId="0" fontId="0" fillId="0" borderId="86" xfId="62" applyFont="1" applyFill="1" applyBorder="1" applyAlignment="1">
      <alignment horizontal="center" vertical="center"/>
      <protection/>
    </xf>
    <xf numFmtId="0" fontId="0" fillId="0" borderId="55" xfId="62" applyFont="1" applyFill="1" applyBorder="1" applyAlignment="1">
      <alignment horizontal="center" vertical="center"/>
      <protection/>
    </xf>
    <xf numFmtId="0" fontId="0" fillId="0" borderId="89" xfId="62" applyFont="1" applyFill="1" applyBorder="1" applyAlignment="1">
      <alignment horizontal="center" vertical="center"/>
      <protection/>
    </xf>
    <xf numFmtId="0" fontId="0" fillId="0" borderId="89" xfId="0" applyFont="1" applyBorder="1" applyAlignment="1">
      <alignment horizontal="center" vertical="center"/>
    </xf>
    <xf numFmtId="0" fontId="3" fillId="0" borderId="71" xfId="62" applyFont="1" applyFill="1" applyBorder="1" applyAlignment="1">
      <alignment horizontal="left" vertical="center" wrapText="1"/>
      <protection/>
    </xf>
    <xf numFmtId="0" fontId="0" fillId="0" borderId="62"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22" xfId="0" applyFont="1" applyFill="1" applyBorder="1" applyAlignment="1">
      <alignment vertical="center"/>
    </xf>
    <xf numFmtId="0" fontId="0" fillId="0" borderId="95" xfId="0" applyFont="1" applyFill="1" applyBorder="1" applyAlignment="1">
      <alignment vertical="center"/>
    </xf>
    <xf numFmtId="0" fontId="0" fillId="0" borderId="148" xfId="62" applyFont="1" applyFill="1" applyBorder="1" applyAlignment="1">
      <alignment horizontal="center" vertical="center"/>
      <protection/>
    </xf>
    <xf numFmtId="0" fontId="0" fillId="0" borderId="69" xfId="62" applyFont="1" applyFill="1" applyBorder="1" applyAlignment="1">
      <alignment horizontal="center" vertical="center"/>
      <protection/>
    </xf>
    <xf numFmtId="0" fontId="0" fillId="0" borderId="14" xfId="62" applyFont="1" applyFill="1" applyBorder="1" applyAlignment="1">
      <alignment horizontal="center" vertical="center"/>
      <protection/>
    </xf>
    <xf numFmtId="0" fontId="3" fillId="0" borderId="41" xfId="62" applyFont="1" applyFill="1" applyBorder="1" applyAlignment="1">
      <alignment horizontal="center" vertical="center" wrapText="1"/>
      <protection/>
    </xf>
    <xf numFmtId="0" fontId="3" fillId="0" borderId="104" xfId="62" applyFont="1" applyFill="1" applyBorder="1" applyAlignment="1">
      <alignment horizontal="center" vertical="center" wrapText="1"/>
      <protection/>
    </xf>
    <xf numFmtId="180" fontId="0" fillId="0" borderId="41" xfId="62" applyNumberFormat="1" applyFont="1" applyFill="1" applyBorder="1" applyAlignment="1">
      <alignment horizontal="center" vertical="center"/>
      <protection/>
    </xf>
    <xf numFmtId="180" fontId="0" fillId="0" borderId="104" xfId="62" applyNumberFormat="1" applyFont="1" applyFill="1" applyBorder="1" applyAlignment="1">
      <alignment horizontal="center" vertical="center"/>
      <protection/>
    </xf>
    <xf numFmtId="0" fontId="0" fillId="0" borderId="17" xfId="62" applyFont="1" applyFill="1" applyBorder="1" applyAlignment="1">
      <alignment horizontal="center" vertical="center"/>
      <protection/>
    </xf>
    <xf numFmtId="0" fontId="0" fillId="0" borderId="74" xfId="0" applyFont="1" applyBorder="1" applyAlignment="1">
      <alignment horizontal="center" vertical="center"/>
    </xf>
    <xf numFmtId="0" fontId="0" fillId="0" borderId="33" xfId="0" applyFont="1" applyBorder="1" applyAlignment="1">
      <alignment horizontal="center" vertical="center"/>
    </xf>
    <xf numFmtId="0" fontId="0" fillId="0" borderId="72" xfId="62" applyFont="1" applyFill="1" applyBorder="1" applyAlignment="1">
      <alignment horizontal="center" vertical="center" wrapText="1"/>
      <protection/>
    </xf>
    <xf numFmtId="0" fontId="0" fillId="0" borderId="58"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34" xfId="0" applyFont="1" applyBorder="1" applyAlignment="1">
      <alignment horizontal="left" vertical="center" wrapText="1"/>
    </xf>
    <xf numFmtId="0" fontId="0" fillId="0" borderId="14" xfId="0" applyFont="1" applyBorder="1" applyAlignment="1">
      <alignment vertical="center"/>
    </xf>
    <xf numFmtId="0" fontId="3" fillId="33" borderId="0" xfId="62" applyFont="1" applyFill="1" applyBorder="1" applyAlignment="1">
      <alignment horizontal="center" vertical="center" wrapText="1"/>
      <protection/>
    </xf>
    <xf numFmtId="0" fontId="3" fillId="33" borderId="41" xfId="62" applyFont="1" applyFill="1" applyBorder="1" applyAlignment="1">
      <alignment horizontal="center" vertical="center" wrapText="1"/>
      <protection/>
    </xf>
    <xf numFmtId="0" fontId="3" fillId="33" borderId="104" xfId="0" applyFont="1" applyFill="1" applyBorder="1" applyAlignment="1">
      <alignment horizontal="center" vertical="center" wrapText="1"/>
    </xf>
    <xf numFmtId="0" fontId="0" fillId="33" borderId="42" xfId="0" applyFont="1" applyFill="1" applyBorder="1" applyAlignment="1">
      <alignment vertical="center" wrapText="1"/>
    </xf>
    <xf numFmtId="0" fontId="0" fillId="33" borderId="18" xfId="0" applyFont="1" applyFill="1" applyBorder="1" applyAlignment="1">
      <alignment vertical="center" wrapText="1"/>
    </xf>
    <xf numFmtId="0" fontId="0" fillId="0" borderId="22" xfId="0" applyFont="1" applyBorder="1" applyAlignment="1">
      <alignment vertical="center" wrapText="1"/>
    </xf>
    <xf numFmtId="0" fontId="0" fillId="0" borderId="142" xfId="62" applyFont="1" applyFill="1" applyBorder="1" applyAlignment="1">
      <alignment horizontal="center" vertical="center"/>
      <protection/>
    </xf>
    <xf numFmtId="0" fontId="3" fillId="0" borderId="120" xfId="62" applyFont="1" applyFill="1" applyBorder="1" applyAlignment="1">
      <alignment horizontal="left" vertical="center" wrapText="1"/>
      <protection/>
    </xf>
    <xf numFmtId="0" fontId="0" fillId="0" borderId="18"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7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89" xfId="0" applyFont="1" applyFill="1" applyBorder="1" applyAlignment="1">
      <alignment horizontal="left" vertical="center"/>
    </xf>
    <xf numFmtId="0" fontId="0" fillId="0" borderId="89" xfId="0" applyFont="1" applyFill="1" applyBorder="1" applyAlignment="1">
      <alignment horizontal="center" vertical="center"/>
    </xf>
    <xf numFmtId="0" fontId="0" fillId="0" borderId="72" xfId="62" applyFont="1" applyFill="1" applyBorder="1" applyAlignment="1">
      <alignment horizontal="center" vertical="center" wrapText="1"/>
      <protection/>
    </xf>
    <xf numFmtId="0" fontId="0" fillId="0" borderId="58"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2" xfId="0" applyFont="1" applyFill="1" applyBorder="1" applyAlignment="1">
      <alignment vertical="center" wrapText="1"/>
    </xf>
    <xf numFmtId="0" fontId="0" fillId="0" borderId="35" xfId="0" applyFont="1" applyFill="1" applyBorder="1" applyAlignment="1">
      <alignment vertical="center" wrapText="1"/>
    </xf>
    <xf numFmtId="0" fontId="0" fillId="0" borderId="42" xfId="62" applyFont="1" applyFill="1" applyBorder="1" applyAlignment="1">
      <alignment horizontal="center" vertical="center" wrapText="1"/>
      <protection/>
    </xf>
    <xf numFmtId="0" fontId="0" fillId="0" borderId="74" xfId="0" applyFont="1" applyFill="1" applyBorder="1" applyAlignment="1">
      <alignment horizontal="center" vertical="center"/>
    </xf>
    <xf numFmtId="0" fontId="0" fillId="0" borderId="33" xfId="0" applyFont="1" applyFill="1" applyBorder="1" applyAlignment="1">
      <alignment horizontal="center" vertical="center"/>
    </xf>
    <xf numFmtId="0" fontId="3" fillId="0" borderId="104" xfId="0" applyFont="1" applyFill="1" applyBorder="1" applyAlignment="1">
      <alignment horizontal="center" vertical="center" wrapText="1"/>
    </xf>
    <xf numFmtId="0" fontId="0" fillId="0" borderId="22" xfId="62" applyFont="1" applyFill="1" applyBorder="1" applyAlignment="1">
      <alignment horizontal="center" vertical="center" wrapText="1"/>
      <protection/>
    </xf>
    <xf numFmtId="0" fontId="0" fillId="0" borderId="29"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95" xfId="62" applyFont="1" applyFill="1" applyBorder="1" applyAlignment="1">
      <alignment horizontal="center" vertical="center"/>
      <protection/>
    </xf>
    <xf numFmtId="0" fontId="0" fillId="0" borderId="29" xfId="62" applyFont="1" applyFill="1" applyBorder="1" applyAlignment="1">
      <alignment horizontal="center" vertical="center"/>
      <protection/>
    </xf>
    <xf numFmtId="0" fontId="0" fillId="0" borderId="42" xfId="0" applyFont="1" applyFill="1" applyBorder="1" applyAlignment="1">
      <alignment horizontal="center" vertical="top" textRotation="255" wrapText="1"/>
    </xf>
    <xf numFmtId="0" fontId="0" fillId="0" borderId="18" xfId="0" applyFont="1" applyFill="1" applyBorder="1" applyAlignment="1">
      <alignment horizontal="center" vertical="top" wrapText="1"/>
    </xf>
    <xf numFmtId="0" fontId="0" fillId="0" borderId="43" xfId="0" applyFont="1" applyFill="1" applyBorder="1" applyAlignment="1">
      <alignment horizontal="center" vertical="top" wrapText="1"/>
    </xf>
    <xf numFmtId="0" fontId="0" fillId="0" borderId="42" xfId="0" applyFont="1" applyFill="1" applyBorder="1" applyAlignment="1">
      <alignment horizontal="center" vertical="center" textRotation="255" wrapText="1"/>
    </xf>
    <xf numFmtId="0" fontId="0" fillId="0" borderId="18" xfId="0" applyFont="1" applyFill="1" applyBorder="1" applyAlignment="1">
      <alignment horizontal="center" vertical="center" textRotation="255" wrapText="1"/>
    </xf>
    <xf numFmtId="0" fontId="0" fillId="0" borderId="43" xfId="0" applyFont="1" applyFill="1" applyBorder="1" applyAlignment="1">
      <alignment horizontal="center" vertical="center" textRotation="255" wrapText="1"/>
    </xf>
    <xf numFmtId="0" fontId="6" fillId="0" borderId="0" xfId="0" applyFont="1" applyFill="1" applyAlignment="1">
      <alignment horizontal="center"/>
    </xf>
    <xf numFmtId="0" fontId="0" fillId="0" borderId="89" xfId="0" applyFont="1" applyFill="1" applyBorder="1" applyAlignment="1">
      <alignment horizontal="center" vertical="center" wrapText="1"/>
    </xf>
    <xf numFmtId="0" fontId="0" fillId="0" borderId="92" xfId="0" applyFont="1" applyFill="1" applyBorder="1" applyAlignment="1">
      <alignment horizontal="center" vertical="center" textRotation="255" wrapText="1"/>
    </xf>
    <xf numFmtId="0" fontId="0" fillId="0" borderId="3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49" xfId="0" applyFont="1" applyFill="1" applyBorder="1" applyAlignment="1">
      <alignment horizontal="center" vertical="center" wrapText="1"/>
    </xf>
    <xf numFmtId="0" fontId="0" fillId="0" borderId="150"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4" xfId="0" applyFont="1" applyFill="1" applyBorder="1" applyAlignment="1">
      <alignment horizontal="center" vertical="center" textRotation="255" wrapText="1"/>
    </xf>
    <xf numFmtId="0" fontId="0" fillId="0" borderId="151" xfId="0" applyFont="1" applyFill="1" applyBorder="1" applyAlignment="1">
      <alignment horizontal="center" vertical="center" textRotation="255" wrapText="1"/>
    </xf>
    <xf numFmtId="0" fontId="0" fillId="0" borderId="86" xfId="0" applyFont="1" applyFill="1" applyBorder="1" applyAlignment="1">
      <alignment horizontal="center" vertical="center" textRotation="255" wrapText="1"/>
    </xf>
    <xf numFmtId="0" fontId="0" fillId="0" borderId="55" xfId="0" applyFont="1" applyFill="1" applyBorder="1" applyAlignment="1">
      <alignment horizontal="center" vertical="center" textRotation="255" wrapText="1"/>
    </xf>
    <xf numFmtId="0" fontId="0" fillId="0" borderId="39"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146" xfId="0" applyFont="1" applyFill="1" applyBorder="1" applyAlignment="1">
      <alignment horizontal="center" vertical="center" textRotation="255" wrapText="1"/>
    </xf>
    <xf numFmtId="0" fontId="0" fillId="0" borderId="5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53" xfId="0" applyFont="1" applyFill="1" applyBorder="1" applyAlignment="1">
      <alignment horizontal="center" vertical="center" wrapText="1"/>
    </xf>
    <xf numFmtId="0" fontId="0" fillId="0" borderId="42" xfId="0" applyFont="1" applyFill="1" applyBorder="1" applyAlignment="1">
      <alignment vertical="center" textRotation="255"/>
    </xf>
    <xf numFmtId="0" fontId="0" fillId="0" borderId="18" xfId="0" applyFont="1" applyFill="1" applyBorder="1" applyAlignment="1">
      <alignment vertical="center"/>
    </xf>
    <xf numFmtId="0" fontId="0" fillId="0" borderId="43" xfId="0" applyFont="1" applyFill="1" applyBorder="1" applyAlignment="1">
      <alignment vertical="center"/>
    </xf>
    <xf numFmtId="0" fontId="0" fillId="0" borderId="53"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48" fillId="0" borderId="66" xfId="0" applyFont="1" applyFill="1" applyBorder="1" applyAlignment="1" applyProtection="1">
      <alignment horizontal="center" vertical="center"/>
      <protection/>
    </xf>
    <xf numFmtId="0" fontId="48" fillId="0" borderId="43" xfId="0"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22"/>
  <sheetViews>
    <sheetView view="pageBreakPreview" zoomScale="85" zoomScaleSheetLayoutView="85" workbookViewId="0" topLeftCell="A1">
      <pane xSplit="4" ySplit="5" topLeftCell="E6" activePane="bottomRight" state="frozen"/>
      <selection pane="topLeft" activeCell="A1" sqref="A1"/>
      <selection pane="topRight" activeCell="E1" sqref="E1"/>
      <selection pane="bottomLeft" activeCell="A6" sqref="A6"/>
      <selection pane="bottomRight" activeCell="B22" sqref="B22:L22"/>
    </sheetView>
  </sheetViews>
  <sheetFormatPr defaultColWidth="9.00390625" defaultRowHeight="13.5"/>
  <cols>
    <col min="1" max="1" width="2.875" style="1" customWidth="1"/>
    <col min="2" max="3" width="2.625" style="1" customWidth="1"/>
    <col min="4" max="4" width="44.50390625" style="1" customWidth="1"/>
    <col min="5" max="5" width="14.00390625" style="1" customWidth="1"/>
    <col min="6" max="6" width="11.875" style="1" customWidth="1"/>
    <col min="7" max="7" width="13.625" style="1" customWidth="1"/>
    <col min="8" max="8" width="11.875" style="1" customWidth="1"/>
    <col min="9" max="9" width="13.625" style="1" customWidth="1"/>
    <col min="10" max="10" width="11.875" style="1" customWidth="1"/>
    <col min="11" max="11" width="13.50390625" style="1" customWidth="1"/>
    <col min="12" max="12" width="11.875" style="1" customWidth="1"/>
    <col min="13" max="13" width="9.00390625" style="1" customWidth="1"/>
    <col min="14" max="16384" width="9.00390625" style="1" customWidth="1"/>
  </cols>
  <sheetData>
    <row r="1" spans="2:12" ht="12.75">
      <c r="B1" s="32" t="s">
        <v>13</v>
      </c>
      <c r="C1" s="32"/>
      <c r="D1" s="32"/>
      <c r="E1" s="32"/>
      <c r="F1" s="32"/>
      <c r="G1" s="32"/>
      <c r="H1" s="32"/>
      <c r="I1" s="32"/>
      <c r="J1" s="32"/>
      <c r="K1" s="32"/>
      <c r="L1" s="32"/>
    </row>
    <row r="2" spans="2:12" ht="16.5" customHeight="1">
      <c r="B2" s="520" t="s">
        <v>213</v>
      </c>
      <c r="C2" s="520"/>
      <c r="D2" s="520"/>
      <c r="E2" s="520"/>
      <c r="F2" s="520"/>
      <c r="G2" s="520"/>
      <c r="H2" s="520"/>
      <c r="I2" s="520"/>
      <c r="J2" s="520"/>
      <c r="K2" s="520"/>
      <c r="L2" s="520"/>
    </row>
    <row r="3" spans="2:12" ht="12.75">
      <c r="B3" s="32"/>
      <c r="C3" s="32"/>
      <c r="D3" s="32"/>
      <c r="E3" s="32"/>
      <c r="F3" s="32"/>
      <c r="G3" s="32"/>
      <c r="H3" s="32"/>
      <c r="I3" s="32"/>
      <c r="J3" s="32"/>
      <c r="K3" s="32"/>
      <c r="L3" s="32"/>
    </row>
    <row r="4" spans="2:12" ht="36" customHeight="1">
      <c r="B4" s="521" t="s">
        <v>14</v>
      </c>
      <c r="C4" s="524"/>
      <c r="D4" s="524"/>
      <c r="E4" s="527" t="s">
        <v>15</v>
      </c>
      <c r="F4" s="528"/>
      <c r="G4" s="527" t="s">
        <v>23</v>
      </c>
      <c r="H4" s="528"/>
      <c r="I4" s="527" t="s">
        <v>19</v>
      </c>
      <c r="J4" s="528"/>
      <c r="K4" s="529" t="s">
        <v>24</v>
      </c>
      <c r="L4" s="529"/>
    </row>
    <row r="5" spans="2:12" ht="19.5" customHeight="1">
      <c r="B5" s="525"/>
      <c r="C5" s="526"/>
      <c r="D5" s="526"/>
      <c r="E5" s="268" t="s">
        <v>17</v>
      </c>
      <c r="F5" s="54" t="s">
        <v>18</v>
      </c>
      <c r="G5" s="269" t="s">
        <v>17</v>
      </c>
      <c r="H5" s="56" t="s">
        <v>18</v>
      </c>
      <c r="I5" s="269" t="s">
        <v>17</v>
      </c>
      <c r="J5" s="56" t="s">
        <v>18</v>
      </c>
      <c r="K5" s="479" t="s">
        <v>17</v>
      </c>
      <c r="L5" s="56" t="s">
        <v>18</v>
      </c>
    </row>
    <row r="6" spans="2:12" s="4" customFormat="1" ht="19.5" customHeight="1">
      <c r="B6" s="521" t="s">
        <v>16</v>
      </c>
      <c r="C6" s="522"/>
      <c r="D6" s="523"/>
      <c r="E6" s="271">
        <f>SUM(E7+E12+E14)</f>
        <v>23903</v>
      </c>
      <c r="F6" s="272">
        <v>100</v>
      </c>
      <c r="G6" s="273">
        <f>SUM(G7+G12+G14)</f>
        <v>8379</v>
      </c>
      <c r="H6" s="274">
        <f>IF($E6&lt;&gt;0,G6/$E6*100,0)</f>
        <v>35.05417729992051</v>
      </c>
      <c r="I6" s="273">
        <f>SUM(I7+I12+I14)</f>
        <v>14816</v>
      </c>
      <c r="J6" s="274">
        <f>IF($E6&lt;&gt;0,I6/$E6*100,0)</f>
        <v>61.98385139940593</v>
      </c>
      <c r="K6" s="273">
        <f>SUM(K7+K12+K14)</f>
        <v>708</v>
      </c>
      <c r="L6" s="289">
        <f>IF($E6&lt;&gt;0,K6/$E6*100,0)</f>
        <v>2.9619713006735555</v>
      </c>
    </row>
    <row r="7" spans="2:12" s="4" customFormat="1" ht="19.5" customHeight="1">
      <c r="B7" s="33"/>
      <c r="C7" s="58" t="s">
        <v>40</v>
      </c>
      <c r="D7" s="38"/>
      <c r="E7" s="276">
        <f>'別表4-2'!C54</f>
        <v>23643</v>
      </c>
      <c r="F7" s="277">
        <v>100</v>
      </c>
      <c r="G7" s="273">
        <f>'別表4-2'!F54</f>
        <v>8217</v>
      </c>
      <c r="H7" s="278">
        <v>100</v>
      </c>
      <c r="I7" s="273">
        <f>'別表4-2'!AJ54</f>
        <v>14719</v>
      </c>
      <c r="J7" s="278">
        <v>100</v>
      </c>
      <c r="K7" s="273">
        <f>'別表4-2'!AQ54</f>
        <v>707</v>
      </c>
      <c r="L7" s="278">
        <v>100</v>
      </c>
    </row>
    <row r="8" spans="2:12" s="4" customFormat="1" ht="19.5" customHeight="1">
      <c r="B8" s="33"/>
      <c r="C8" s="34"/>
      <c r="D8" s="264" t="s">
        <v>223</v>
      </c>
      <c r="E8" s="40">
        <v>10257</v>
      </c>
      <c r="F8" s="279">
        <f>IF(E$7&lt;&gt;0,E8/E$7*100,0)</f>
        <v>43.382819439157466</v>
      </c>
      <c r="G8" s="41">
        <v>2138</v>
      </c>
      <c r="H8" s="280">
        <f>IF(G$7&lt;&gt;0,G8/G$7*100,0)</f>
        <v>26.01922842886698</v>
      </c>
      <c r="I8" s="41">
        <v>7986</v>
      </c>
      <c r="J8" s="281">
        <f>IF(I$7&lt;&gt;0,I8/I$7*100,0)</f>
        <v>54.25640328826687</v>
      </c>
      <c r="K8" s="70">
        <v>133</v>
      </c>
      <c r="L8" s="296">
        <f>IF(K$7&lt;&gt;0,K8/K$7*100,0)</f>
        <v>18.81188118811881</v>
      </c>
    </row>
    <row r="9" spans="2:12" s="4" customFormat="1" ht="19.5" customHeight="1">
      <c r="B9" s="33"/>
      <c r="C9" s="34"/>
      <c r="D9" s="42" t="s">
        <v>230</v>
      </c>
      <c r="E9" s="35">
        <v>4168</v>
      </c>
      <c r="F9" s="282">
        <f>IF(E$7&lt;&gt;0,E9/E$7*100,0)</f>
        <v>17.628896502135937</v>
      </c>
      <c r="G9" s="36">
        <v>1069</v>
      </c>
      <c r="H9" s="283">
        <f>IF(G$7&lt;&gt;0,G9/G$7*100,0)</f>
        <v>13.00961421443349</v>
      </c>
      <c r="I9" s="36">
        <v>3018</v>
      </c>
      <c r="J9" s="284">
        <f>IF(I$7&lt;&gt;0,I9/I$7*100,0)</f>
        <v>20.504110333582446</v>
      </c>
      <c r="K9" s="36">
        <v>81</v>
      </c>
      <c r="L9" s="284">
        <f>IF(K$7&lt;&gt;0,K9/K$7*100,0)</f>
        <v>11.456859971711458</v>
      </c>
    </row>
    <row r="10" spans="2:12" s="4" customFormat="1" ht="19.5" customHeight="1">
      <c r="B10" s="33"/>
      <c r="C10" s="34"/>
      <c r="D10" s="42" t="s">
        <v>225</v>
      </c>
      <c r="E10" s="35">
        <v>2200</v>
      </c>
      <c r="F10" s="282">
        <f>IF(E$7&lt;&gt;0,E10/E$7*100,0)</f>
        <v>9.305079727614938</v>
      </c>
      <c r="G10" s="36">
        <v>1190</v>
      </c>
      <c r="H10" s="283">
        <f>IF(G$7&lt;&gt;0,G10/G$7*100,0)</f>
        <v>14.482171108677132</v>
      </c>
      <c r="I10" s="36">
        <v>1005</v>
      </c>
      <c r="J10" s="284">
        <f>IF(I$7&lt;&gt;0,I10/I$7*100,0)</f>
        <v>6.827909504721788</v>
      </c>
      <c r="K10" s="36">
        <v>5</v>
      </c>
      <c r="L10" s="284">
        <f>IF(K$7&lt;&gt;0,K10/K$7*100,0)</f>
        <v>0.7072135785007072</v>
      </c>
    </row>
    <row r="11" spans="2:12" s="4" customFormat="1" ht="19.5" customHeight="1">
      <c r="B11" s="33"/>
      <c r="C11" s="37"/>
      <c r="D11" s="43" t="s">
        <v>8</v>
      </c>
      <c r="E11" s="285">
        <f>SUM(E7-E8-E9-E10)</f>
        <v>7018</v>
      </c>
      <c r="F11" s="286">
        <f>IF(E$7&lt;&gt;0,E11/E$7*100,0)</f>
        <v>29.683204331091655</v>
      </c>
      <c r="G11" s="285">
        <f>SUM(G7-G8-G9-G10)</f>
        <v>3820</v>
      </c>
      <c r="H11" s="286">
        <f>IF(G$7&lt;&gt;0,G11/G$7*100,0)</f>
        <v>46.48898624802239</v>
      </c>
      <c r="I11" s="285">
        <f>SUM(I7-I8-I9-I10)</f>
        <v>2710</v>
      </c>
      <c r="J11" s="287">
        <f>IF(I$7&lt;&gt;0,I11/I$7*100,0)</f>
        <v>18.4115768734289</v>
      </c>
      <c r="K11" s="285">
        <f>SUM(K7-K8-K9-K10)</f>
        <v>488</v>
      </c>
      <c r="L11" s="287">
        <f>IF(K$7&lt;&gt;0,K11/K$7*100,0)</f>
        <v>69.02404526166902</v>
      </c>
    </row>
    <row r="12" spans="2:12" s="4" customFormat="1" ht="19.5" customHeight="1">
      <c r="B12" s="33"/>
      <c r="C12" s="34" t="s">
        <v>41</v>
      </c>
      <c r="D12" s="38"/>
      <c r="E12" s="276">
        <f>'別表4-3'!C54</f>
        <v>240</v>
      </c>
      <c r="F12" s="277">
        <v>100</v>
      </c>
      <c r="G12" s="273">
        <f>'別表4-3'!F54</f>
        <v>146</v>
      </c>
      <c r="H12" s="278">
        <v>100</v>
      </c>
      <c r="I12" s="273">
        <f>'別表4-3'!AJ54</f>
        <v>93</v>
      </c>
      <c r="J12" s="278">
        <v>100</v>
      </c>
      <c r="K12" s="273">
        <f>'別表4-3'!AQ54</f>
        <v>1</v>
      </c>
      <c r="L12" s="278">
        <v>100</v>
      </c>
    </row>
    <row r="13" spans="2:12" s="4" customFormat="1" ht="19.5" customHeight="1">
      <c r="B13" s="33"/>
      <c r="C13" s="46"/>
      <c r="D13" s="69" t="s">
        <v>226</v>
      </c>
      <c r="E13" s="266">
        <v>240</v>
      </c>
      <c r="F13" s="288">
        <f>IF(E$12&lt;&gt;0,E13/E$12*100,0)</f>
        <v>100</v>
      </c>
      <c r="G13" s="267">
        <v>146</v>
      </c>
      <c r="H13" s="274">
        <f>IF(G$12&lt;&gt;0,G13/G$12*100,0)</f>
        <v>100</v>
      </c>
      <c r="I13" s="267">
        <v>93</v>
      </c>
      <c r="J13" s="289">
        <f>IF(I$12&lt;&gt;0,I13/I$12*100,0)</f>
        <v>100</v>
      </c>
      <c r="K13" s="267">
        <v>1</v>
      </c>
      <c r="L13" s="289">
        <f>IF(K$12&lt;&gt;0,K13/K$12*100,0)</f>
        <v>100</v>
      </c>
    </row>
    <row r="14" spans="2:12" s="4" customFormat="1" ht="19.5" customHeight="1">
      <c r="B14" s="33"/>
      <c r="C14" s="34" t="s">
        <v>42</v>
      </c>
      <c r="D14" s="265"/>
      <c r="E14" s="290">
        <f>'別表4-4'!C54</f>
        <v>20</v>
      </c>
      <c r="F14" s="291">
        <v>100</v>
      </c>
      <c r="G14" s="292">
        <f>'別表4-4'!F54</f>
        <v>16</v>
      </c>
      <c r="H14" s="293">
        <v>100</v>
      </c>
      <c r="I14" s="292">
        <f>'別表4-4'!AJ54</f>
        <v>4</v>
      </c>
      <c r="J14" s="293">
        <v>100</v>
      </c>
      <c r="K14" s="273">
        <f>'別表4-4'!AQ54</f>
        <v>0</v>
      </c>
      <c r="L14" s="278">
        <v>100</v>
      </c>
    </row>
    <row r="15" spans="2:12" s="4" customFormat="1" ht="19.5" customHeight="1">
      <c r="B15" s="33"/>
      <c r="C15" s="34"/>
      <c r="D15" s="39" t="s">
        <v>223</v>
      </c>
      <c r="E15" s="71">
        <v>13</v>
      </c>
      <c r="F15" s="294">
        <f>IF(E$14&lt;&gt;0,E15/E$14*100,0)</f>
        <v>65</v>
      </c>
      <c r="G15" s="70">
        <v>9</v>
      </c>
      <c r="H15" s="295">
        <f>IF(G$14&lt;&gt;0,G15/G$14*100,0)</f>
        <v>56.25</v>
      </c>
      <c r="I15" s="70">
        <v>4</v>
      </c>
      <c r="J15" s="296">
        <f>IF(I$14&lt;&gt;0,I15/I$14*100,0)</f>
        <v>100</v>
      </c>
      <c r="K15" s="70">
        <v>0</v>
      </c>
      <c r="L15" s="296">
        <f>IF(K$14&lt;&gt;0,K15/K$14*100,0)</f>
        <v>0</v>
      </c>
    </row>
    <row r="16" spans="2:12" s="4" customFormat="1" ht="19.5" customHeight="1">
      <c r="B16" s="33"/>
      <c r="C16" s="34"/>
      <c r="D16" s="42" t="s">
        <v>229</v>
      </c>
      <c r="E16" s="44">
        <v>1</v>
      </c>
      <c r="F16" s="282">
        <f>IF(E$14&lt;&gt;0,E16/E$14*100,0)</f>
        <v>5</v>
      </c>
      <c r="G16" s="45">
        <v>1</v>
      </c>
      <c r="H16" s="283">
        <f>IF(G$14&lt;&gt;0,G16/G$14*100,0)</f>
        <v>6.25</v>
      </c>
      <c r="I16" s="45">
        <v>0</v>
      </c>
      <c r="J16" s="284">
        <f>IF(I$14&lt;&gt;0,I16/I$14*100,0)</f>
        <v>0</v>
      </c>
      <c r="K16" s="36">
        <v>0</v>
      </c>
      <c r="L16" s="284">
        <f>IF(K$14&lt;&gt;0,K16/K$14*100,0)</f>
        <v>0</v>
      </c>
    </row>
    <row r="17" spans="2:12" s="4" customFormat="1" ht="19.5" customHeight="1">
      <c r="B17" s="33"/>
      <c r="C17" s="34"/>
      <c r="D17" s="42" t="s">
        <v>228</v>
      </c>
      <c r="E17" s="44">
        <v>1</v>
      </c>
      <c r="F17" s="297">
        <f>IF(E$14&lt;&gt;0,E17/E$14*100,0)</f>
        <v>5</v>
      </c>
      <c r="G17" s="45">
        <v>1</v>
      </c>
      <c r="H17" s="298">
        <f>IF(G$14&lt;&gt;0,G17/G$14*100,0)</f>
        <v>6.25</v>
      </c>
      <c r="I17" s="45">
        <v>0</v>
      </c>
      <c r="J17" s="299">
        <f>IF(I$14&lt;&gt;0,I17/I$14*100,0)</f>
        <v>0</v>
      </c>
      <c r="K17" s="36">
        <v>0</v>
      </c>
      <c r="L17" s="284">
        <f>IF(K$14&lt;&gt;0,K17/K$14*100,0)</f>
        <v>0</v>
      </c>
    </row>
    <row r="18" spans="2:12" s="4" customFormat="1" ht="19.5" customHeight="1">
      <c r="B18" s="33"/>
      <c r="C18" s="34"/>
      <c r="D18" s="42" t="s">
        <v>227</v>
      </c>
      <c r="E18" s="44">
        <v>1</v>
      </c>
      <c r="F18" s="297">
        <f>IF(E$14&lt;&gt;0,E18/E$14*100,0)</f>
        <v>5</v>
      </c>
      <c r="G18" s="44">
        <v>1</v>
      </c>
      <c r="H18" s="300">
        <f>IF(G$14&lt;&gt;0,G18/G$14*100,0)</f>
        <v>6.25</v>
      </c>
      <c r="I18" s="44">
        <v>0</v>
      </c>
      <c r="J18" s="300">
        <f>IF(I$14&lt;&gt;0,I18/I$14*100,0)</f>
        <v>0</v>
      </c>
      <c r="K18" s="36">
        <v>0</v>
      </c>
      <c r="L18" s="284">
        <f>IF(K$14&lt;&gt;0,K18/K$14*100,0)</f>
        <v>0</v>
      </c>
    </row>
    <row r="19" spans="2:12" s="4" customFormat="1" ht="19.5" customHeight="1">
      <c r="B19" s="46"/>
      <c r="C19" s="37"/>
      <c r="D19" s="43" t="s">
        <v>8</v>
      </c>
      <c r="E19" s="301">
        <f>SUM(E14-E15-E16-E17-E18)</f>
        <v>4</v>
      </c>
      <c r="F19" s="302">
        <f>IF(E$14&lt;&gt;0,E19/E$14*100,0)</f>
        <v>20</v>
      </c>
      <c r="G19" s="301">
        <f>SUM(G14-G15-G16-G17-G18)</f>
        <v>4</v>
      </c>
      <c r="H19" s="286">
        <f>IF(G$14&lt;&gt;0,G19/G$14*100,0)</f>
        <v>25</v>
      </c>
      <c r="I19" s="301">
        <f>SUM(I14-I15-I16-I17-I18)</f>
        <v>0</v>
      </c>
      <c r="J19" s="286">
        <f>IF(I$14&lt;&gt;0,I19/I$14*100,0)</f>
        <v>0</v>
      </c>
      <c r="K19" s="285">
        <f>SUM(K14-K15-K16-K17-K18)</f>
        <v>0</v>
      </c>
      <c r="L19" s="287">
        <f>IF(K$14&lt;&gt;0,K19/K$14*100,0)</f>
        <v>0</v>
      </c>
    </row>
    <row r="20" spans="2:12" s="4" customFormat="1" ht="27.75" customHeight="1">
      <c r="B20" s="519" t="s">
        <v>240</v>
      </c>
      <c r="C20" s="519"/>
      <c r="D20" s="519"/>
      <c r="E20" s="519"/>
      <c r="F20" s="519"/>
      <c r="G20" s="519"/>
      <c r="H20" s="519"/>
      <c r="I20" s="519"/>
      <c r="J20" s="519"/>
      <c r="K20" s="519"/>
      <c r="L20" s="519"/>
    </row>
    <row r="21" spans="2:12" s="5" customFormat="1" ht="22.5" customHeight="1">
      <c r="B21" s="519"/>
      <c r="C21" s="519"/>
      <c r="D21" s="519"/>
      <c r="E21" s="519"/>
      <c r="F21" s="519"/>
      <c r="G21" s="519"/>
      <c r="H21" s="519"/>
      <c r="I21" s="519"/>
      <c r="J21" s="519"/>
      <c r="K21" s="519"/>
      <c r="L21" s="519"/>
    </row>
    <row r="22" spans="2:12" ht="22.5" customHeight="1">
      <c r="B22" s="518"/>
      <c r="C22" s="518"/>
      <c r="D22" s="518"/>
      <c r="E22" s="518"/>
      <c r="F22" s="518"/>
      <c r="G22" s="518"/>
      <c r="H22" s="518"/>
      <c r="I22" s="518"/>
      <c r="J22" s="518"/>
      <c r="K22" s="518"/>
      <c r="L22" s="518"/>
    </row>
  </sheetData>
  <sheetProtection scenarios="1" formatCells="0" autoFilter="0"/>
  <mergeCells count="10">
    <mergeCell ref="B22:L22"/>
    <mergeCell ref="B20:L20"/>
    <mergeCell ref="B21:L21"/>
    <mergeCell ref="B2:L2"/>
    <mergeCell ref="B6:D6"/>
    <mergeCell ref="B4:D5"/>
    <mergeCell ref="E4:F4"/>
    <mergeCell ref="G4:H4"/>
    <mergeCell ref="K4:L4"/>
    <mergeCell ref="I4:J4"/>
  </mergeCells>
  <printOptions horizontalCentered="1"/>
  <pageMargins left="0.39370078740157477" right="0.39370078740157477" top="0.39370078740157477" bottom="0.39370078740157477" header="0.19685039370078738" footer="0.19685039370078738"/>
  <pageSetup fitToHeight="1" fitToWidth="1"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sheetPr>
    <tabColor rgb="FF7030A0"/>
  </sheetPr>
  <dimension ref="B1:G56"/>
  <sheetViews>
    <sheetView view="pageBreakPreview" zoomScale="55" zoomScaleNormal="76" zoomScaleSheetLayoutView="55" zoomScalePageLayoutView="0" workbookViewId="0" topLeftCell="A1">
      <pane xSplit="2" ySplit="8" topLeftCell="C21" activePane="bottomRight" state="frozen"/>
      <selection pane="topLeft" activeCell="A1" sqref="A1"/>
      <selection pane="topRight" activeCell="C1" sqref="C1"/>
      <selection pane="bottomLeft" activeCell="A9" sqref="A9"/>
      <selection pane="bottomRight" activeCell="K25" sqref="K25"/>
    </sheetView>
  </sheetViews>
  <sheetFormatPr defaultColWidth="9.00390625" defaultRowHeight="13.5"/>
  <cols>
    <col min="1" max="1" width="2.125" style="0" customWidth="1"/>
    <col min="2" max="2" width="22.50390625" style="0" customWidth="1"/>
  </cols>
  <sheetData>
    <row r="1" spans="2:7" s="4" customFormat="1" ht="18" customHeight="1">
      <c r="B1" s="270" t="s">
        <v>234</v>
      </c>
      <c r="C1" s="122"/>
      <c r="D1" s="123"/>
      <c r="E1" s="123"/>
      <c r="F1" s="123"/>
      <c r="G1" s="32"/>
    </row>
    <row r="2" spans="2:7" s="7" customFormat="1" ht="18.75" customHeight="1">
      <c r="B2" s="606" t="s">
        <v>216</v>
      </c>
      <c r="C2" s="606"/>
      <c r="D2" s="606"/>
      <c r="E2" s="606"/>
      <c r="F2" s="606"/>
      <c r="G2" s="73"/>
    </row>
    <row r="3" spans="2:7" s="7" customFormat="1" ht="25.5" customHeight="1" thickBot="1">
      <c r="B3" s="622" t="s">
        <v>235</v>
      </c>
      <c r="C3" s="639"/>
      <c r="D3" s="640"/>
      <c r="E3" s="640"/>
      <c r="F3" s="640"/>
      <c r="G3" s="73"/>
    </row>
    <row r="4" spans="2:7" s="7" customFormat="1" ht="12" customHeight="1">
      <c r="B4" s="607" t="s">
        <v>239</v>
      </c>
      <c r="C4" s="647" t="s">
        <v>105</v>
      </c>
      <c r="D4" s="127"/>
      <c r="E4" s="128"/>
      <c r="F4" s="252"/>
      <c r="G4" s="132"/>
    </row>
    <row r="5" spans="2:7" s="1" customFormat="1" ht="18" customHeight="1">
      <c r="B5" s="608"/>
      <c r="C5" s="648"/>
      <c r="D5" s="614" t="s">
        <v>107</v>
      </c>
      <c r="E5" s="617" t="s">
        <v>108</v>
      </c>
      <c r="F5" s="650" t="s">
        <v>109</v>
      </c>
      <c r="G5" s="32"/>
    </row>
    <row r="6" spans="2:7" s="1" customFormat="1" ht="18" customHeight="1">
      <c r="B6" s="608"/>
      <c r="C6" s="648"/>
      <c r="D6" s="615"/>
      <c r="E6" s="617"/>
      <c r="F6" s="650"/>
      <c r="G6" s="32"/>
    </row>
    <row r="7" spans="2:7" s="1" customFormat="1" ht="90" customHeight="1">
      <c r="B7" s="608"/>
      <c r="C7" s="649"/>
      <c r="D7" s="616"/>
      <c r="E7" s="618"/>
      <c r="F7" s="651"/>
      <c r="G7" s="32"/>
    </row>
    <row r="8" spans="2:7" s="1" customFormat="1" ht="19.5" customHeight="1" thickBot="1">
      <c r="B8" s="609"/>
      <c r="C8" s="255" t="s">
        <v>130</v>
      </c>
      <c r="D8" s="256" t="s">
        <v>130</v>
      </c>
      <c r="E8" s="402" t="s">
        <v>130</v>
      </c>
      <c r="F8" s="514" t="s">
        <v>130</v>
      </c>
      <c r="G8" s="32"/>
    </row>
    <row r="9" spans="2:7" s="1" customFormat="1" ht="21" customHeight="1">
      <c r="B9" s="253" t="s">
        <v>158</v>
      </c>
      <c r="C9" s="393">
        <f>'別表4-4'!F7</f>
        <v>0</v>
      </c>
      <c r="D9" s="137">
        <v>0</v>
      </c>
      <c r="E9" s="137">
        <v>0</v>
      </c>
      <c r="F9" s="251">
        <v>0</v>
      </c>
      <c r="G9" s="32"/>
    </row>
    <row r="10" spans="2:7" s="4" customFormat="1" ht="21" customHeight="1">
      <c r="B10" s="149" t="s">
        <v>159</v>
      </c>
      <c r="C10" s="394">
        <f>'別表4-4'!F8</f>
        <v>0</v>
      </c>
      <c r="D10" s="135">
        <v>0</v>
      </c>
      <c r="E10" s="135">
        <v>0</v>
      </c>
      <c r="F10" s="147">
        <v>0</v>
      </c>
      <c r="G10" s="32"/>
    </row>
    <row r="11" spans="2:7" s="4" customFormat="1" ht="21" customHeight="1">
      <c r="B11" s="149" t="s">
        <v>160</v>
      </c>
      <c r="C11" s="394">
        <f>'別表4-4'!F9</f>
        <v>0</v>
      </c>
      <c r="D11" s="135">
        <v>0</v>
      </c>
      <c r="E11" s="135">
        <v>0</v>
      </c>
      <c r="F11" s="147">
        <v>0</v>
      </c>
      <c r="G11" s="32"/>
    </row>
    <row r="12" spans="2:7" s="4" customFormat="1" ht="21" customHeight="1">
      <c r="B12" s="254" t="s">
        <v>161</v>
      </c>
      <c r="C12" s="394">
        <f>'別表4-4'!F10</f>
        <v>1</v>
      </c>
      <c r="D12" s="135">
        <v>1</v>
      </c>
      <c r="E12" s="135">
        <v>0</v>
      </c>
      <c r="F12" s="147">
        <v>0</v>
      </c>
      <c r="G12" s="32"/>
    </row>
    <row r="13" spans="2:7" s="4" customFormat="1" ht="21" customHeight="1">
      <c r="B13" s="149" t="s">
        <v>162</v>
      </c>
      <c r="C13" s="394">
        <f>'別表4-4'!F11</f>
        <v>0</v>
      </c>
      <c r="D13" s="135">
        <v>0</v>
      </c>
      <c r="E13" s="135">
        <v>0</v>
      </c>
      <c r="F13" s="147">
        <v>0</v>
      </c>
      <c r="G13" s="32"/>
    </row>
    <row r="14" spans="2:7" s="4" customFormat="1" ht="21" customHeight="1">
      <c r="B14" s="149" t="s">
        <v>163</v>
      </c>
      <c r="C14" s="394">
        <f>'別表4-4'!F12</f>
        <v>1</v>
      </c>
      <c r="D14" s="135">
        <v>0</v>
      </c>
      <c r="E14" s="135">
        <v>0</v>
      </c>
      <c r="F14" s="147">
        <v>0</v>
      </c>
      <c r="G14" s="32"/>
    </row>
    <row r="15" spans="2:7" s="4" customFormat="1" ht="21" customHeight="1">
      <c r="B15" s="149" t="s">
        <v>164</v>
      </c>
      <c r="C15" s="394">
        <f>'別表4-4'!F13</f>
        <v>1</v>
      </c>
      <c r="D15" s="135">
        <v>0</v>
      </c>
      <c r="E15" s="135">
        <v>0</v>
      </c>
      <c r="F15" s="147">
        <v>0</v>
      </c>
      <c r="G15" s="32"/>
    </row>
    <row r="16" spans="2:7" s="4" customFormat="1" ht="21" customHeight="1">
      <c r="B16" s="149" t="s">
        <v>165</v>
      </c>
      <c r="C16" s="394">
        <f>'別表4-4'!F14</f>
        <v>0</v>
      </c>
      <c r="D16" s="135">
        <v>0</v>
      </c>
      <c r="E16" s="135">
        <v>0</v>
      </c>
      <c r="F16" s="147">
        <v>0</v>
      </c>
      <c r="G16" s="32"/>
    </row>
    <row r="17" spans="2:7" s="4" customFormat="1" ht="21" customHeight="1">
      <c r="B17" s="149" t="s">
        <v>166</v>
      </c>
      <c r="C17" s="394">
        <f>'別表4-4'!F15</f>
        <v>0</v>
      </c>
      <c r="D17" s="135">
        <v>0</v>
      </c>
      <c r="E17" s="135">
        <v>0</v>
      </c>
      <c r="F17" s="147">
        <v>0</v>
      </c>
      <c r="G17" s="32"/>
    </row>
    <row r="18" spans="2:7" s="4" customFormat="1" ht="21" customHeight="1">
      <c r="B18" s="149" t="s">
        <v>167</v>
      </c>
      <c r="C18" s="394">
        <f>'別表4-4'!F16</f>
        <v>0</v>
      </c>
      <c r="D18" s="135">
        <v>0</v>
      </c>
      <c r="E18" s="135">
        <v>0</v>
      </c>
      <c r="F18" s="147">
        <v>0</v>
      </c>
      <c r="G18" s="32"/>
    </row>
    <row r="19" spans="2:7" s="4" customFormat="1" ht="21" customHeight="1">
      <c r="B19" s="149" t="s">
        <v>168</v>
      </c>
      <c r="C19" s="394">
        <f>'別表4-4'!F17</f>
        <v>1</v>
      </c>
      <c r="D19" s="135">
        <v>1</v>
      </c>
      <c r="E19" s="135">
        <v>0</v>
      </c>
      <c r="F19" s="147">
        <v>0</v>
      </c>
      <c r="G19" s="32"/>
    </row>
    <row r="20" spans="2:7" s="4" customFormat="1" ht="21" customHeight="1">
      <c r="B20" s="254" t="s">
        <v>169</v>
      </c>
      <c r="C20" s="394">
        <f>'別表4-4'!F18</f>
        <v>0</v>
      </c>
      <c r="D20" s="135">
        <v>0</v>
      </c>
      <c r="E20" s="135">
        <v>0</v>
      </c>
      <c r="F20" s="147">
        <v>0</v>
      </c>
      <c r="G20" s="32"/>
    </row>
    <row r="21" spans="2:7" s="4" customFormat="1" ht="21" customHeight="1">
      <c r="B21" s="149" t="s">
        <v>170</v>
      </c>
      <c r="C21" s="394">
        <f>'別表4-4'!F19</f>
        <v>0</v>
      </c>
      <c r="D21" s="135">
        <v>0</v>
      </c>
      <c r="E21" s="135">
        <v>0</v>
      </c>
      <c r="F21" s="147">
        <v>0</v>
      </c>
      <c r="G21" s="32"/>
    </row>
    <row r="22" spans="2:7" s="4" customFormat="1" ht="21" customHeight="1">
      <c r="B22" s="149" t="s">
        <v>171</v>
      </c>
      <c r="C22" s="394">
        <f>'別表4-4'!F20</f>
        <v>1</v>
      </c>
      <c r="D22" s="135">
        <v>1</v>
      </c>
      <c r="E22" s="135">
        <v>0</v>
      </c>
      <c r="F22" s="147">
        <v>0</v>
      </c>
      <c r="G22" s="32"/>
    </row>
    <row r="23" spans="2:7" s="4" customFormat="1" ht="21" customHeight="1">
      <c r="B23" s="149" t="s">
        <v>172</v>
      </c>
      <c r="C23" s="394">
        <f>'別表4-4'!F21</f>
        <v>0</v>
      </c>
      <c r="D23" s="135">
        <v>0</v>
      </c>
      <c r="E23" s="135">
        <v>0</v>
      </c>
      <c r="F23" s="147">
        <v>0</v>
      </c>
      <c r="G23" s="32"/>
    </row>
    <row r="24" spans="2:7" s="4" customFormat="1" ht="21" customHeight="1">
      <c r="B24" s="149" t="s">
        <v>173</v>
      </c>
      <c r="C24" s="394">
        <f>'別表4-4'!F22</f>
        <v>0</v>
      </c>
      <c r="D24" s="135">
        <v>0</v>
      </c>
      <c r="E24" s="135">
        <v>0</v>
      </c>
      <c r="F24" s="147">
        <v>0</v>
      </c>
      <c r="G24" s="32"/>
    </row>
    <row r="25" spans="2:7" s="4" customFormat="1" ht="21" customHeight="1">
      <c r="B25" s="149" t="s">
        <v>174</v>
      </c>
      <c r="C25" s="394">
        <f>'別表4-4'!F23</f>
        <v>0</v>
      </c>
      <c r="D25" s="135">
        <v>0</v>
      </c>
      <c r="E25" s="135">
        <v>0</v>
      </c>
      <c r="F25" s="147">
        <v>0</v>
      </c>
      <c r="G25" s="32"/>
    </row>
    <row r="26" spans="2:7" s="4" customFormat="1" ht="21" customHeight="1">
      <c r="B26" s="149" t="s">
        <v>175</v>
      </c>
      <c r="C26" s="394">
        <f>'別表4-4'!F24</f>
        <v>0</v>
      </c>
      <c r="D26" s="135">
        <v>0</v>
      </c>
      <c r="E26" s="135">
        <v>0</v>
      </c>
      <c r="F26" s="147">
        <v>0</v>
      </c>
      <c r="G26" s="32"/>
    </row>
    <row r="27" spans="2:7" s="4" customFormat="1" ht="21" customHeight="1">
      <c r="B27" s="149" t="s">
        <v>176</v>
      </c>
      <c r="C27" s="394">
        <f>'別表4-4'!F25</f>
        <v>0</v>
      </c>
      <c r="D27" s="135">
        <v>0</v>
      </c>
      <c r="E27" s="135">
        <v>0</v>
      </c>
      <c r="F27" s="147">
        <v>0</v>
      </c>
      <c r="G27" s="32"/>
    </row>
    <row r="28" spans="2:7" s="4" customFormat="1" ht="21" customHeight="1">
      <c r="B28" s="254" t="s">
        <v>177</v>
      </c>
      <c r="C28" s="394">
        <f>'別表4-4'!F26</f>
        <v>0</v>
      </c>
      <c r="D28" s="135">
        <v>0</v>
      </c>
      <c r="E28" s="135">
        <v>0</v>
      </c>
      <c r="F28" s="147">
        <v>0</v>
      </c>
      <c r="G28" s="32"/>
    </row>
    <row r="29" spans="2:7" s="1" customFormat="1" ht="21" customHeight="1">
      <c r="B29" s="149" t="s">
        <v>178</v>
      </c>
      <c r="C29" s="394">
        <f>'別表4-4'!F27</f>
        <v>3</v>
      </c>
      <c r="D29" s="135">
        <v>0</v>
      </c>
      <c r="E29" s="135">
        <v>0</v>
      </c>
      <c r="F29" s="147">
        <v>0</v>
      </c>
      <c r="G29" s="32"/>
    </row>
    <row r="30" spans="2:7" s="1" customFormat="1" ht="21" customHeight="1">
      <c r="B30" s="149" t="s">
        <v>179</v>
      </c>
      <c r="C30" s="394">
        <f>'別表4-4'!F28</f>
        <v>0</v>
      </c>
      <c r="D30" s="135">
        <v>0</v>
      </c>
      <c r="E30" s="135">
        <v>0</v>
      </c>
      <c r="F30" s="147">
        <v>0</v>
      </c>
      <c r="G30" s="32"/>
    </row>
    <row r="31" spans="2:7" s="1" customFormat="1" ht="21" customHeight="1">
      <c r="B31" s="149" t="s">
        <v>180</v>
      </c>
      <c r="C31" s="394">
        <f>'別表4-4'!F29</f>
        <v>0</v>
      </c>
      <c r="D31" s="135">
        <v>0</v>
      </c>
      <c r="E31" s="135">
        <v>0</v>
      </c>
      <c r="F31" s="147">
        <v>0</v>
      </c>
      <c r="G31" s="32"/>
    </row>
    <row r="32" spans="2:7" s="9" customFormat="1" ht="21" customHeight="1">
      <c r="B32" s="149" t="s">
        <v>181</v>
      </c>
      <c r="C32" s="394">
        <f>'別表4-4'!F30</f>
        <v>0</v>
      </c>
      <c r="D32" s="135">
        <v>0</v>
      </c>
      <c r="E32" s="135">
        <v>0</v>
      </c>
      <c r="F32" s="147">
        <v>0</v>
      </c>
      <c r="G32" s="123"/>
    </row>
    <row r="33" spans="2:7" s="9" customFormat="1" ht="21" customHeight="1">
      <c r="B33" s="149" t="s">
        <v>182</v>
      </c>
      <c r="C33" s="394">
        <f>'別表4-4'!F31</f>
        <v>1</v>
      </c>
      <c r="D33" s="135">
        <v>1</v>
      </c>
      <c r="E33" s="135">
        <v>0</v>
      </c>
      <c r="F33" s="147">
        <v>0</v>
      </c>
      <c r="G33" s="123"/>
    </row>
    <row r="34" spans="2:7" s="9" customFormat="1" ht="21" customHeight="1">
      <c r="B34" s="149" t="s">
        <v>183</v>
      </c>
      <c r="C34" s="394">
        <f>'別表4-4'!F32</f>
        <v>0</v>
      </c>
      <c r="D34" s="135">
        <v>0</v>
      </c>
      <c r="E34" s="135">
        <v>0</v>
      </c>
      <c r="F34" s="147">
        <v>0</v>
      </c>
      <c r="G34" s="123"/>
    </row>
    <row r="35" spans="2:7" s="9" customFormat="1" ht="21" customHeight="1">
      <c r="B35" s="149" t="s">
        <v>184</v>
      </c>
      <c r="C35" s="394">
        <f>'別表4-4'!F33</f>
        <v>2</v>
      </c>
      <c r="D35" s="135">
        <v>2</v>
      </c>
      <c r="E35" s="135">
        <v>0</v>
      </c>
      <c r="F35" s="147">
        <v>0</v>
      </c>
      <c r="G35" s="123"/>
    </row>
    <row r="36" spans="2:7" s="9" customFormat="1" ht="21" customHeight="1">
      <c r="B36" s="149" t="s">
        <v>185</v>
      </c>
      <c r="C36" s="394">
        <f>'別表4-4'!F34</f>
        <v>0</v>
      </c>
      <c r="D36" s="135">
        <v>0</v>
      </c>
      <c r="E36" s="135">
        <v>0</v>
      </c>
      <c r="F36" s="147">
        <v>0</v>
      </c>
      <c r="G36" s="123"/>
    </row>
    <row r="37" spans="2:7" s="9" customFormat="1" ht="21" customHeight="1">
      <c r="B37" s="149" t="s">
        <v>186</v>
      </c>
      <c r="C37" s="394">
        <f>'別表4-4'!F35</f>
        <v>0</v>
      </c>
      <c r="D37" s="135">
        <v>0</v>
      </c>
      <c r="E37" s="258">
        <v>0</v>
      </c>
      <c r="F37" s="259">
        <v>0</v>
      </c>
      <c r="G37" s="123"/>
    </row>
    <row r="38" spans="2:7" s="9" customFormat="1" ht="21" customHeight="1">
      <c r="B38" s="149" t="s">
        <v>187</v>
      </c>
      <c r="C38" s="394">
        <f>'別表4-4'!F36</f>
        <v>0</v>
      </c>
      <c r="D38" s="135">
        <v>0</v>
      </c>
      <c r="E38" s="135">
        <v>0</v>
      </c>
      <c r="F38" s="147">
        <v>0</v>
      </c>
      <c r="G38" s="123"/>
    </row>
    <row r="39" spans="2:6" ht="21" customHeight="1">
      <c r="B39" s="149" t="s">
        <v>188</v>
      </c>
      <c r="C39" s="394">
        <f>'別表4-4'!F37</f>
        <v>0</v>
      </c>
      <c r="D39" s="135">
        <v>0</v>
      </c>
      <c r="E39" s="510">
        <v>0</v>
      </c>
      <c r="F39" s="511">
        <v>0</v>
      </c>
    </row>
    <row r="40" spans="2:6" ht="21" customHeight="1">
      <c r="B40" s="149" t="s">
        <v>189</v>
      </c>
      <c r="C40" s="394">
        <f>'別表4-4'!F38</f>
        <v>1</v>
      </c>
      <c r="D40" s="135">
        <v>0</v>
      </c>
      <c r="E40" s="510">
        <v>0</v>
      </c>
      <c r="F40" s="511">
        <v>0</v>
      </c>
    </row>
    <row r="41" spans="2:6" ht="21" customHeight="1">
      <c r="B41" s="149" t="s">
        <v>190</v>
      </c>
      <c r="C41" s="394">
        <f>'別表4-4'!F39</f>
        <v>0</v>
      </c>
      <c r="D41" s="135">
        <v>0</v>
      </c>
      <c r="E41" s="510">
        <v>0</v>
      </c>
      <c r="F41" s="511">
        <v>0</v>
      </c>
    </row>
    <row r="42" spans="2:6" ht="21" customHeight="1">
      <c r="B42" s="149" t="s">
        <v>191</v>
      </c>
      <c r="C42" s="394">
        <f>'別表4-4'!F40</f>
        <v>0</v>
      </c>
      <c r="D42" s="135">
        <v>0</v>
      </c>
      <c r="E42" s="510">
        <v>0</v>
      </c>
      <c r="F42" s="511">
        <v>0</v>
      </c>
    </row>
    <row r="43" spans="2:6" ht="21" customHeight="1">
      <c r="B43" s="149" t="s">
        <v>192</v>
      </c>
      <c r="C43" s="394">
        <f>'別表4-4'!F41</f>
        <v>0</v>
      </c>
      <c r="D43" s="135">
        <v>0</v>
      </c>
      <c r="E43" s="510">
        <v>0</v>
      </c>
      <c r="F43" s="511">
        <v>0</v>
      </c>
    </row>
    <row r="44" spans="2:6" ht="21" customHeight="1">
      <c r="B44" s="149" t="s">
        <v>193</v>
      </c>
      <c r="C44" s="394">
        <f>'別表4-4'!F42</f>
        <v>2</v>
      </c>
      <c r="D44" s="510">
        <v>1</v>
      </c>
      <c r="E44" s="510">
        <v>0</v>
      </c>
      <c r="F44" s="511">
        <v>0</v>
      </c>
    </row>
    <row r="45" spans="2:6" ht="21" customHeight="1">
      <c r="B45" s="149" t="s">
        <v>194</v>
      </c>
      <c r="C45" s="394">
        <f>'別表4-4'!F43</f>
        <v>2</v>
      </c>
      <c r="D45" s="510">
        <v>2</v>
      </c>
      <c r="E45" s="510">
        <v>0</v>
      </c>
      <c r="F45" s="511">
        <v>0</v>
      </c>
    </row>
    <row r="46" spans="2:6" ht="21" customHeight="1">
      <c r="B46" s="149" t="s">
        <v>195</v>
      </c>
      <c r="C46" s="394">
        <f>'別表4-4'!F44</f>
        <v>0</v>
      </c>
      <c r="D46" s="510">
        <v>0</v>
      </c>
      <c r="E46" s="510">
        <v>0</v>
      </c>
      <c r="F46" s="511">
        <v>0</v>
      </c>
    </row>
    <row r="47" spans="2:6" ht="21" customHeight="1">
      <c r="B47" s="149" t="s">
        <v>196</v>
      </c>
      <c r="C47" s="394">
        <f>'別表4-4'!F45</f>
        <v>0</v>
      </c>
      <c r="D47" s="510">
        <v>0</v>
      </c>
      <c r="E47" s="510">
        <v>0</v>
      </c>
      <c r="F47" s="511">
        <v>0</v>
      </c>
    </row>
    <row r="48" spans="2:6" ht="21" customHeight="1">
      <c r="B48" s="149" t="s">
        <v>197</v>
      </c>
      <c r="C48" s="394">
        <f>'別表4-4'!F46</f>
        <v>0</v>
      </c>
      <c r="D48" s="510">
        <v>0</v>
      </c>
      <c r="E48" s="510">
        <v>0</v>
      </c>
      <c r="F48" s="511">
        <v>0</v>
      </c>
    </row>
    <row r="49" spans="2:6" ht="21" customHeight="1">
      <c r="B49" s="149" t="s">
        <v>198</v>
      </c>
      <c r="C49" s="394">
        <f>'別表4-4'!F47</f>
        <v>0</v>
      </c>
      <c r="D49" s="510">
        <v>0</v>
      </c>
      <c r="E49" s="510">
        <v>0</v>
      </c>
      <c r="F49" s="511">
        <v>0</v>
      </c>
    </row>
    <row r="50" spans="2:6" ht="21" customHeight="1">
      <c r="B50" s="149" t="s">
        <v>199</v>
      </c>
      <c r="C50" s="394">
        <f>'別表4-4'!F48</f>
        <v>0</v>
      </c>
      <c r="D50" s="510">
        <v>0</v>
      </c>
      <c r="E50" s="510">
        <v>0</v>
      </c>
      <c r="F50" s="511">
        <v>0</v>
      </c>
    </row>
    <row r="51" spans="2:6" ht="21" customHeight="1">
      <c r="B51" s="149" t="s">
        <v>200</v>
      </c>
      <c r="C51" s="394">
        <f>'別表4-4'!F49</f>
        <v>0</v>
      </c>
      <c r="D51" s="510">
        <v>0</v>
      </c>
      <c r="E51" s="510">
        <v>0</v>
      </c>
      <c r="F51" s="511">
        <v>0</v>
      </c>
    </row>
    <row r="52" spans="2:6" ht="21" customHeight="1">
      <c r="B52" s="149" t="s">
        <v>201</v>
      </c>
      <c r="C52" s="394">
        <f>'別表4-4'!F50</f>
        <v>0</v>
      </c>
      <c r="D52" s="510">
        <v>0</v>
      </c>
      <c r="E52" s="510">
        <v>0</v>
      </c>
      <c r="F52" s="511">
        <v>0</v>
      </c>
    </row>
    <row r="53" spans="2:6" ht="21" customHeight="1">
      <c r="B53" s="149" t="s">
        <v>202</v>
      </c>
      <c r="C53" s="394">
        <f>'別表4-4'!F51</f>
        <v>0</v>
      </c>
      <c r="D53" s="510">
        <v>0</v>
      </c>
      <c r="E53" s="510">
        <v>0</v>
      </c>
      <c r="F53" s="511">
        <v>0</v>
      </c>
    </row>
    <row r="54" spans="2:6" ht="21" customHeight="1">
      <c r="B54" s="149" t="s">
        <v>203</v>
      </c>
      <c r="C54" s="394">
        <f>'別表4-4'!F52</f>
        <v>0</v>
      </c>
      <c r="D54" s="510">
        <v>0</v>
      </c>
      <c r="E54" s="510">
        <v>0</v>
      </c>
      <c r="F54" s="511">
        <v>0</v>
      </c>
    </row>
    <row r="55" spans="2:6" ht="21" customHeight="1" thickBot="1">
      <c r="B55" s="152" t="s">
        <v>204</v>
      </c>
      <c r="C55" s="398">
        <f>'別表4-4'!F53</f>
        <v>0</v>
      </c>
      <c r="D55" s="512">
        <v>0</v>
      </c>
      <c r="E55" s="512">
        <v>0</v>
      </c>
      <c r="F55" s="513">
        <v>0</v>
      </c>
    </row>
    <row r="56" spans="2:6" ht="21" customHeight="1" thickBot="1" thickTop="1">
      <c r="B56" s="158" t="s">
        <v>2</v>
      </c>
      <c r="C56" s="400">
        <f>'別表4-4'!F54</f>
        <v>16</v>
      </c>
      <c r="D56" s="401">
        <f>SUM(D9:D55)</f>
        <v>9</v>
      </c>
      <c r="E56" s="401">
        <f>SUM(E9:E55)</f>
        <v>0</v>
      </c>
      <c r="F56" s="508">
        <f>SUM(F9:F55)</f>
        <v>0</v>
      </c>
    </row>
  </sheetData>
  <sheetProtection scenarios="1" formatCells="0" autoFilter="0"/>
  <mergeCells count="7">
    <mergeCell ref="B2:F2"/>
    <mergeCell ref="B3:F3"/>
    <mergeCell ref="B4:B8"/>
    <mergeCell ref="C4:C7"/>
    <mergeCell ref="D5:D7"/>
    <mergeCell ref="E5:E7"/>
    <mergeCell ref="F5:F7"/>
  </mergeCells>
  <printOptions/>
  <pageMargins left="0.3937007874015748" right="0.3937007874015748" top="0.3937007874015748" bottom="0.3937007874015748" header="0.1968503937007874" footer="0.1968503937007874"/>
  <pageSetup horizontalDpi="600" verticalDpi="600" orientation="landscape" paperSize="9" scale="41" r:id="rId1"/>
</worksheet>
</file>

<file path=xl/worksheets/sheet11.xml><?xml version="1.0" encoding="utf-8"?>
<worksheet xmlns="http://schemas.openxmlformats.org/spreadsheetml/2006/main" xmlns:r="http://schemas.openxmlformats.org/officeDocument/2006/relationships">
  <sheetPr>
    <pageSetUpPr fitToPage="1"/>
  </sheetPr>
  <dimension ref="A1:AN63"/>
  <sheetViews>
    <sheetView view="pageBreakPreview" zoomScale="55" zoomScaleNormal="40" zoomScaleSheetLayoutView="55"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Y16" sqref="Y16"/>
    </sheetView>
  </sheetViews>
  <sheetFormatPr defaultColWidth="9.00390625" defaultRowHeight="13.5"/>
  <cols>
    <col min="1" max="1" width="3.00390625" style="0" customWidth="1"/>
    <col min="2" max="2" width="22.625" style="0" customWidth="1"/>
    <col min="3" max="4" width="14.125" style="0" customWidth="1"/>
    <col min="5" max="5" width="11.00390625" style="0" customWidth="1"/>
    <col min="6" max="6" width="9.125" style="0" customWidth="1"/>
    <col min="7" max="7" width="11.00390625" style="0" customWidth="1"/>
    <col min="8" max="8" width="9.125" style="0" customWidth="1"/>
    <col min="9" max="9" width="11.00390625" style="0" customWidth="1"/>
    <col min="10" max="10" width="9.125" style="0" customWidth="1"/>
    <col min="11" max="11" width="11.00390625" style="0" customWidth="1"/>
    <col min="13" max="13" width="11.00390625" style="0" customWidth="1"/>
    <col min="15" max="15" width="11.00390625" style="0" customWidth="1"/>
    <col min="16" max="16" width="8.875" style="0" customWidth="1"/>
    <col min="17" max="17" width="14.125" style="0" customWidth="1"/>
    <col min="18" max="18" width="10.875" style="6" customWidth="1"/>
    <col min="19" max="20" width="11.00390625" style="0" customWidth="1"/>
    <col min="22" max="22" width="11.00390625" style="0" customWidth="1"/>
    <col min="24" max="24" width="11.00390625" style="0" customWidth="1"/>
    <col min="26" max="26" width="10.875" style="0" customWidth="1"/>
    <col min="28" max="28" width="11.00390625" style="0" customWidth="1"/>
    <col min="30" max="30" width="11.00390625" style="0" customWidth="1"/>
    <col min="32" max="33" width="11.00390625" style="0" customWidth="1"/>
    <col min="35" max="35" width="11.00390625" style="0" customWidth="1"/>
    <col min="37" max="37" width="11.00390625" style="0" customWidth="1"/>
    <col min="39" max="39" width="11.875" style="0" customWidth="1"/>
  </cols>
  <sheetData>
    <row r="1" spans="2:40" s="4" customFormat="1" ht="18" customHeight="1">
      <c r="B1" s="47" t="s">
        <v>155</v>
      </c>
      <c r="C1" s="47"/>
      <c r="D1" s="160"/>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32"/>
      <c r="AN1" s="159"/>
    </row>
    <row r="2" spans="1:40" s="7" customFormat="1" ht="18" customHeight="1">
      <c r="A2" s="585" t="s">
        <v>207</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454"/>
    </row>
    <row r="3" spans="2:40" s="8" customFormat="1" ht="18" customHeight="1" thickBot="1">
      <c r="B3" s="72" t="s">
        <v>53</v>
      </c>
      <c r="C3" s="72"/>
      <c r="D3" s="72"/>
      <c r="E3" s="160"/>
      <c r="F3" s="160"/>
      <c r="G3" s="160"/>
      <c r="H3" s="160"/>
      <c r="I3" s="160"/>
      <c r="J3" s="160"/>
      <c r="K3" s="160"/>
      <c r="L3" s="160"/>
      <c r="M3" s="160"/>
      <c r="N3" s="160"/>
      <c r="O3" s="160"/>
      <c r="P3" s="160"/>
      <c r="Q3" s="47"/>
      <c r="R3" s="47"/>
      <c r="S3" s="47"/>
      <c r="T3" s="47"/>
      <c r="U3" s="47"/>
      <c r="V3" s="47"/>
      <c r="W3" s="47"/>
      <c r="X3" s="47"/>
      <c r="Y3" s="47"/>
      <c r="Z3" s="47"/>
      <c r="AA3" s="47"/>
      <c r="AB3" s="47"/>
      <c r="AC3" s="47"/>
      <c r="AD3" s="47"/>
      <c r="AE3" s="47"/>
      <c r="AF3" s="47"/>
      <c r="AG3" s="47"/>
      <c r="AH3" s="47"/>
      <c r="AI3" s="47"/>
      <c r="AJ3" s="47"/>
      <c r="AK3" s="47"/>
      <c r="AL3" s="47"/>
      <c r="AM3" s="32"/>
      <c r="AN3" s="159"/>
    </row>
    <row r="4" spans="2:40" s="1" customFormat="1" ht="18" customHeight="1">
      <c r="B4" s="674" t="s">
        <v>208</v>
      </c>
      <c r="C4" s="665" t="s">
        <v>152</v>
      </c>
      <c r="D4" s="669" t="s">
        <v>67</v>
      </c>
      <c r="E4" s="679" t="s">
        <v>61</v>
      </c>
      <c r="F4" s="680"/>
      <c r="G4" s="668"/>
      <c r="H4" s="668"/>
      <c r="I4" s="668"/>
      <c r="J4" s="668"/>
      <c r="K4" s="668"/>
      <c r="L4" s="668"/>
      <c r="M4" s="668"/>
      <c r="N4" s="668"/>
      <c r="O4" s="668"/>
      <c r="P4" s="668"/>
      <c r="Q4" s="656" t="s">
        <v>151</v>
      </c>
      <c r="R4" s="677"/>
      <c r="S4" s="678"/>
      <c r="T4" s="678"/>
      <c r="U4" s="678"/>
      <c r="V4" s="678"/>
      <c r="W4" s="678"/>
      <c r="X4" s="678"/>
      <c r="Y4" s="678"/>
      <c r="Z4" s="678"/>
      <c r="AA4" s="678"/>
      <c r="AB4" s="678"/>
      <c r="AC4" s="678"/>
      <c r="AD4" s="678"/>
      <c r="AE4" s="678"/>
      <c r="AF4" s="685" t="s">
        <v>94</v>
      </c>
      <c r="AG4" s="677"/>
      <c r="AH4" s="677"/>
      <c r="AI4" s="677"/>
      <c r="AJ4" s="677"/>
      <c r="AK4" s="677"/>
      <c r="AL4" s="686"/>
      <c r="AM4" s="695" t="s">
        <v>1</v>
      </c>
      <c r="AN4" s="700"/>
    </row>
    <row r="5" spans="2:40" s="1" customFormat="1" ht="18" customHeight="1">
      <c r="B5" s="675"/>
      <c r="C5" s="666"/>
      <c r="D5" s="670"/>
      <c r="E5" s="681"/>
      <c r="F5" s="682"/>
      <c r="G5" s="660" t="s">
        <v>68</v>
      </c>
      <c r="H5" s="661"/>
      <c r="I5" s="661"/>
      <c r="J5" s="661"/>
      <c r="K5" s="661"/>
      <c r="L5" s="661"/>
      <c r="M5" s="661"/>
      <c r="N5" s="661"/>
      <c r="O5" s="661"/>
      <c r="P5" s="662"/>
      <c r="Q5" s="657"/>
      <c r="R5" s="703" t="s">
        <v>62</v>
      </c>
      <c r="S5" s="698" t="s">
        <v>101</v>
      </c>
      <c r="T5" s="660" t="s">
        <v>96</v>
      </c>
      <c r="U5" s="661"/>
      <c r="V5" s="661"/>
      <c r="W5" s="661"/>
      <c r="X5" s="661"/>
      <c r="Y5" s="661"/>
      <c r="Z5" s="661"/>
      <c r="AA5" s="661"/>
      <c r="AB5" s="661"/>
      <c r="AC5" s="661"/>
      <c r="AD5" s="661"/>
      <c r="AE5" s="662"/>
      <c r="AF5" s="663" t="s">
        <v>66</v>
      </c>
      <c r="AG5" s="692" t="s">
        <v>95</v>
      </c>
      <c r="AH5" s="693"/>
      <c r="AI5" s="693"/>
      <c r="AJ5" s="693"/>
      <c r="AK5" s="693"/>
      <c r="AL5" s="694"/>
      <c r="AM5" s="696"/>
      <c r="AN5" s="700"/>
    </row>
    <row r="6" spans="2:40" s="1" customFormat="1" ht="55.5" customHeight="1">
      <c r="B6" s="675"/>
      <c r="C6" s="667"/>
      <c r="D6" s="671"/>
      <c r="E6" s="683"/>
      <c r="F6" s="684"/>
      <c r="G6" s="701" t="s">
        <v>33</v>
      </c>
      <c r="H6" s="702"/>
      <c r="I6" s="688" t="s">
        <v>55</v>
      </c>
      <c r="J6" s="689"/>
      <c r="K6" s="688" t="s">
        <v>34</v>
      </c>
      <c r="L6" s="689"/>
      <c r="M6" s="672" t="s">
        <v>35</v>
      </c>
      <c r="N6" s="673"/>
      <c r="O6" s="654" t="s">
        <v>36</v>
      </c>
      <c r="P6" s="655"/>
      <c r="Q6" s="658"/>
      <c r="R6" s="704"/>
      <c r="S6" s="699"/>
      <c r="T6" s="687" t="s">
        <v>56</v>
      </c>
      <c r="U6" s="664"/>
      <c r="V6" s="663" t="s">
        <v>57</v>
      </c>
      <c r="W6" s="664"/>
      <c r="X6" s="663" t="s">
        <v>90</v>
      </c>
      <c r="Y6" s="664"/>
      <c r="Z6" s="663" t="s">
        <v>58</v>
      </c>
      <c r="AA6" s="664"/>
      <c r="AB6" s="652" t="s">
        <v>59</v>
      </c>
      <c r="AC6" s="659"/>
      <c r="AD6" s="652" t="s">
        <v>60</v>
      </c>
      <c r="AE6" s="653"/>
      <c r="AF6" s="705"/>
      <c r="AG6" s="690" t="s">
        <v>63</v>
      </c>
      <c r="AH6" s="691"/>
      <c r="AI6" s="672" t="s">
        <v>64</v>
      </c>
      <c r="AJ6" s="673"/>
      <c r="AK6" s="690" t="s">
        <v>65</v>
      </c>
      <c r="AL6" s="691"/>
      <c r="AM6" s="697"/>
      <c r="AN6" s="700"/>
    </row>
    <row r="7" spans="2:40" s="1" customFormat="1" ht="23.25" customHeight="1" thickBot="1">
      <c r="B7" s="676"/>
      <c r="C7" s="80" t="s">
        <v>17</v>
      </c>
      <c r="D7" s="161" t="s">
        <v>17</v>
      </c>
      <c r="E7" s="89" t="s">
        <v>5</v>
      </c>
      <c r="F7" s="82" t="s">
        <v>6</v>
      </c>
      <c r="G7" s="83" t="s">
        <v>5</v>
      </c>
      <c r="H7" s="84" t="s">
        <v>6</v>
      </c>
      <c r="I7" s="81" t="s">
        <v>5</v>
      </c>
      <c r="J7" s="82" t="s">
        <v>6</v>
      </c>
      <c r="K7" s="83" t="s">
        <v>5</v>
      </c>
      <c r="L7" s="84" t="s">
        <v>6</v>
      </c>
      <c r="M7" s="83" t="s">
        <v>5</v>
      </c>
      <c r="N7" s="162" t="s">
        <v>54</v>
      </c>
      <c r="O7" s="83" t="s">
        <v>5</v>
      </c>
      <c r="P7" s="84" t="s">
        <v>54</v>
      </c>
      <c r="Q7" s="164" t="s">
        <v>17</v>
      </c>
      <c r="R7" s="164" t="s">
        <v>17</v>
      </c>
      <c r="S7" s="164" t="s">
        <v>17</v>
      </c>
      <c r="T7" s="87" t="s">
        <v>5</v>
      </c>
      <c r="U7" s="88" t="s">
        <v>6</v>
      </c>
      <c r="V7" s="85" t="s">
        <v>5</v>
      </c>
      <c r="W7" s="86" t="s">
        <v>6</v>
      </c>
      <c r="X7" s="85" t="s">
        <v>5</v>
      </c>
      <c r="Y7" s="86" t="s">
        <v>6</v>
      </c>
      <c r="Z7" s="87" t="s">
        <v>5</v>
      </c>
      <c r="AA7" s="88" t="s">
        <v>6</v>
      </c>
      <c r="AB7" s="87" t="s">
        <v>5</v>
      </c>
      <c r="AC7" s="88" t="s">
        <v>6</v>
      </c>
      <c r="AD7" s="85" t="s">
        <v>5</v>
      </c>
      <c r="AE7" s="86" t="s">
        <v>6</v>
      </c>
      <c r="AF7" s="85" t="s">
        <v>5</v>
      </c>
      <c r="AG7" s="87" t="s">
        <v>5</v>
      </c>
      <c r="AH7" s="88" t="s">
        <v>6</v>
      </c>
      <c r="AI7" s="87" t="s">
        <v>5</v>
      </c>
      <c r="AJ7" s="88" t="s">
        <v>6</v>
      </c>
      <c r="AK7" s="85" t="s">
        <v>5</v>
      </c>
      <c r="AL7" s="86" t="s">
        <v>6</v>
      </c>
      <c r="AM7" s="166" t="s">
        <v>17</v>
      </c>
      <c r="AN7" s="167"/>
    </row>
    <row r="8" spans="2:40" s="1" customFormat="1" ht="27" customHeight="1">
      <c r="B8" s="93" t="s">
        <v>158</v>
      </c>
      <c r="C8" s="414">
        <f aca="true" t="shared" si="0" ref="C8:C54">D8+AF8+AM8</f>
        <v>1969</v>
      </c>
      <c r="D8" s="414">
        <f>'別表4-2'!F7</f>
        <v>601</v>
      </c>
      <c r="E8" s="415">
        <f aca="true" t="shared" si="1" ref="E8:E13">SUM(G8+I8+K8+M8+O8)</f>
        <v>35</v>
      </c>
      <c r="F8" s="416">
        <v>100</v>
      </c>
      <c r="G8" s="417">
        <f>'別表4-2'!Z7</f>
        <v>28</v>
      </c>
      <c r="H8" s="418">
        <f aca="true" t="shared" si="2" ref="H8:H55">IF($E8&lt;&gt;0,G8/$E8*100,0)</f>
        <v>80</v>
      </c>
      <c r="I8" s="419">
        <f>'別表4-2'!AB7</f>
        <v>4</v>
      </c>
      <c r="J8" s="418">
        <f aca="true" t="shared" si="3" ref="J8:J55">IF($E8&lt;&gt;0,I8/$E8*100,0)</f>
        <v>11.428571428571429</v>
      </c>
      <c r="K8" s="419">
        <f>'別表4-2'!AD7</f>
        <v>1</v>
      </c>
      <c r="L8" s="418">
        <f aca="true" t="shared" si="4" ref="L8:L55">IF($E8&lt;&gt;0,K8/$E8*100,0)</f>
        <v>2.857142857142857</v>
      </c>
      <c r="M8" s="419">
        <f>'別表4-2'!AF7</f>
        <v>1</v>
      </c>
      <c r="N8" s="418">
        <f aca="true" t="shared" si="5" ref="N8:N55">IF($E8&lt;&gt;0,M8/$E8*100,0)</f>
        <v>2.857142857142857</v>
      </c>
      <c r="O8" s="419">
        <f>'別表4-2'!AH7</f>
        <v>1</v>
      </c>
      <c r="P8" s="418">
        <f aca="true" t="shared" si="6" ref="P8:P55">IF($E8&lt;&gt;0,O8/$E8*100,0)</f>
        <v>2.857142857142857</v>
      </c>
      <c r="Q8" s="415">
        <f aca="true" t="shared" si="7" ref="Q8:Q13">SUM(G8+I8+K8+M8+O8)</f>
        <v>35</v>
      </c>
      <c r="R8" s="168">
        <v>0</v>
      </c>
      <c r="S8" s="16">
        <v>0</v>
      </c>
      <c r="T8" s="169">
        <v>0</v>
      </c>
      <c r="U8" s="418">
        <f aca="true" t="shared" si="8" ref="U8:U55">IF($R8&lt;&gt;0,T8/$R8*100,0)</f>
        <v>0</v>
      </c>
      <c r="V8" s="29">
        <v>0</v>
      </c>
      <c r="W8" s="418">
        <f aca="true" t="shared" si="9" ref="W8:W55">IF($R8&lt;&gt;0,V8/$R8*100,0)</f>
        <v>0</v>
      </c>
      <c r="X8" s="29">
        <v>0</v>
      </c>
      <c r="Y8" s="418">
        <f aca="true" t="shared" si="10" ref="Y8:Y55">IF($R8&lt;&gt;0,X8/$R8*100,0)</f>
        <v>0</v>
      </c>
      <c r="Z8" s="29">
        <v>0</v>
      </c>
      <c r="AA8" s="418">
        <f aca="true" t="shared" si="11" ref="AA8:AA55">IF($R8&lt;&gt;0,Z8/$R8*100,0)</f>
        <v>0</v>
      </c>
      <c r="AB8" s="169">
        <v>0</v>
      </c>
      <c r="AC8" s="418">
        <f aca="true" t="shared" si="12" ref="AC8:AC55">IF($R8&lt;&gt;0,AB8/$R8*100,0)</f>
        <v>0</v>
      </c>
      <c r="AD8" s="169">
        <v>0</v>
      </c>
      <c r="AE8" s="444">
        <f aca="true" t="shared" si="13" ref="AE8:AE55">IF($R8&lt;&gt;0,AD8/$R8*100,0)</f>
        <v>0</v>
      </c>
      <c r="AF8" s="415">
        <f aca="true" t="shared" si="14" ref="AF8:AF13">AG8+AI8+AK8</f>
        <v>1342</v>
      </c>
      <c r="AG8" s="417">
        <f>'別表4-2'!AK7</f>
        <v>1338</v>
      </c>
      <c r="AH8" s="418">
        <f aca="true" t="shared" si="15" ref="AH8:AH55">IF($AF8&lt;&gt;0,AG8/$AF8*100,0)</f>
        <v>99.70193740685544</v>
      </c>
      <c r="AI8" s="417">
        <f>'別表4-2'!AM7</f>
        <v>4</v>
      </c>
      <c r="AJ8" s="418">
        <f aca="true" t="shared" si="16" ref="AJ8:AJ55">IF($AF8&lt;&gt;0,AI8/$AF8*100,0)</f>
        <v>0.29806259314456035</v>
      </c>
      <c r="AK8" s="417">
        <f>'別表4-2'!AO7</f>
        <v>0</v>
      </c>
      <c r="AL8" s="418">
        <f aca="true" t="shared" si="17" ref="AL8:AL55">IF($AF8&lt;&gt;0,AK8/$AF8*100,0)</f>
        <v>0</v>
      </c>
      <c r="AM8" s="445">
        <f>'別表4-2'!AQ7</f>
        <v>26</v>
      </c>
      <c r="AN8" s="170"/>
    </row>
    <row r="9" spans="2:40" s="4" customFormat="1" ht="27" customHeight="1">
      <c r="B9" s="93" t="s">
        <v>159</v>
      </c>
      <c r="C9" s="420">
        <f t="shared" si="0"/>
        <v>221</v>
      </c>
      <c r="D9" s="420">
        <f>'別表4-2'!F8</f>
        <v>135</v>
      </c>
      <c r="E9" s="421">
        <f t="shared" si="1"/>
        <v>1</v>
      </c>
      <c r="F9" s="422">
        <v>100</v>
      </c>
      <c r="G9" s="423">
        <f>'別表4-2'!Z8</f>
        <v>1</v>
      </c>
      <c r="H9" s="424">
        <f t="shared" si="2"/>
        <v>100</v>
      </c>
      <c r="I9" s="423">
        <f>'別表4-2'!AB8</f>
        <v>0</v>
      </c>
      <c r="J9" s="424">
        <f t="shared" si="3"/>
        <v>0</v>
      </c>
      <c r="K9" s="423">
        <f>'別表4-2'!AD8</f>
        <v>0</v>
      </c>
      <c r="L9" s="424">
        <f t="shared" si="4"/>
        <v>0</v>
      </c>
      <c r="M9" s="423">
        <f>'別表4-2'!AF8</f>
        <v>0</v>
      </c>
      <c r="N9" s="424">
        <f t="shared" si="5"/>
        <v>0</v>
      </c>
      <c r="O9" s="423">
        <f>'別表4-2'!AH8</f>
        <v>0</v>
      </c>
      <c r="P9" s="424">
        <f t="shared" si="6"/>
        <v>0</v>
      </c>
      <c r="Q9" s="421">
        <f t="shared" si="7"/>
        <v>1</v>
      </c>
      <c r="R9" s="171">
        <v>1</v>
      </c>
      <c r="S9" s="172">
        <v>1</v>
      </c>
      <c r="T9" s="15">
        <v>0</v>
      </c>
      <c r="U9" s="424">
        <f t="shared" si="8"/>
        <v>0</v>
      </c>
      <c r="V9" s="15">
        <v>1</v>
      </c>
      <c r="W9" s="424">
        <f t="shared" si="9"/>
        <v>100</v>
      </c>
      <c r="X9" s="15">
        <v>0</v>
      </c>
      <c r="Y9" s="424">
        <f t="shared" si="10"/>
        <v>0</v>
      </c>
      <c r="Z9" s="15">
        <v>0</v>
      </c>
      <c r="AA9" s="424">
        <f t="shared" si="11"/>
        <v>0</v>
      </c>
      <c r="AB9" s="15">
        <v>0</v>
      </c>
      <c r="AC9" s="424">
        <f t="shared" si="12"/>
        <v>0</v>
      </c>
      <c r="AD9" s="15">
        <v>0</v>
      </c>
      <c r="AE9" s="446">
        <f t="shared" si="13"/>
        <v>0</v>
      </c>
      <c r="AF9" s="421">
        <f t="shared" si="14"/>
        <v>85</v>
      </c>
      <c r="AG9" s="423">
        <f>'別表4-2'!AK8</f>
        <v>85</v>
      </c>
      <c r="AH9" s="424">
        <f t="shared" si="15"/>
        <v>100</v>
      </c>
      <c r="AI9" s="423">
        <f>'別表4-2'!AM8</f>
        <v>0</v>
      </c>
      <c r="AJ9" s="424">
        <f t="shared" si="16"/>
        <v>0</v>
      </c>
      <c r="AK9" s="423">
        <f>'別表4-2'!AO8</f>
        <v>0</v>
      </c>
      <c r="AL9" s="424">
        <f t="shared" si="17"/>
        <v>0</v>
      </c>
      <c r="AM9" s="447">
        <f>'別表4-2'!AQ8</f>
        <v>1</v>
      </c>
      <c r="AN9" s="170"/>
    </row>
    <row r="10" spans="2:40" s="4" customFormat="1" ht="27.75" customHeight="1">
      <c r="B10" s="93" t="s">
        <v>160</v>
      </c>
      <c r="C10" s="420">
        <f t="shared" si="0"/>
        <v>42</v>
      </c>
      <c r="D10" s="420">
        <f>'別表4-2'!F9</f>
        <v>31</v>
      </c>
      <c r="E10" s="421">
        <f t="shared" si="1"/>
        <v>12</v>
      </c>
      <c r="F10" s="422">
        <v>100</v>
      </c>
      <c r="G10" s="423">
        <f>'別表4-2'!Z9</f>
        <v>11</v>
      </c>
      <c r="H10" s="418">
        <f t="shared" si="2"/>
        <v>91.66666666666666</v>
      </c>
      <c r="I10" s="423">
        <f>'別表4-2'!AB9</f>
        <v>0</v>
      </c>
      <c r="J10" s="424">
        <f t="shared" si="3"/>
        <v>0</v>
      </c>
      <c r="K10" s="423">
        <f>'別表4-2'!AD9</f>
        <v>0</v>
      </c>
      <c r="L10" s="424">
        <f t="shared" si="4"/>
        <v>0</v>
      </c>
      <c r="M10" s="423">
        <f>'別表4-2'!AF9</f>
        <v>0</v>
      </c>
      <c r="N10" s="424">
        <f t="shared" si="5"/>
        <v>0</v>
      </c>
      <c r="O10" s="423">
        <f>'別表4-2'!AH9</f>
        <v>1</v>
      </c>
      <c r="P10" s="424">
        <f t="shared" si="6"/>
        <v>8.333333333333332</v>
      </c>
      <c r="Q10" s="421">
        <f t="shared" si="7"/>
        <v>12</v>
      </c>
      <c r="R10" s="171">
        <v>11</v>
      </c>
      <c r="S10" s="172">
        <v>11</v>
      </c>
      <c r="T10" s="15">
        <v>0</v>
      </c>
      <c r="U10" s="424">
        <f t="shared" si="8"/>
        <v>0</v>
      </c>
      <c r="V10" s="15">
        <v>0</v>
      </c>
      <c r="W10" s="424">
        <f t="shared" si="9"/>
        <v>0</v>
      </c>
      <c r="X10" s="15">
        <v>0</v>
      </c>
      <c r="Y10" s="424">
        <f t="shared" si="10"/>
        <v>0</v>
      </c>
      <c r="Z10" s="15">
        <v>0</v>
      </c>
      <c r="AA10" s="424">
        <f t="shared" si="11"/>
        <v>0</v>
      </c>
      <c r="AB10" s="15">
        <v>11</v>
      </c>
      <c r="AC10" s="424">
        <f t="shared" si="12"/>
        <v>100</v>
      </c>
      <c r="AD10" s="15">
        <v>0</v>
      </c>
      <c r="AE10" s="446">
        <f t="shared" si="13"/>
        <v>0</v>
      </c>
      <c r="AF10" s="421">
        <f t="shared" si="14"/>
        <v>10</v>
      </c>
      <c r="AG10" s="423">
        <f>'別表4-2'!AK9</f>
        <v>8</v>
      </c>
      <c r="AH10" s="424">
        <f t="shared" si="15"/>
        <v>80</v>
      </c>
      <c r="AI10" s="423">
        <f>'別表4-2'!AM9</f>
        <v>2</v>
      </c>
      <c r="AJ10" s="424">
        <f t="shared" si="16"/>
        <v>20</v>
      </c>
      <c r="AK10" s="423">
        <f>'別表4-2'!AO9</f>
        <v>0</v>
      </c>
      <c r="AL10" s="424">
        <f t="shared" si="17"/>
        <v>0</v>
      </c>
      <c r="AM10" s="447">
        <f>'別表4-2'!AQ9</f>
        <v>1</v>
      </c>
      <c r="AN10" s="170"/>
    </row>
    <row r="11" spans="2:40" s="4" customFormat="1" ht="27.75" customHeight="1">
      <c r="B11" s="94" t="s">
        <v>161</v>
      </c>
      <c r="C11" s="420">
        <f t="shared" si="0"/>
        <v>163</v>
      </c>
      <c r="D11" s="420">
        <f>'別表4-2'!F10</f>
        <v>111</v>
      </c>
      <c r="E11" s="421">
        <f t="shared" si="1"/>
        <v>59</v>
      </c>
      <c r="F11" s="422">
        <v>100</v>
      </c>
      <c r="G11" s="423">
        <f>'別表4-2'!Z10</f>
        <v>8</v>
      </c>
      <c r="H11" s="424">
        <f t="shared" si="2"/>
        <v>13.559322033898304</v>
      </c>
      <c r="I11" s="423">
        <f>'別表4-2'!AB10</f>
        <v>43</v>
      </c>
      <c r="J11" s="424">
        <f t="shared" si="3"/>
        <v>72.88135593220339</v>
      </c>
      <c r="K11" s="423">
        <f>'別表4-2'!AD10</f>
        <v>5</v>
      </c>
      <c r="L11" s="424">
        <f t="shared" si="4"/>
        <v>8.47457627118644</v>
      </c>
      <c r="M11" s="423">
        <f>'別表4-2'!AF10</f>
        <v>1</v>
      </c>
      <c r="N11" s="424">
        <f t="shared" si="5"/>
        <v>1.694915254237288</v>
      </c>
      <c r="O11" s="423">
        <f>'別表4-2'!AH10</f>
        <v>2</v>
      </c>
      <c r="P11" s="424">
        <f t="shared" si="6"/>
        <v>3.389830508474576</v>
      </c>
      <c r="Q11" s="421">
        <f t="shared" si="7"/>
        <v>59</v>
      </c>
      <c r="R11" s="171">
        <v>47</v>
      </c>
      <c r="S11" s="172">
        <v>2</v>
      </c>
      <c r="T11" s="15">
        <v>20</v>
      </c>
      <c r="U11" s="424">
        <f t="shared" si="8"/>
        <v>42.5531914893617</v>
      </c>
      <c r="V11" s="15">
        <v>47</v>
      </c>
      <c r="W11" s="424">
        <f t="shared" si="9"/>
        <v>100</v>
      </c>
      <c r="X11" s="15">
        <v>1</v>
      </c>
      <c r="Y11" s="424">
        <f t="shared" si="10"/>
        <v>2.127659574468085</v>
      </c>
      <c r="Z11" s="15">
        <v>1</v>
      </c>
      <c r="AA11" s="424">
        <f t="shared" si="11"/>
        <v>2.127659574468085</v>
      </c>
      <c r="AB11" s="15">
        <v>46</v>
      </c>
      <c r="AC11" s="424">
        <f t="shared" si="12"/>
        <v>97.87234042553192</v>
      </c>
      <c r="AD11" s="15">
        <v>0</v>
      </c>
      <c r="AE11" s="446">
        <f t="shared" si="13"/>
        <v>0</v>
      </c>
      <c r="AF11" s="421">
        <f t="shared" si="14"/>
        <v>46</v>
      </c>
      <c r="AG11" s="423">
        <f>'別表4-2'!AK10</f>
        <v>40</v>
      </c>
      <c r="AH11" s="424">
        <f t="shared" si="15"/>
        <v>86.95652173913044</v>
      </c>
      <c r="AI11" s="423">
        <f>'別表4-2'!AM10</f>
        <v>6</v>
      </c>
      <c r="AJ11" s="424">
        <f t="shared" si="16"/>
        <v>13.043478260869565</v>
      </c>
      <c r="AK11" s="423">
        <f>'別表4-2'!AO10</f>
        <v>0</v>
      </c>
      <c r="AL11" s="424">
        <f t="shared" si="17"/>
        <v>0</v>
      </c>
      <c r="AM11" s="447">
        <f>'別表4-2'!AQ10</f>
        <v>6</v>
      </c>
      <c r="AN11" s="170"/>
    </row>
    <row r="12" spans="2:40" s="4" customFormat="1" ht="27.75" customHeight="1">
      <c r="B12" s="95" t="s">
        <v>162</v>
      </c>
      <c r="C12" s="420">
        <f t="shared" si="0"/>
        <v>184</v>
      </c>
      <c r="D12" s="420">
        <f>'別表4-2'!F11</f>
        <v>14</v>
      </c>
      <c r="E12" s="421">
        <f t="shared" si="1"/>
        <v>1</v>
      </c>
      <c r="F12" s="422">
        <v>100</v>
      </c>
      <c r="G12" s="423">
        <f>'別表4-2'!Z11</f>
        <v>0</v>
      </c>
      <c r="H12" s="424">
        <f t="shared" si="2"/>
        <v>0</v>
      </c>
      <c r="I12" s="423">
        <f>'別表4-2'!AB11</f>
        <v>1</v>
      </c>
      <c r="J12" s="424">
        <f t="shared" si="3"/>
        <v>100</v>
      </c>
      <c r="K12" s="423">
        <f>'別表4-2'!AD11</f>
        <v>0</v>
      </c>
      <c r="L12" s="424">
        <f t="shared" si="4"/>
        <v>0</v>
      </c>
      <c r="M12" s="423">
        <f>'別表4-2'!AF11</f>
        <v>0</v>
      </c>
      <c r="N12" s="424">
        <f t="shared" si="5"/>
        <v>0</v>
      </c>
      <c r="O12" s="423">
        <f>'別表4-2'!AH11</f>
        <v>0</v>
      </c>
      <c r="P12" s="424">
        <f t="shared" si="6"/>
        <v>0</v>
      </c>
      <c r="Q12" s="421">
        <f t="shared" si="7"/>
        <v>1</v>
      </c>
      <c r="R12" s="171">
        <v>0</v>
      </c>
      <c r="S12" s="172">
        <v>0</v>
      </c>
      <c r="T12" s="15">
        <v>0</v>
      </c>
      <c r="U12" s="424">
        <f t="shared" si="8"/>
        <v>0</v>
      </c>
      <c r="V12" s="15">
        <v>0</v>
      </c>
      <c r="W12" s="424">
        <f t="shared" si="9"/>
        <v>0</v>
      </c>
      <c r="X12" s="15">
        <v>0</v>
      </c>
      <c r="Y12" s="424">
        <f t="shared" si="10"/>
        <v>0</v>
      </c>
      <c r="Z12" s="15">
        <v>0</v>
      </c>
      <c r="AA12" s="424">
        <f t="shared" si="11"/>
        <v>0</v>
      </c>
      <c r="AB12" s="15">
        <v>0</v>
      </c>
      <c r="AC12" s="424">
        <f t="shared" si="12"/>
        <v>0</v>
      </c>
      <c r="AD12" s="17">
        <v>0</v>
      </c>
      <c r="AE12" s="446">
        <f t="shared" si="13"/>
        <v>0</v>
      </c>
      <c r="AF12" s="421">
        <f t="shared" si="14"/>
        <v>168</v>
      </c>
      <c r="AG12" s="423">
        <f>'別表4-2'!AK11</f>
        <v>76</v>
      </c>
      <c r="AH12" s="424">
        <f t="shared" si="15"/>
        <v>45.23809523809524</v>
      </c>
      <c r="AI12" s="423">
        <f>'別表4-2'!AM11</f>
        <v>92</v>
      </c>
      <c r="AJ12" s="424">
        <f t="shared" si="16"/>
        <v>54.761904761904766</v>
      </c>
      <c r="AK12" s="423">
        <f>'別表4-2'!AO11</f>
        <v>0</v>
      </c>
      <c r="AL12" s="424">
        <f t="shared" si="17"/>
        <v>0</v>
      </c>
      <c r="AM12" s="447">
        <f>'別表4-2'!AQ11</f>
        <v>2</v>
      </c>
      <c r="AN12" s="170"/>
    </row>
    <row r="13" spans="2:40" s="4" customFormat="1" ht="27.75" customHeight="1">
      <c r="B13" s="95" t="s">
        <v>163</v>
      </c>
      <c r="C13" s="420">
        <f t="shared" si="0"/>
        <v>26</v>
      </c>
      <c r="D13" s="420">
        <f>'別表4-2'!F12</f>
        <v>14</v>
      </c>
      <c r="E13" s="421">
        <f t="shared" si="1"/>
        <v>2</v>
      </c>
      <c r="F13" s="425">
        <v>100</v>
      </c>
      <c r="G13" s="426">
        <f>'別表4-2'!Z12</f>
        <v>0</v>
      </c>
      <c r="H13" s="424">
        <f t="shared" si="2"/>
        <v>0</v>
      </c>
      <c r="I13" s="426">
        <f>'別表4-2'!AB12</f>
        <v>1</v>
      </c>
      <c r="J13" s="424">
        <f t="shared" si="3"/>
        <v>50</v>
      </c>
      <c r="K13" s="426">
        <f>'別表4-2'!AD12</f>
        <v>0</v>
      </c>
      <c r="L13" s="424">
        <f t="shared" si="4"/>
        <v>0</v>
      </c>
      <c r="M13" s="426">
        <f>'別表4-2'!AF12</f>
        <v>0</v>
      </c>
      <c r="N13" s="424">
        <f t="shared" si="5"/>
        <v>0</v>
      </c>
      <c r="O13" s="426">
        <f>'別表4-2'!AH12</f>
        <v>1</v>
      </c>
      <c r="P13" s="424">
        <f t="shared" si="6"/>
        <v>50</v>
      </c>
      <c r="Q13" s="421">
        <f t="shared" si="7"/>
        <v>2</v>
      </c>
      <c r="R13" s="173">
        <v>0</v>
      </c>
      <c r="S13" s="174">
        <v>0</v>
      </c>
      <c r="T13" s="18">
        <v>0</v>
      </c>
      <c r="U13" s="424">
        <f t="shared" si="8"/>
        <v>0</v>
      </c>
      <c r="V13" s="18">
        <v>0</v>
      </c>
      <c r="W13" s="424">
        <f t="shared" si="9"/>
        <v>0</v>
      </c>
      <c r="X13" s="18">
        <v>0</v>
      </c>
      <c r="Y13" s="424">
        <f t="shared" si="10"/>
        <v>0</v>
      </c>
      <c r="Z13" s="18">
        <v>0</v>
      </c>
      <c r="AA13" s="424">
        <f t="shared" si="11"/>
        <v>0</v>
      </c>
      <c r="AB13" s="18">
        <v>0</v>
      </c>
      <c r="AC13" s="424">
        <f t="shared" si="12"/>
        <v>0</v>
      </c>
      <c r="AD13" s="175">
        <v>0</v>
      </c>
      <c r="AE13" s="446">
        <f t="shared" si="13"/>
        <v>0</v>
      </c>
      <c r="AF13" s="421">
        <f t="shared" si="14"/>
        <v>10</v>
      </c>
      <c r="AG13" s="426">
        <f>'別表4-2'!AK12</f>
        <v>9</v>
      </c>
      <c r="AH13" s="424">
        <f t="shared" si="15"/>
        <v>90</v>
      </c>
      <c r="AI13" s="426">
        <f>'別表4-2'!AM12</f>
        <v>1</v>
      </c>
      <c r="AJ13" s="424">
        <f t="shared" si="16"/>
        <v>10</v>
      </c>
      <c r="AK13" s="426">
        <f>'別表4-2'!AO12</f>
        <v>0</v>
      </c>
      <c r="AL13" s="424">
        <f t="shared" si="17"/>
        <v>0</v>
      </c>
      <c r="AM13" s="448">
        <f>'別表4-2'!AQ12</f>
        <v>2</v>
      </c>
      <c r="AN13" s="176"/>
    </row>
    <row r="14" spans="2:40" s="4" customFormat="1" ht="27.75" customHeight="1">
      <c r="B14" s="95" t="s">
        <v>164</v>
      </c>
      <c r="C14" s="420">
        <f t="shared" si="0"/>
        <v>106</v>
      </c>
      <c r="D14" s="420">
        <f>'別表4-2'!F13</f>
        <v>42</v>
      </c>
      <c r="E14" s="421">
        <f aca="true" t="shared" si="18" ref="E14:E21">SUM(G14+I14+K14+M14+O14)</f>
        <v>11</v>
      </c>
      <c r="F14" s="422">
        <v>100</v>
      </c>
      <c r="G14" s="423">
        <f>'別表4-2'!Z13</f>
        <v>3</v>
      </c>
      <c r="H14" s="424">
        <f t="shared" si="2"/>
        <v>27.27272727272727</v>
      </c>
      <c r="I14" s="423">
        <f>'別表4-2'!AB13</f>
        <v>4</v>
      </c>
      <c r="J14" s="424">
        <f t="shared" si="3"/>
        <v>36.36363636363637</v>
      </c>
      <c r="K14" s="423">
        <f>'別表4-2'!AD13</f>
        <v>1</v>
      </c>
      <c r="L14" s="424">
        <f t="shared" si="4"/>
        <v>9.090909090909092</v>
      </c>
      <c r="M14" s="423">
        <f>'別表4-2'!AF13</f>
        <v>1</v>
      </c>
      <c r="N14" s="424">
        <f t="shared" si="5"/>
        <v>9.090909090909092</v>
      </c>
      <c r="O14" s="423">
        <f>'別表4-2'!AH13</f>
        <v>2</v>
      </c>
      <c r="P14" s="424">
        <f t="shared" si="6"/>
        <v>18.181818181818183</v>
      </c>
      <c r="Q14" s="421">
        <f aca="true" t="shared" si="19" ref="Q14:Q21">SUM(G14+I14+K14+M14+O14)</f>
        <v>11</v>
      </c>
      <c r="R14" s="260">
        <v>4</v>
      </c>
      <c r="S14" s="243">
        <v>4</v>
      </c>
      <c r="T14" s="15">
        <v>0</v>
      </c>
      <c r="U14" s="424">
        <f t="shared" si="8"/>
        <v>0</v>
      </c>
      <c r="V14" s="15">
        <v>0</v>
      </c>
      <c r="W14" s="424">
        <f t="shared" si="9"/>
        <v>0</v>
      </c>
      <c r="X14" s="15">
        <v>1</v>
      </c>
      <c r="Y14" s="424">
        <f t="shared" si="10"/>
        <v>25</v>
      </c>
      <c r="Z14" s="15">
        <v>3</v>
      </c>
      <c r="AA14" s="424">
        <f t="shared" si="11"/>
        <v>75</v>
      </c>
      <c r="AB14" s="15">
        <v>0</v>
      </c>
      <c r="AC14" s="424">
        <f t="shared" si="12"/>
        <v>0</v>
      </c>
      <c r="AD14" s="17">
        <v>0</v>
      </c>
      <c r="AE14" s="446">
        <f t="shared" si="13"/>
        <v>0</v>
      </c>
      <c r="AF14" s="421">
        <f aca="true" t="shared" si="20" ref="AF14:AF21">AG14+AI14+AK14</f>
        <v>59</v>
      </c>
      <c r="AG14" s="423">
        <f>'別表4-2'!AK13</f>
        <v>55</v>
      </c>
      <c r="AH14" s="424">
        <f t="shared" si="15"/>
        <v>93.22033898305084</v>
      </c>
      <c r="AI14" s="423">
        <f>'別表4-2'!AM13</f>
        <v>4</v>
      </c>
      <c r="AJ14" s="424">
        <f t="shared" si="16"/>
        <v>6.779661016949152</v>
      </c>
      <c r="AK14" s="423">
        <f>'別表4-2'!AO13</f>
        <v>0</v>
      </c>
      <c r="AL14" s="424">
        <f t="shared" si="17"/>
        <v>0</v>
      </c>
      <c r="AM14" s="447">
        <f>'別表4-2'!AQ13</f>
        <v>5</v>
      </c>
      <c r="AN14" s="170"/>
    </row>
    <row r="15" spans="2:40" s="4" customFormat="1" ht="27" customHeight="1">
      <c r="B15" s="95" t="s">
        <v>165</v>
      </c>
      <c r="C15" s="420">
        <f t="shared" si="0"/>
        <v>107</v>
      </c>
      <c r="D15" s="420">
        <f>'別表4-2'!F14</f>
        <v>52</v>
      </c>
      <c r="E15" s="421">
        <f t="shared" si="18"/>
        <v>13</v>
      </c>
      <c r="F15" s="422">
        <v>100</v>
      </c>
      <c r="G15" s="423">
        <f>'別表4-2'!Z14</f>
        <v>5</v>
      </c>
      <c r="H15" s="424">
        <f t="shared" si="2"/>
        <v>38.46153846153847</v>
      </c>
      <c r="I15" s="423">
        <f>'別表4-2'!AB14</f>
        <v>0</v>
      </c>
      <c r="J15" s="424">
        <f t="shared" si="3"/>
        <v>0</v>
      </c>
      <c r="K15" s="423">
        <f>'別表4-2'!AD14</f>
        <v>1</v>
      </c>
      <c r="L15" s="424">
        <f t="shared" si="4"/>
        <v>7.6923076923076925</v>
      </c>
      <c r="M15" s="423">
        <f>'別表4-2'!AF14</f>
        <v>0</v>
      </c>
      <c r="N15" s="424">
        <f t="shared" si="5"/>
        <v>0</v>
      </c>
      <c r="O15" s="423">
        <f>'別表4-2'!AH14</f>
        <v>7</v>
      </c>
      <c r="P15" s="424">
        <f t="shared" si="6"/>
        <v>53.84615384615385</v>
      </c>
      <c r="Q15" s="421">
        <f t="shared" si="19"/>
        <v>13</v>
      </c>
      <c r="R15" s="171">
        <v>12</v>
      </c>
      <c r="S15" s="171">
        <v>6</v>
      </c>
      <c r="T15" s="193">
        <v>6</v>
      </c>
      <c r="U15" s="424">
        <f t="shared" si="8"/>
        <v>50</v>
      </c>
      <c r="V15" s="15">
        <v>9</v>
      </c>
      <c r="W15" s="424">
        <f t="shared" si="9"/>
        <v>75</v>
      </c>
      <c r="X15" s="245">
        <v>1</v>
      </c>
      <c r="Y15" s="424">
        <f t="shared" si="10"/>
        <v>8.333333333333332</v>
      </c>
      <c r="Z15" s="15">
        <v>0</v>
      </c>
      <c r="AA15" s="424">
        <f t="shared" si="11"/>
        <v>0</v>
      </c>
      <c r="AB15" s="15">
        <v>8</v>
      </c>
      <c r="AC15" s="424">
        <f t="shared" si="12"/>
        <v>66.66666666666666</v>
      </c>
      <c r="AD15" s="15">
        <v>5</v>
      </c>
      <c r="AE15" s="446">
        <f t="shared" si="13"/>
        <v>41.66666666666667</v>
      </c>
      <c r="AF15" s="421">
        <f t="shared" si="20"/>
        <v>49</v>
      </c>
      <c r="AG15" s="423">
        <f>'別表4-2'!AK14</f>
        <v>40</v>
      </c>
      <c r="AH15" s="424">
        <f t="shared" si="15"/>
        <v>81.63265306122449</v>
      </c>
      <c r="AI15" s="423">
        <f>'別表4-2'!AM14</f>
        <v>5</v>
      </c>
      <c r="AJ15" s="424">
        <f t="shared" si="16"/>
        <v>10.204081632653061</v>
      </c>
      <c r="AK15" s="423">
        <f>'別表4-2'!AO14</f>
        <v>4</v>
      </c>
      <c r="AL15" s="424">
        <f t="shared" si="17"/>
        <v>8.16326530612245</v>
      </c>
      <c r="AM15" s="447">
        <f>'別表4-2'!AQ14</f>
        <v>6</v>
      </c>
      <c r="AN15" s="170"/>
    </row>
    <row r="16" spans="2:40" s="4" customFormat="1" ht="27.75" customHeight="1">
      <c r="B16" s="95" t="s">
        <v>166</v>
      </c>
      <c r="C16" s="420">
        <f t="shared" si="0"/>
        <v>69</v>
      </c>
      <c r="D16" s="420">
        <f>'別表4-2'!F15</f>
        <v>19</v>
      </c>
      <c r="E16" s="421">
        <f t="shared" si="18"/>
        <v>6</v>
      </c>
      <c r="F16" s="422">
        <v>100</v>
      </c>
      <c r="G16" s="423">
        <f>'別表4-2'!Z15</f>
        <v>3</v>
      </c>
      <c r="H16" s="424">
        <f t="shared" si="2"/>
        <v>50</v>
      </c>
      <c r="I16" s="423">
        <f>'別表4-2'!AB15</f>
        <v>0</v>
      </c>
      <c r="J16" s="424">
        <f t="shared" si="3"/>
        <v>0</v>
      </c>
      <c r="K16" s="423">
        <f>'別表4-2'!AD15</f>
        <v>0</v>
      </c>
      <c r="L16" s="424">
        <f t="shared" si="4"/>
        <v>0</v>
      </c>
      <c r="M16" s="423">
        <f>'別表4-2'!AF15</f>
        <v>2</v>
      </c>
      <c r="N16" s="424">
        <f t="shared" si="5"/>
        <v>33.33333333333333</v>
      </c>
      <c r="O16" s="423">
        <f>'別表4-2'!AH15</f>
        <v>1</v>
      </c>
      <c r="P16" s="424">
        <f t="shared" si="6"/>
        <v>16.666666666666664</v>
      </c>
      <c r="Q16" s="421">
        <f t="shared" si="19"/>
        <v>6</v>
      </c>
      <c r="R16" s="171">
        <v>2</v>
      </c>
      <c r="S16" s="171">
        <v>0</v>
      </c>
      <c r="T16" s="193">
        <v>0</v>
      </c>
      <c r="U16" s="424">
        <f t="shared" si="8"/>
        <v>0</v>
      </c>
      <c r="V16" s="15">
        <v>0</v>
      </c>
      <c r="W16" s="427">
        <f t="shared" si="9"/>
        <v>0</v>
      </c>
      <c r="X16" s="17">
        <v>2</v>
      </c>
      <c r="Y16" s="446">
        <f t="shared" si="10"/>
        <v>100</v>
      </c>
      <c r="Z16" s="15">
        <v>0</v>
      </c>
      <c r="AA16" s="424">
        <f t="shared" si="11"/>
        <v>0</v>
      </c>
      <c r="AB16" s="15">
        <v>0</v>
      </c>
      <c r="AC16" s="424">
        <f t="shared" si="12"/>
        <v>0</v>
      </c>
      <c r="AD16" s="15">
        <v>0</v>
      </c>
      <c r="AE16" s="446">
        <f t="shared" si="13"/>
        <v>0</v>
      </c>
      <c r="AF16" s="421">
        <f t="shared" si="20"/>
        <v>45</v>
      </c>
      <c r="AG16" s="423">
        <f>'別表4-2'!AK15</f>
        <v>34</v>
      </c>
      <c r="AH16" s="424">
        <f t="shared" si="15"/>
        <v>75.55555555555556</v>
      </c>
      <c r="AI16" s="423">
        <f>'別表4-2'!AM15</f>
        <v>10</v>
      </c>
      <c r="AJ16" s="424">
        <f t="shared" si="16"/>
        <v>22.22222222222222</v>
      </c>
      <c r="AK16" s="423">
        <f>'別表4-2'!AO15</f>
        <v>1</v>
      </c>
      <c r="AL16" s="424">
        <f t="shared" si="17"/>
        <v>2.2222222222222223</v>
      </c>
      <c r="AM16" s="447">
        <f>'別表4-2'!AQ15</f>
        <v>5</v>
      </c>
      <c r="AN16" s="170"/>
    </row>
    <row r="17" spans="2:40" s="4" customFormat="1" ht="27.75" customHeight="1">
      <c r="B17" s="93" t="s">
        <v>167</v>
      </c>
      <c r="C17" s="420">
        <f t="shared" si="0"/>
        <v>89</v>
      </c>
      <c r="D17" s="420">
        <f>'別表4-2'!F16</f>
        <v>50</v>
      </c>
      <c r="E17" s="421">
        <f t="shared" si="18"/>
        <v>13</v>
      </c>
      <c r="F17" s="422">
        <v>100</v>
      </c>
      <c r="G17" s="423">
        <f>'別表4-2'!Z16</f>
        <v>3</v>
      </c>
      <c r="H17" s="424">
        <f t="shared" si="2"/>
        <v>23.076923076923077</v>
      </c>
      <c r="I17" s="423">
        <f>'別表4-2'!AB16</f>
        <v>2</v>
      </c>
      <c r="J17" s="424">
        <f t="shared" si="3"/>
        <v>15.384615384615385</v>
      </c>
      <c r="K17" s="423">
        <f>'別表4-2'!AD16</f>
        <v>1</v>
      </c>
      <c r="L17" s="424">
        <f t="shared" si="4"/>
        <v>7.6923076923076925</v>
      </c>
      <c r="M17" s="423">
        <f>'別表4-2'!AF16</f>
        <v>1</v>
      </c>
      <c r="N17" s="424">
        <f t="shared" si="5"/>
        <v>7.6923076923076925</v>
      </c>
      <c r="O17" s="423">
        <f>'別表4-2'!AH16</f>
        <v>6</v>
      </c>
      <c r="P17" s="424">
        <f t="shared" si="6"/>
        <v>46.15384615384615</v>
      </c>
      <c r="Q17" s="421">
        <f t="shared" si="19"/>
        <v>13</v>
      </c>
      <c r="R17" s="171">
        <v>1</v>
      </c>
      <c r="S17" s="171">
        <v>0</v>
      </c>
      <c r="T17" s="193">
        <v>0</v>
      </c>
      <c r="U17" s="424">
        <f t="shared" si="8"/>
        <v>0</v>
      </c>
      <c r="V17" s="15">
        <v>0</v>
      </c>
      <c r="W17" s="424">
        <f t="shared" si="9"/>
        <v>0</v>
      </c>
      <c r="X17" s="29">
        <v>0</v>
      </c>
      <c r="Y17" s="424">
        <f t="shared" si="10"/>
        <v>0</v>
      </c>
      <c r="Z17" s="15">
        <v>0</v>
      </c>
      <c r="AA17" s="424">
        <f t="shared" si="11"/>
        <v>0</v>
      </c>
      <c r="AB17" s="15">
        <v>0</v>
      </c>
      <c r="AC17" s="424">
        <f t="shared" si="12"/>
        <v>0</v>
      </c>
      <c r="AD17" s="15">
        <v>1</v>
      </c>
      <c r="AE17" s="446">
        <f t="shared" si="13"/>
        <v>100</v>
      </c>
      <c r="AF17" s="421">
        <f t="shared" si="20"/>
        <v>33</v>
      </c>
      <c r="AG17" s="423">
        <f>'別表4-2'!AK16</f>
        <v>28</v>
      </c>
      <c r="AH17" s="424">
        <f t="shared" si="15"/>
        <v>84.84848484848484</v>
      </c>
      <c r="AI17" s="423">
        <f>'別表4-2'!AM16</f>
        <v>3</v>
      </c>
      <c r="AJ17" s="424">
        <f t="shared" si="16"/>
        <v>9.090909090909092</v>
      </c>
      <c r="AK17" s="423">
        <f>'別表4-2'!AO16</f>
        <v>2</v>
      </c>
      <c r="AL17" s="424">
        <f t="shared" si="17"/>
        <v>6.0606060606060606</v>
      </c>
      <c r="AM17" s="447">
        <f>'別表4-2'!AQ16</f>
        <v>6</v>
      </c>
      <c r="AN17" s="170"/>
    </row>
    <row r="18" spans="2:40" s="4" customFormat="1" ht="27.75" customHeight="1">
      <c r="B18" s="93" t="s">
        <v>168</v>
      </c>
      <c r="C18" s="420">
        <f t="shared" si="0"/>
        <v>728</v>
      </c>
      <c r="D18" s="420">
        <f>'別表4-2'!F17</f>
        <v>520</v>
      </c>
      <c r="E18" s="421">
        <f t="shared" si="18"/>
        <v>327</v>
      </c>
      <c r="F18" s="422">
        <v>100</v>
      </c>
      <c r="G18" s="423">
        <f>'別表4-2'!Z17</f>
        <v>272</v>
      </c>
      <c r="H18" s="424">
        <f t="shared" si="2"/>
        <v>83.18042813455658</v>
      </c>
      <c r="I18" s="423">
        <f>'別表4-2'!AB17</f>
        <v>38</v>
      </c>
      <c r="J18" s="424">
        <f t="shared" si="3"/>
        <v>11.62079510703364</v>
      </c>
      <c r="K18" s="423">
        <f>'別表4-2'!AD17</f>
        <v>6</v>
      </c>
      <c r="L18" s="424">
        <f t="shared" si="4"/>
        <v>1.834862385321101</v>
      </c>
      <c r="M18" s="423">
        <f>'別表4-2'!AF17</f>
        <v>5</v>
      </c>
      <c r="N18" s="424">
        <f t="shared" si="5"/>
        <v>1.529051987767584</v>
      </c>
      <c r="O18" s="423">
        <f>'別表4-2'!AH17</f>
        <v>6</v>
      </c>
      <c r="P18" s="424">
        <f t="shared" si="6"/>
        <v>1.834862385321101</v>
      </c>
      <c r="Q18" s="421">
        <f t="shared" si="19"/>
        <v>327</v>
      </c>
      <c r="R18" s="171">
        <v>323</v>
      </c>
      <c r="S18" s="172">
        <v>313</v>
      </c>
      <c r="T18" s="15">
        <v>1</v>
      </c>
      <c r="U18" s="424">
        <f t="shared" si="8"/>
        <v>0.30959752321981426</v>
      </c>
      <c r="V18" s="15">
        <v>15</v>
      </c>
      <c r="W18" s="424">
        <f t="shared" si="9"/>
        <v>4.643962848297214</v>
      </c>
      <c r="X18" s="15">
        <v>312</v>
      </c>
      <c r="Y18" s="424">
        <f t="shared" si="10"/>
        <v>96.59442724458205</v>
      </c>
      <c r="Z18" s="15">
        <v>206</v>
      </c>
      <c r="AA18" s="424">
        <f t="shared" si="11"/>
        <v>63.77708978328174</v>
      </c>
      <c r="AB18" s="15">
        <v>302</v>
      </c>
      <c r="AC18" s="424">
        <f t="shared" si="12"/>
        <v>93.49845201238391</v>
      </c>
      <c r="AD18" s="17">
        <v>1</v>
      </c>
      <c r="AE18" s="446">
        <f t="shared" si="13"/>
        <v>0.30959752321981426</v>
      </c>
      <c r="AF18" s="421">
        <f t="shared" si="20"/>
        <v>179</v>
      </c>
      <c r="AG18" s="423">
        <f>'別表4-2'!AK17</f>
        <v>144</v>
      </c>
      <c r="AH18" s="424">
        <f t="shared" si="15"/>
        <v>80.44692737430168</v>
      </c>
      <c r="AI18" s="423">
        <f>'別表4-2'!AM17</f>
        <v>11</v>
      </c>
      <c r="AJ18" s="424">
        <f t="shared" si="16"/>
        <v>6.145251396648044</v>
      </c>
      <c r="AK18" s="423">
        <f>'別表4-2'!AO17</f>
        <v>24</v>
      </c>
      <c r="AL18" s="424">
        <f t="shared" si="17"/>
        <v>13.40782122905028</v>
      </c>
      <c r="AM18" s="447">
        <f>'別表4-2'!AQ17</f>
        <v>29</v>
      </c>
      <c r="AN18" s="170"/>
    </row>
    <row r="19" spans="2:40" s="4" customFormat="1" ht="27.75" customHeight="1">
      <c r="B19" s="94" t="s">
        <v>169</v>
      </c>
      <c r="C19" s="420">
        <f t="shared" si="0"/>
        <v>1198</v>
      </c>
      <c r="D19" s="420">
        <f>'別表4-2'!F18</f>
        <v>124</v>
      </c>
      <c r="E19" s="421">
        <f t="shared" si="18"/>
        <v>59</v>
      </c>
      <c r="F19" s="425">
        <v>100</v>
      </c>
      <c r="G19" s="426">
        <f>'別表4-2'!Z18</f>
        <v>4</v>
      </c>
      <c r="H19" s="424">
        <f t="shared" si="2"/>
        <v>6.779661016949152</v>
      </c>
      <c r="I19" s="426">
        <f>'別表4-2'!AB18</f>
        <v>10</v>
      </c>
      <c r="J19" s="424">
        <f t="shared" si="3"/>
        <v>16.94915254237288</v>
      </c>
      <c r="K19" s="426">
        <f>'別表4-2'!AD18</f>
        <v>5</v>
      </c>
      <c r="L19" s="424">
        <f t="shared" si="4"/>
        <v>8.47457627118644</v>
      </c>
      <c r="M19" s="426">
        <f>'別表4-2'!AF18</f>
        <v>15</v>
      </c>
      <c r="N19" s="424">
        <f t="shared" si="5"/>
        <v>25.423728813559322</v>
      </c>
      <c r="O19" s="426">
        <f>'別表4-2'!AH18</f>
        <v>25</v>
      </c>
      <c r="P19" s="424">
        <f t="shared" si="6"/>
        <v>42.3728813559322</v>
      </c>
      <c r="Q19" s="421">
        <f t="shared" si="19"/>
        <v>59</v>
      </c>
      <c r="R19" s="173">
        <v>33</v>
      </c>
      <c r="S19" s="174">
        <v>33</v>
      </c>
      <c r="T19" s="18">
        <v>1</v>
      </c>
      <c r="U19" s="424">
        <f t="shared" si="8"/>
        <v>3.0303030303030303</v>
      </c>
      <c r="V19" s="18">
        <v>9</v>
      </c>
      <c r="W19" s="424">
        <f t="shared" si="9"/>
        <v>27.27272727272727</v>
      </c>
      <c r="X19" s="18">
        <v>0</v>
      </c>
      <c r="Y19" s="424">
        <f t="shared" si="10"/>
        <v>0</v>
      </c>
      <c r="Z19" s="18">
        <v>32</v>
      </c>
      <c r="AA19" s="424">
        <f t="shared" si="11"/>
        <v>96.96969696969697</v>
      </c>
      <c r="AB19" s="18">
        <v>16</v>
      </c>
      <c r="AC19" s="424">
        <f t="shared" si="12"/>
        <v>48.484848484848484</v>
      </c>
      <c r="AD19" s="175">
        <v>0</v>
      </c>
      <c r="AE19" s="446">
        <f t="shared" si="13"/>
        <v>0</v>
      </c>
      <c r="AF19" s="421">
        <f t="shared" si="20"/>
        <v>1055</v>
      </c>
      <c r="AG19" s="426">
        <f>'別表4-2'!AK18</f>
        <v>173</v>
      </c>
      <c r="AH19" s="424">
        <f t="shared" si="15"/>
        <v>16.398104265402843</v>
      </c>
      <c r="AI19" s="426">
        <f>'別表4-2'!AM18</f>
        <v>245</v>
      </c>
      <c r="AJ19" s="424">
        <f t="shared" si="16"/>
        <v>23.22274881516588</v>
      </c>
      <c r="AK19" s="426">
        <f>'別表4-2'!AO18</f>
        <v>637</v>
      </c>
      <c r="AL19" s="424">
        <f t="shared" si="17"/>
        <v>60.37914691943128</v>
      </c>
      <c r="AM19" s="448">
        <f>'別表4-2'!AQ18</f>
        <v>19</v>
      </c>
      <c r="AN19" s="176"/>
    </row>
    <row r="20" spans="2:40" s="4" customFormat="1" ht="27.75" customHeight="1">
      <c r="B20" s="95" t="s">
        <v>170</v>
      </c>
      <c r="C20" s="420">
        <f t="shared" si="0"/>
        <v>3130</v>
      </c>
      <c r="D20" s="420">
        <f>'別表4-2'!F19</f>
        <v>868</v>
      </c>
      <c r="E20" s="421">
        <f t="shared" si="18"/>
        <v>138</v>
      </c>
      <c r="F20" s="422">
        <v>100</v>
      </c>
      <c r="G20" s="423">
        <f>'別表4-2'!Z19</f>
        <v>69</v>
      </c>
      <c r="H20" s="424">
        <f t="shared" si="2"/>
        <v>50</v>
      </c>
      <c r="I20" s="423">
        <f>'別表4-2'!AB19</f>
        <v>19</v>
      </c>
      <c r="J20" s="424">
        <f t="shared" si="3"/>
        <v>13.768115942028986</v>
      </c>
      <c r="K20" s="423">
        <f>'別表4-2'!AD19</f>
        <v>17</v>
      </c>
      <c r="L20" s="424">
        <f t="shared" si="4"/>
        <v>12.318840579710146</v>
      </c>
      <c r="M20" s="423">
        <f>'別表4-2'!AF19</f>
        <v>17</v>
      </c>
      <c r="N20" s="424">
        <f t="shared" si="5"/>
        <v>12.318840579710146</v>
      </c>
      <c r="O20" s="423">
        <f>'別表4-2'!AH19</f>
        <v>16</v>
      </c>
      <c r="P20" s="424">
        <f t="shared" si="6"/>
        <v>11.594202898550725</v>
      </c>
      <c r="Q20" s="421">
        <f t="shared" si="19"/>
        <v>138</v>
      </c>
      <c r="R20" s="171">
        <v>72</v>
      </c>
      <c r="S20" s="172">
        <v>66</v>
      </c>
      <c r="T20" s="15">
        <v>16</v>
      </c>
      <c r="U20" s="424">
        <f t="shared" si="8"/>
        <v>22.22222222222222</v>
      </c>
      <c r="V20" s="15">
        <v>21</v>
      </c>
      <c r="W20" s="424">
        <f t="shared" si="9"/>
        <v>29.166666666666668</v>
      </c>
      <c r="X20" s="15">
        <v>6</v>
      </c>
      <c r="Y20" s="424">
        <f t="shared" si="10"/>
        <v>8.333333333333332</v>
      </c>
      <c r="Z20" s="15">
        <v>49</v>
      </c>
      <c r="AA20" s="424">
        <f t="shared" si="11"/>
        <v>68.05555555555556</v>
      </c>
      <c r="AB20" s="15">
        <v>67</v>
      </c>
      <c r="AC20" s="424">
        <f t="shared" si="12"/>
        <v>93.05555555555556</v>
      </c>
      <c r="AD20" s="17">
        <v>0</v>
      </c>
      <c r="AE20" s="446">
        <f t="shared" si="13"/>
        <v>0</v>
      </c>
      <c r="AF20" s="421">
        <f t="shared" si="20"/>
        <v>2139</v>
      </c>
      <c r="AG20" s="423">
        <f>'別表4-2'!AK19</f>
        <v>1257</v>
      </c>
      <c r="AH20" s="424">
        <f t="shared" si="15"/>
        <v>58.76577840112201</v>
      </c>
      <c r="AI20" s="423">
        <f>'別表4-2'!AM19</f>
        <v>790</v>
      </c>
      <c r="AJ20" s="424">
        <f t="shared" si="16"/>
        <v>36.93314633006078</v>
      </c>
      <c r="AK20" s="423">
        <f>'別表4-2'!AO19</f>
        <v>92</v>
      </c>
      <c r="AL20" s="424">
        <f t="shared" si="17"/>
        <v>4.301075268817205</v>
      </c>
      <c r="AM20" s="447">
        <f>'別表4-2'!AQ19</f>
        <v>123</v>
      </c>
      <c r="AN20" s="170"/>
    </row>
    <row r="21" spans="2:40" s="4" customFormat="1" ht="27" customHeight="1">
      <c r="B21" s="95" t="s">
        <v>171</v>
      </c>
      <c r="C21" s="420">
        <f t="shared" si="0"/>
        <v>1063</v>
      </c>
      <c r="D21" s="420">
        <f>'別表4-2'!F20</f>
        <v>423</v>
      </c>
      <c r="E21" s="421">
        <f t="shared" si="18"/>
        <v>178</v>
      </c>
      <c r="F21" s="422">
        <v>100</v>
      </c>
      <c r="G21" s="423">
        <f>'別表4-2'!Z20</f>
        <v>15</v>
      </c>
      <c r="H21" s="424">
        <f t="shared" si="2"/>
        <v>8.426966292134832</v>
      </c>
      <c r="I21" s="423">
        <f>'別表4-2'!AB20</f>
        <v>132</v>
      </c>
      <c r="J21" s="424">
        <f t="shared" si="3"/>
        <v>74.15730337078652</v>
      </c>
      <c r="K21" s="423">
        <f>'別表4-2'!AD20</f>
        <v>15</v>
      </c>
      <c r="L21" s="424">
        <f t="shared" si="4"/>
        <v>8.426966292134832</v>
      </c>
      <c r="M21" s="423">
        <f>'別表4-2'!AF20</f>
        <v>3</v>
      </c>
      <c r="N21" s="424">
        <f t="shared" si="5"/>
        <v>1.6853932584269662</v>
      </c>
      <c r="O21" s="423">
        <f>'別表4-2'!AH20</f>
        <v>13</v>
      </c>
      <c r="P21" s="424">
        <f t="shared" si="6"/>
        <v>7.303370786516854</v>
      </c>
      <c r="Q21" s="421">
        <f t="shared" si="19"/>
        <v>178</v>
      </c>
      <c r="R21" s="171">
        <v>129</v>
      </c>
      <c r="S21" s="172">
        <v>16</v>
      </c>
      <c r="T21" s="15">
        <v>4</v>
      </c>
      <c r="U21" s="424">
        <f t="shared" si="8"/>
        <v>3.10077519379845</v>
      </c>
      <c r="V21" s="15">
        <v>8</v>
      </c>
      <c r="W21" s="424">
        <f t="shared" si="9"/>
        <v>6.2015503875969</v>
      </c>
      <c r="X21" s="15">
        <v>5</v>
      </c>
      <c r="Y21" s="424">
        <f t="shared" si="10"/>
        <v>3.875968992248062</v>
      </c>
      <c r="Z21" s="15">
        <v>7</v>
      </c>
      <c r="AA21" s="424">
        <f t="shared" si="11"/>
        <v>5.426356589147287</v>
      </c>
      <c r="AB21" s="15">
        <v>117</v>
      </c>
      <c r="AC21" s="424">
        <f t="shared" si="12"/>
        <v>90.69767441860465</v>
      </c>
      <c r="AD21" s="15">
        <v>0</v>
      </c>
      <c r="AE21" s="446">
        <f t="shared" si="13"/>
        <v>0</v>
      </c>
      <c r="AF21" s="421">
        <f t="shared" si="20"/>
        <v>583</v>
      </c>
      <c r="AG21" s="423">
        <f>'別表4-2'!AK20</f>
        <v>422</v>
      </c>
      <c r="AH21" s="424">
        <f t="shared" si="15"/>
        <v>72.38421955403086</v>
      </c>
      <c r="AI21" s="423">
        <f>'別表4-2'!AM20</f>
        <v>122</v>
      </c>
      <c r="AJ21" s="424">
        <f t="shared" si="16"/>
        <v>20.926243567753</v>
      </c>
      <c r="AK21" s="423">
        <f>'別表4-2'!AO20</f>
        <v>39</v>
      </c>
      <c r="AL21" s="424">
        <f t="shared" si="17"/>
        <v>6.689536878216123</v>
      </c>
      <c r="AM21" s="447">
        <f>'別表4-2'!AQ20</f>
        <v>57</v>
      </c>
      <c r="AN21" s="170"/>
    </row>
    <row r="22" spans="2:40" s="4" customFormat="1" ht="27.75" customHeight="1">
      <c r="B22" s="95" t="s">
        <v>172</v>
      </c>
      <c r="C22" s="420">
        <f t="shared" si="0"/>
        <v>628</v>
      </c>
      <c r="D22" s="420">
        <f>'別表4-2'!F21</f>
        <v>38</v>
      </c>
      <c r="E22" s="421">
        <f aca="true" t="shared" si="21" ref="E22:E54">SUM(G22+I22+K22+M22+O22)</f>
        <v>13</v>
      </c>
      <c r="F22" s="422">
        <v>100</v>
      </c>
      <c r="G22" s="423">
        <f>'別表4-2'!Z21</f>
        <v>5</v>
      </c>
      <c r="H22" s="424">
        <f t="shared" si="2"/>
        <v>38.46153846153847</v>
      </c>
      <c r="I22" s="423">
        <f>'別表4-2'!AB21</f>
        <v>3</v>
      </c>
      <c r="J22" s="424">
        <f t="shared" si="3"/>
        <v>23.076923076923077</v>
      </c>
      <c r="K22" s="423">
        <f>'別表4-2'!AD21</f>
        <v>4</v>
      </c>
      <c r="L22" s="424">
        <f t="shared" si="4"/>
        <v>30.76923076923077</v>
      </c>
      <c r="M22" s="423">
        <f>'別表4-2'!AF21</f>
        <v>1</v>
      </c>
      <c r="N22" s="424">
        <f t="shared" si="5"/>
        <v>7.6923076923076925</v>
      </c>
      <c r="O22" s="423">
        <f>'別表4-2'!AH21</f>
        <v>0</v>
      </c>
      <c r="P22" s="424">
        <f t="shared" si="6"/>
        <v>0</v>
      </c>
      <c r="Q22" s="421">
        <f aca="true" t="shared" si="22" ref="Q22:Q54">SUM(G22+I22+K22+M22+O22)</f>
        <v>13</v>
      </c>
      <c r="R22" s="171">
        <v>7</v>
      </c>
      <c r="S22" s="172">
        <v>4</v>
      </c>
      <c r="T22" s="15">
        <v>0</v>
      </c>
      <c r="U22" s="424">
        <f t="shared" si="8"/>
        <v>0</v>
      </c>
      <c r="V22" s="15">
        <v>7</v>
      </c>
      <c r="W22" s="424">
        <f t="shared" si="9"/>
        <v>100</v>
      </c>
      <c r="X22" s="15">
        <v>0</v>
      </c>
      <c r="Y22" s="424">
        <f t="shared" si="10"/>
        <v>0</v>
      </c>
      <c r="Z22" s="15">
        <v>0</v>
      </c>
      <c r="AA22" s="424">
        <f t="shared" si="11"/>
        <v>0</v>
      </c>
      <c r="AB22" s="15">
        <v>0</v>
      </c>
      <c r="AC22" s="424">
        <f t="shared" si="12"/>
        <v>0</v>
      </c>
      <c r="AD22" s="15">
        <v>0</v>
      </c>
      <c r="AE22" s="446">
        <f t="shared" si="13"/>
        <v>0</v>
      </c>
      <c r="AF22" s="421">
        <f aca="true" t="shared" si="23" ref="AF22:AF54">AG22+AI22+AK22</f>
        <v>581</v>
      </c>
      <c r="AG22" s="423">
        <f>'別表4-2'!AK21</f>
        <v>276</v>
      </c>
      <c r="AH22" s="424">
        <f t="shared" si="15"/>
        <v>47.50430292598967</v>
      </c>
      <c r="AI22" s="423">
        <f>'別表4-2'!AM21</f>
        <v>298</v>
      </c>
      <c r="AJ22" s="424">
        <f t="shared" si="16"/>
        <v>51.29087779690189</v>
      </c>
      <c r="AK22" s="423">
        <f>'別表4-2'!AO21</f>
        <v>7</v>
      </c>
      <c r="AL22" s="424">
        <f t="shared" si="17"/>
        <v>1.2048192771084338</v>
      </c>
      <c r="AM22" s="447">
        <f>'別表4-2'!AQ21</f>
        <v>9</v>
      </c>
      <c r="AN22" s="170"/>
    </row>
    <row r="23" spans="2:40" s="4" customFormat="1" ht="27.75" customHeight="1">
      <c r="B23" s="95" t="s">
        <v>173</v>
      </c>
      <c r="C23" s="420">
        <f t="shared" si="0"/>
        <v>22</v>
      </c>
      <c r="D23" s="420">
        <f>'別表4-2'!F22</f>
        <v>13</v>
      </c>
      <c r="E23" s="421">
        <f t="shared" si="21"/>
        <v>2</v>
      </c>
      <c r="F23" s="422">
        <v>100</v>
      </c>
      <c r="G23" s="423">
        <f>'別表4-2'!Z22</f>
        <v>0</v>
      </c>
      <c r="H23" s="424">
        <f t="shared" si="2"/>
        <v>0</v>
      </c>
      <c r="I23" s="423">
        <f>'別表4-2'!AB22</f>
        <v>0</v>
      </c>
      <c r="J23" s="424">
        <f t="shared" si="3"/>
        <v>0</v>
      </c>
      <c r="K23" s="423">
        <f>'別表4-2'!AD22</f>
        <v>0</v>
      </c>
      <c r="L23" s="424">
        <f t="shared" si="4"/>
        <v>0</v>
      </c>
      <c r="M23" s="423">
        <f>'別表4-2'!AF22</f>
        <v>2</v>
      </c>
      <c r="N23" s="424">
        <f t="shared" si="5"/>
        <v>100</v>
      </c>
      <c r="O23" s="423">
        <f>'別表4-2'!AH22</f>
        <v>0</v>
      </c>
      <c r="P23" s="424">
        <f t="shared" si="6"/>
        <v>0</v>
      </c>
      <c r="Q23" s="421">
        <f t="shared" si="22"/>
        <v>2</v>
      </c>
      <c r="R23" s="171">
        <v>1</v>
      </c>
      <c r="S23" s="172">
        <v>0</v>
      </c>
      <c r="T23" s="15">
        <v>0</v>
      </c>
      <c r="U23" s="424">
        <f t="shared" si="8"/>
        <v>0</v>
      </c>
      <c r="V23" s="15">
        <v>0</v>
      </c>
      <c r="W23" s="424">
        <f t="shared" si="9"/>
        <v>0</v>
      </c>
      <c r="X23" s="15">
        <v>0</v>
      </c>
      <c r="Y23" s="424">
        <f t="shared" si="10"/>
        <v>0</v>
      </c>
      <c r="Z23" s="15">
        <v>0</v>
      </c>
      <c r="AA23" s="424">
        <f t="shared" si="11"/>
        <v>0</v>
      </c>
      <c r="AB23" s="15">
        <v>0</v>
      </c>
      <c r="AC23" s="424">
        <f t="shared" si="12"/>
        <v>0</v>
      </c>
      <c r="AD23" s="15">
        <v>1</v>
      </c>
      <c r="AE23" s="446">
        <f t="shared" si="13"/>
        <v>100</v>
      </c>
      <c r="AF23" s="421">
        <f t="shared" si="23"/>
        <v>7</v>
      </c>
      <c r="AG23" s="423">
        <f>'別表4-2'!AK22</f>
        <v>6</v>
      </c>
      <c r="AH23" s="424">
        <f t="shared" si="15"/>
        <v>85.71428571428571</v>
      </c>
      <c r="AI23" s="423">
        <f>'別表4-2'!AM22</f>
        <v>1</v>
      </c>
      <c r="AJ23" s="424">
        <f t="shared" si="16"/>
        <v>14.285714285714285</v>
      </c>
      <c r="AK23" s="423">
        <f>'別表4-2'!AO22</f>
        <v>0</v>
      </c>
      <c r="AL23" s="424">
        <f t="shared" si="17"/>
        <v>0</v>
      </c>
      <c r="AM23" s="447">
        <f>'別表4-2'!AQ22</f>
        <v>2</v>
      </c>
      <c r="AN23" s="170"/>
    </row>
    <row r="24" spans="2:40" s="4" customFormat="1" ht="27.75" customHeight="1">
      <c r="B24" s="95" t="s">
        <v>174</v>
      </c>
      <c r="C24" s="420">
        <f t="shared" si="0"/>
        <v>157</v>
      </c>
      <c r="D24" s="420">
        <f>'別表4-2'!F23</f>
        <v>109</v>
      </c>
      <c r="E24" s="421">
        <f t="shared" si="21"/>
        <v>0</v>
      </c>
      <c r="F24" s="422">
        <v>100</v>
      </c>
      <c r="G24" s="423">
        <f>'別表4-2'!Z23</f>
        <v>0</v>
      </c>
      <c r="H24" s="424">
        <f t="shared" si="2"/>
        <v>0</v>
      </c>
      <c r="I24" s="423">
        <f>'別表4-2'!AB23</f>
        <v>0</v>
      </c>
      <c r="J24" s="424">
        <f t="shared" si="3"/>
        <v>0</v>
      </c>
      <c r="K24" s="423">
        <f>'別表4-2'!AD23</f>
        <v>0</v>
      </c>
      <c r="L24" s="424">
        <f t="shared" si="4"/>
        <v>0</v>
      </c>
      <c r="M24" s="423">
        <f>'別表4-2'!AF23</f>
        <v>0</v>
      </c>
      <c r="N24" s="424">
        <f t="shared" si="5"/>
        <v>0</v>
      </c>
      <c r="O24" s="423">
        <f>'別表4-2'!AH23</f>
        <v>0</v>
      </c>
      <c r="P24" s="424">
        <f t="shared" si="6"/>
        <v>0</v>
      </c>
      <c r="Q24" s="421">
        <f t="shared" si="22"/>
        <v>0</v>
      </c>
      <c r="R24" s="171">
        <v>0</v>
      </c>
      <c r="S24" s="172">
        <v>0</v>
      </c>
      <c r="T24" s="15">
        <v>0</v>
      </c>
      <c r="U24" s="424">
        <f t="shared" si="8"/>
        <v>0</v>
      </c>
      <c r="V24" s="15">
        <v>0</v>
      </c>
      <c r="W24" s="424">
        <f t="shared" si="9"/>
        <v>0</v>
      </c>
      <c r="X24" s="15">
        <v>0</v>
      </c>
      <c r="Y24" s="424">
        <f t="shared" si="10"/>
        <v>0</v>
      </c>
      <c r="Z24" s="15">
        <v>0</v>
      </c>
      <c r="AA24" s="424">
        <f t="shared" si="11"/>
        <v>0</v>
      </c>
      <c r="AB24" s="15">
        <v>0</v>
      </c>
      <c r="AC24" s="424">
        <f t="shared" si="12"/>
        <v>0</v>
      </c>
      <c r="AD24" s="17">
        <v>0</v>
      </c>
      <c r="AE24" s="446">
        <f t="shared" si="13"/>
        <v>0</v>
      </c>
      <c r="AF24" s="421">
        <f t="shared" si="23"/>
        <v>45</v>
      </c>
      <c r="AG24" s="423">
        <f>'別表4-2'!AK23</f>
        <v>14</v>
      </c>
      <c r="AH24" s="424">
        <f t="shared" si="15"/>
        <v>31.11111111111111</v>
      </c>
      <c r="AI24" s="423">
        <f>'別表4-2'!AM23</f>
        <v>31</v>
      </c>
      <c r="AJ24" s="424">
        <f t="shared" si="16"/>
        <v>68.88888888888889</v>
      </c>
      <c r="AK24" s="423">
        <f>'別表4-2'!AO23</f>
        <v>0</v>
      </c>
      <c r="AL24" s="424">
        <f t="shared" si="17"/>
        <v>0</v>
      </c>
      <c r="AM24" s="447">
        <f>'別表4-2'!AQ23</f>
        <v>3</v>
      </c>
      <c r="AN24" s="170"/>
    </row>
    <row r="25" spans="2:40" s="4" customFormat="1" ht="27.75" customHeight="1">
      <c r="B25" s="93" t="s">
        <v>175</v>
      </c>
      <c r="C25" s="420">
        <f t="shared" si="0"/>
        <v>13</v>
      </c>
      <c r="D25" s="420">
        <f>'別表4-2'!F24</f>
        <v>5</v>
      </c>
      <c r="E25" s="421">
        <f t="shared" si="21"/>
        <v>2</v>
      </c>
      <c r="F25" s="425">
        <v>100</v>
      </c>
      <c r="G25" s="426">
        <f>'別表4-2'!Z24</f>
        <v>0</v>
      </c>
      <c r="H25" s="424">
        <f t="shared" si="2"/>
        <v>0</v>
      </c>
      <c r="I25" s="426">
        <f>'別表4-2'!AB24</f>
        <v>0</v>
      </c>
      <c r="J25" s="424">
        <f t="shared" si="3"/>
        <v>0</v>
      </c>
      <c r="K25" s="426">
        <f>'別表4-2'!AD24</f>
        <v>1</v>
      </c>
      <c r="L25" s="424">
        <f t="shared" si="4"/>
        <v>50</v>
      </c>
      <c r="M25" s="426">
        <f>'別表4-2'!AF24</f>
        <v>0</v>
      </c>
      <c r="N25" s="424">
        <f t="shared" si="5"/>
        <v>0</v>
      </c>
      <c r="O25" s="426">
        <f>'別表4-2'!AH24</f>
        <v>1</v>
      </c>
      <c r="P25" s="424">
        <f t="shared" si="6"/>
        <v>50</v>
      </c>
      <c r="Q25" s="421">
        <f t="shared" si="22"/>
        <v>2</v>
      </c>
      <c r="R25" s="173">
        <v>0</v>
      </c>
      <c r="S25" s="174">
        <v>0</v>
      </c>
      <c r="T25" s="18">
        <v>0</v>
      </c>
      <c r="U25" s="424">
        <f t="shared" si="8"/>
        <v>0</v>
      </c>
      <c r="V25" s="18">
        <v>0</v>
      </c>
      <c r="W25" s="424">
        <f t="shared" si="9"/>
        <v>0</v>
      </c>
      <c r="X25" s="18">
        <v>0</v>
      </c>
      <c r="Y25" s="424">
        <f t="shared" si="10"/>
        <v>0</v>
      </c>
      <c r="Z25" s="18">
        <v>0</v>
      </c>
      <c r="AA25" s="424">
        <f t="shared" si="11"/>
        <v>0</v>
      </c>
      <c r="AB25" s="18">
        <v>0</v>
      </c>
      <c r="AC25" s="424">
        <f t="shared" si="12"/>
        <v>0</v>
      </c>
      <c r="AD25" s="175">
        <v>0</v>
      </c>
      <c r="AE25" s="446">
        <f t="shared" si="13"/>
        <v>0</v>
      </c>
      <c r="AF25" s="421">
        <f t="shared" si="23"/>
        <v>6</v>
      </c>
      <c r="AG25" s="426">
        <f>'別表4-2'!AK24</f>
        <v>5</v>
      </c>
      <c r="AH25" s="424">
        <f t="shared" si="15"/>
        <v>83.33333333333334</v>
      </c>
      <c r="AI25" s="426">
        <f>'別表4-2'!AM24</f>
        <v>1</v>
      </c>
      <c r="AJ25" s="424">
        <f t="shared" si="16"/>
        <v>16.666666666666664</v>
      </c>
      <c r="AK25" s="426">
        <f>'別表4-2'!AO24</f>
        <v>0</v>
      </c>
      <c r="AL25" s="424">
        <f t="shared" si="17"/>
        <v>0</v>
      </c>
      <c r="AM25" s="448">
        <f>'別表4-2'!AQ24</f>
        <v>2</v>
      </c>
      <c r="AN25" s="176"/>
    </row>
    <row r="26" spans="2:40" s="4" customFormat="1" ht="27.75" customHeight="1">
      <c r="B26" s="93" t="s">
        <v>176</v>
      </c>
      <c r="C26" s="420">
        <f t="shared" si="0"/>
        <v>48</v>
      </c>
      <c r="D26" s="420">
        <f>'別表4-2'!F25</f>
        <v>14</v>
      </c>
      <c r="E26" s="421">
        <f t="shared" si="21"/>
        <v>3</v>
      </c>
      <c r="F26" s="422">
        <v>100</v>
      </c>
      <c r="G26" s="423">
        <f>'別表4-2'!Z25</f>
        <v>0</v>
      </c>
      <c r="H26" s="424">
        <f t="shared" si="2"/>
        <v>0</v>
      </c>
      <c r="I26" s="423">
        <f>'別表4-2'!AB25</f>
        <v>2</v>
      </c>
      <c r="J26" s="424">
        <f t="shared" si="3"/>
        <v>66.66666666666666</v>
      </c>
      <c r="K26" s="423">
        <f>'別表4-2'!AD25</f>
        <v>1</v>
      </c>
      <c r="L26" s="424">
        <f t="shared" si="4"/>
        <v>33.33333333333333</v>
      </c>
      <c r="M26" s="423">
        <f>'別表4-2'!AF25</f>
        <v>0</v>
      </c>
      <c r="N26" s="424">
        <f t="shared" si="5"/>
        <v>0</v>
      </c>
      <c r="O26" s="423">
        <f>'別表4-2'!AH25</f>
        <v>0</v>
      </c>
      <c r="P26" s="424">
        <f t="shared" si="6"/>
        <v>0</v>
      </c>
      <c r="Q26" s="421">
        <f t="shared" si="22"/>
        <v>3</v>
      </c>
      <c r="R26" s="171">
        <v>3</v>
      </c>
      <c r="S26" s="172">
        <v>1</v>
      </c>
      <c r="T26" s="15">
        <v>0</v>
      </c>
      <c r="U26" s="424">
        <f t="shared" si="8"/>
        <v>0</v>
      </c>
      <c r="V26" s="15">
        <v>3</v>
      </c>
      <c r="W26" s="424">
        <f t="shared" si="9"/>
        <v>100</v>
      </c>
      <c r="X26" s="15">
        <v>0</v>
      </c>
      <c r="Y26" s="424">
        <f t="shared" si="10"/>
        <v>0</v>
      </c>
      <c r="Z26" s="15">
        <v>0</v>
      </c>
      <c r="AA26" s="424">
        <f t="shared" si="11"/>
        <v>0</v>
      </c>
      <c r="AB26" s="15">
        <v>0</v>
      </c>
      <c r="AC26" s="424">
        <f t="shared" si="12"/>
        <v>0</v>
      </c>
      <c r="AD26" s="17">
        <v>0</v>
      </c>
      <c r="AE26" s="446">
        <f t="shared" si="13"/>
        <v>0</v>
      </c>
      <c r="AF26" s="421">
        <f t="shared" si="23"/>
        <v>32</v>
      </c>
      <c r="AG26" s="423">
        <f>'別表4-2'!AK25</f>
        <v>3</v>
      </c>
      <c r="AH26" s="424">
        <f t="shared" si="15"/>
        <v>9.375</v>
      </c>
      <c r="AI26" s="423">
        <f>'別表4-2'!AM25</f>
        <v>29</v>
      </c>
      <c r="AJ26" s="424">
        <f t="shared" si="16"/>
        <v>90.625</v>
      </c>
      <c r="AK26" s="423">
        <f>'別表4-2'!AO25</f>
        <v>0</v>
      </c>
      <c r="AL26" s="424">
        <f t="shared" si="17"/>
        <v>0</v>
      </c>
      <c r="AM26" s="447">
        <f>'別表4-2'!AQ25</f>
        <v>2</v>
      </c>
      <c r="AN26" s="170"/>
    </row>
    <row r="27" spans="2:40" s="4" customFormat="1" ht="27" customHeight="1">
      <c r="B27" s="94" t="s">
        <v>177</v>
      </c>
      <c r="C27" s="420">
        <f t="shared" si="0"/>
        <v>104</v>
      </c>
      <c r="D27" s="420">
        <f>'別表4-2'!F26</f>
        <v>79</v>
      </c>
      <c r="E27" s="421">
        <f t="shared" si="21"/>
        <v>3</v>
      </c>
      <c r="F27" s="422">
        <v>100</v>
      </c>
      <c r="G27" s="423">
        <f>'別表4-2'!Z26</f>
        <v>2</v>
      </c>
      <c r="H27" s="424">
        <f t="shared" si="2"/>
        <v>66.66666666666666</v>
      </c>
      <c r="I27" s="423">
        <f>'別表4-2'!AB26</f>
        <v>0</v>
      </c>
      <c r="J27" s="424">
        <f t="shared" si="3"/>
        <v>0</v>
      </c>
      <c r="K27" s="423">
        <f>'別表4-2'!AD26</f>
        <v>0</v>
      </c>
      <c r="L27" s="424">
        <f t="shared" si="4"/>
        <v>0</v>
      </c>
      <c r="M27" s="423">
        <f>'別表4-2'!AF26</f>
        <v>0</v>
      </c>
      <c r="N27" s="424">
        <f t="shared" si="5"/>
        <v>0</v>
      </c>
      <c r="O27" s="423">
        <f>'別表4-2'!AH26</f>
        <v>1</v>
      </c>
      <c r="P27" s="424">
        <f t="shared" si="6"/>
        <v>33.33333333333333</v>
      </c>
      <c r="Q27" s="421">
        <f t="shared" si="22"/>
        <v>3</v>
      </c>
      <c r="R27" s="171">
        <v>0</v>
      </c>
      <c r="S27" s="172">
        <v>0</v>
      </c>
      <c r="T27" s="15">
        <v>0</v>
      </c>
      <c r="U27" s="424">
        <f t="shared" si="8"/>
        <v>0</v>
      </c>
      <c r="V27" s="15">
        <v>0</v>
      </c>
      <c r="W27" s="424">
        <f t="shared" si="9"/>
        <v>0</v>
      </c>
      <c r="X27" s="15">
        <v>0</v>
      </c>
      <c r="Y27" s="424">
        <f t="shared" si="10"/>
        <v>0</v>
      </c>
      <c r="Z27" s="15">
        <v>0</v>
      </c>
      <c r="AA27" s="424">
        <f t="shared" si="11"/>
        <v>0</v>
      </c>
      <c r="AB27" s="15">
        <v>0</v>
      </c>
      <c r="AC27" s="424">
        <f t="shared" si="12"/>
        <v>0</v>
      </c>
      <c r="AD27" s="15">
        <v>0</v>
      </c>
      <c r="AE27" s="446">
        <f t="shared" si="13"/>
        <v>0</v>
      </c>
      <c r="AF27" s="421">
        <f t="shared" si="23"/>
        <v>21</v>
      </c>
      <c r="AG27" s="423">
        <f>'別表4-2'!AK26</f>
        <v>17</v>
      </c>
      <c r="AH27" s="424">
        <f t="shared" si="15"/>
        <v>80.95238095238095</v>
      </c>
      <c r="AI27" s="423">
        <f>'別表4-2'!AM26</f>
        <v>3</v>
      </c>
      <c r="AJ27" s="424">
        <f t="shared" si="16"/>
        <v>14.285714285714285</v>
      </c>
      <c r="AK27" s="423">
        <f>'別表4-2'!AO26</f>
        <v>1</v>
      </c>
      <c r="AL27" s="424">
        <f t="shared" si="17"/>
        <v>4.761904761904762</v>
      </c>
      <c r="AM27" s="447">
        <f>'別表4-2'!AQ26</f>
        <v>4</v>
      </c>
      <c r="AN27" s="170"/>
    </row>
    <row r="28" spans="2:40" s="4" customFormat="1" ht="27.75" customHeight="1">
      <c r="B28" s="95" t="s">
        <v>178</v>
      </c>
      <c r="C28" s="420">
        <f t="shared" si="0"/>
        <v>93</v>
      </c>
      <c r="D28" s="420">
        <f>'別表4-2'!F27</f>
        <v>51</v>
      </c>
      <c r="E28" s="421">
        <f t="shared" si="21"/>
        <v>3</v>
      </c>
      <c r="F28" s="422">
        <v>100</v>
      </c>
      <c r="G28" s="423">
        <f>'別表4-2'!Z27</f>
        <v>3</v>
      </c>
      <c r="H28" s="424">
        <f t="shared" si="2"/>
        <v>100</v>
      </c>
      <c r="I28" s="423">
        <f>'別表4-2'!AB27</f>
        <v>0</v>
      </c>
      <c r="J28" s="424">
        <f t="shared" si="3"/>
        <v>0</v>
      </c>
      <c r="K28" s="423">
        <f>'別表4-2'!AD27</f>
        <v>0</v>
      </c>
      <c r="L28" s="424">
        <f t="shared" si="4"/>
        <v>0</v>
      </c>
      <c r="M28" s="423">
        <f>'別表4-2'!AF27</f>
        <v>0</v>
      </c>
      <c r="N28" s="424">
        <f t="shared" si="5"/>
        <v>0</v>
      </c>
      <c r="O28" s="423">
        <f>'別表4-2'!AH27</f>
        <v>0</v>
      </c>
      <c r="P28" s="424">
        <f t="shared" si="6"/>
        <v>0</v>
      </c>
      <c r="Q28" s="421">
        <f t="shared" si="22"/>
        <v>3</v>
      </c>
      <c r="R28" s="171">
        <v>3</v>
      </c>
      <c r="S28" s="172">
        <v>3</v>
      </c>
      <c r="T28" s="15">
        <v>1</v>
      </c>
      <c r="U28" s="424">
        <f t="shared" si="8"/>
        <v>33.33333333333333</v>
      </c>
      <c r="V28" s="15">
        <v>3</v>
      </c>
      <c r="W28" s="424">
        <f t="shared" si="9"/>
        <v>100</v>
      </c>
      <c r="X28" s="15">
        <v>0</v>
      </c>
      <c r="Y28" s="424">
        <f t="shared" si="10"/>
        <v>0</v>
      </c>
      <c r="Z28" s="15">
        <v>0</v>
      </c>
      <c r="AA28" s="424">
        <f t="shared" si="11"/>
        <v>0</v>
      </c>
      <c r="AB28" s="15">
        <v>1</v>
      </c>
      <c r="AC28" s="424">
        <f t="shared" si="12"/>
        <v>33.33333333333333</v>
      </c>
      <c r="AD28" s="15">
        <v>0</v>
      </c>
      <c r="AE28" s="446">
        <f t="shared" si="13"/>
        <v>0</v>
      </c>
      <c r="AF28" s="421">
        <f t="shared" si="23"/>
        <v>36</v>
      </c>
      <c r="AG28" s="423">
        <f>'別表4-2'!AK27</f>
        <v>33</v>
      </c>
      <c r="AH28" s="424">
        <f t="shared" si="15"/>
        <v>91.66666666666666</v>
      </c>
      <c r="AI28" s="423">
        <f>'別表4-2'!AM27</f>
        <v>3</v>
      </c>
      <c r="AJ28" s="424">
        <f t="shared" si="16"/>
        <v>8.333333333333332</v>
      </c>
      <c r="AK28" s="423">
        <f>'別表4-2'!AO27</f>
        <v>0</v>
      </c>
      <c r="AL28" s="424">
        <f t="shared" si="17"/>
        <v>0</v>
      </c>
      <c r="AM28" s="447">
        <f>'別表4-2'!AQ27</f>
        <v>6</v>
      </c>
      <c r="AN28" s="170"/>
    </row>
    <row r="29" spans="2:40" s="4" customFormat="1" ht="27.75" customHeight="1">
      <c r="B29" s="95" t="s">
        <v>179</v>
      </c>
      <c r="C29" s="420">
        <f t="shared" si="0"/>
        <v>292</v>
      </c>
      <c r="D29" s="420">
        <f>'別表4-2'!F28</f>
        <v>185</v>
      </c>
      <c r="E29" s="421">
        <f t="shared" si="21"/>
        <v>94</v>
      </c>
      <c r="F29" s="422">
        <v>100</v>
      </c>
      <c r="G29" s="423">
        <f>'別表4-2'!Z28</f>
        <v>45</v>
      </c>
      <c r="H29" s="424">
        <f t="shared" si="2"/>
        <v>47.87234042553192</v>
      </c>
      <c r="I29" s="423">
        <f>'別表4-2'!AB28</f>
        <v>40</v>
      </c>
      <c r="J29" s="424">
        <f t="shared" si="3"/>
        <v>42.5531914893617</v>
      </c>
      <c r="K29" s="423">
        <f>'別表4-2'!AD28</f>
        <v>6</v>
      </c>
      <c r="L29" s="424">
        <f t="shared" si="4"/>
        <v>6.382978723404255</v>
      </c>
      <c r="M29" s="423">
        <f>'別表4-2'!AF28</f>
        <v>3</v>
      </c>
      <c r="N29" s="424">
        <f t="shared" si="5"/>
        <v>3.1914893617021276</v>
      </c>
      <c r="O29" s="423">
        <f>'別表4-2'!AH28</f>
        <v>0</v>
      </c>
      <c r="P29" s="424">
        <f t="shared" si="6"/>
        <v>0</v>
      </c>
      <c r="Q29" s="421">
        <f t="shared" si="22"/>
        <v>94</v>
      </c>
      <c r="R29" s="171">
        <v>85</v>
      </c>
      <c r="S29" s="172">
        <v>16</v>
      </c>
      <c r="T29" s="15">
        <v>0</v>
      </c>
      <c r="U29" s="424">
        <f t="shared" si="8"/>
        <v>0</v>
      </c>
      <c r="V29" s="15">
        <v>16</v>
      </c>
      <c r="W29" s="424">
        <f t="shared" si="9"/>
        <v>18.823529411764707</v>
      </c>
      <c r="X29" s="15">
        <v>0</v>
      </c>
      <c r="Y29" s="424">
        <f t="shared" si="10"/>
        <v>0</v>
      </c>
      <c r="Z29" s="15">
        <v>0</v>
      </c>
      <c r="AA29" s="424">
        <f t="shared" si="11"/>
        <v>0</v>
      </c>
      <c r="AB29" s="15">
        <v>0</v>
      </c>
      <c r="AC29" s="424">
        <f t="shared" si="12"/>
        <v>0</v>
      </c>
      <c r="AD29" s="15">
        <v>0</v>
      </c>
      <c r="AE29" s="446">
        <f t="shared" si="13"/>
        <v>0</v>
      </c>
      <c r="AF29" s="421">
        <f t="shared" si="23"/>
        <v>101</v>
      </c>
      <c r="AG29" s="423">
        <f>'別表4-2'!AK28</f>
        <v>40</v>
      </c>
      <c r="AH29" s="424">
        <f t="shared" si="15"/>
        <v>39.603960396039604</v>
      </c>
      <c r="AI29" s="423">
        <f>'別表4-2'!AM28</f>
        <v>58</v>
      </c>
      <c r="AJ29" s="424">
        <f t="shared" si="16"/>
        <v>57.42574257425742</v>
      </c>
      <c r="AK29" s="423">
        <f>'別表4-2'!AO28</f>
        <v>3</v>
      </c>
      <c r="AL29" s="424">
        <f t="shared" si="17"/>
        <v>2.9702970297029703</v>
      </c>
      <c r="AM29" s="447">
        <f>'別表4-2'!AQ28</f>
        <v>6</v>
      </c>
      <c r="AN29" s="170"/>
    </row>
    <row r="30" spans="2:40" s="4" customFormat="1" ht="27.75" customHeight="1">
      <c r="B30" s="95" t="s">
        <v>180</v>
      </c>
      <c r="C30" s="420">
        <f t="shared" si="0"/>
        <v>2288</v>
      </c>
      <c r="D30" s="420">
        <f>'別表4-2'!F29</f>
        <v>747</v>
      </c>
      <c r="E30" s="421">
        <f t="shared" si="21"/>
        <v>91</v>
      </c>
      <c r="F30" s="422">
        <v>100</v>
      </c>
      <c r="G30" s="423">
        <f>'別表4-2'!Z29</f>
        <v>42</v>
      </c>
      <c r="H30" s="424">
        <f t="shared" si="2"/>
        <v>46.15384615384615</v>
      </c>
      <c r="I30" s="423">
        <f>'別表4-2'!AB29</f>
        <v>21</v>
      </c>
      <c r="J30" s="424">
        <f t="shared" si="3"/>
        <v>23.076923076923077</v>
      </c>
      <c r="K30" s="423">
        <f>'別表4-2'!AD29</f>
        <v>12</v>
      </c>
      <c r="L30" s="424">
        <f t="shared" si="4"/>
        <v>13.186813186813188</v>
      </c>
      <c r="M30" s="423">
        <f>'別表4-2'!AF29</f>
        <v>5</v>
      </c>
      <c r="N30" s="424">
        <f t="shared" si="5"/>
        <v>5.4945054945054945</v>
      </c>
      <c r="O30" s="423">
        <f>'別表4-2'!AH29</f>
        <v>11</v>
      </c>
      <c r="P30" s="424">
        <f t="shared" si="6"/>
        <v>12.087912087912088</v>
      </c>
      <c r="Q30" s="421">
        <f t="shared" si="22"/>
        <v>91</v>
      </c>
      <c r="R30" s="171">
        <v>21</v>
      </c>
      <c r="S30" s="172">
        <v>14</v>
      </c>
      <c r="T30" s="15">
        <v>5</v>
      </c>
      <c r="U30" s="424">
        <f t="shared" si="8"/>
        <v>23.809523809523807</v>
      </c>
      <c r="V30" s="15">
        <v>11</v>
      </c>
      <c r="W30" s="424">
        <f t="shared" si="9"/>
        <v>52.38095238095239</v>
      </c>
      <c r="X30" s="15">
        <v>2</v>
      </c>
      <c r="Y30" s="424">
        <f t="shared" si="10"/>
        <v>9.523809523809524</v>
      </c>
      <c r="Z30" s="15">
        <v>7</v>
      </c>
      <c r="AA30" s="424">
        <f t="shared" si="11"/>
        <v>33.33333333333333</v>
      </c>
      <c r="AB30" s="15">
        <v>5</v>
      </c>
      <c r="AC30" s="424">
        <f t="shared" si="12"/>
        <v>23.809523809523807</v>
      </c>
      <c r="AD30" s="17">
        <v>2</v>
      </c>
      <c r="AE30" s="446">
        <f t="shared" si="13"/>
        <v>9.523809523809524</v>
      </c>
      <c r="AF30" s="421">
        <f t="shared" si="23"/>
        <v>1499</v>
      </c>
      <c r="AG30" s="423">
        <f>'別表4-2'!AK29</f>
        <v>1109</v>
      </c>
      <c r="AH30" s="424">
        <f t="shared" si="15"/>
        <v>73.98265510340227</v>
      </c>
      <c r="AI30" s="423">
        <f>'別表4-2'!AM29</f>
        <v>118</v>
      </c>
      <c r="AJ30" s="424">
        <f t="shared" si="16"/>
        <v>7.871914609739826</v>
      </c>
      <c r="AK30" s="423">
        <f>'別表4-2'!AO29</f>
        <v>272</v>
      </c>
      <c r="AL30" s="424">
        <f t="shared" si="17"/>
        <v>18.145430286857906</v>
      </c>
      <c r="AM30" s="447">
        <f>'別表4-2'!AQ29</f>
        <v>42</v>
      </c>
      <c r="AN30" s="170"/>
    </row>
    <row r="31" spans="2:40" s="4" customFormat="1" ht="27.75" customHeight="1">
      <c r="B31" s="95" t="s">
        <v>181</v>
      </c>
      <c r="C31" s="420">
        <f t="shared" si="0"/>
        <v>164</v>
      </c>
      <c r="D31" s="420">
        <f>'別表4-2'!F30</f>
        <v>44</v>
      </c>
      <c r="E31" s="421">
        <f t="shared" si="21"/>
        <v>2</v>
      </c>
      <c r="F31" s="425">
        <v>100</v>
      </c>
      <c r="G31" s="426">
        <f>'別表4-2'!Z30</f>
        <v>1</v>
      </c>
      <c r="H31" s="424">
        <f t="shared" si="2"/>
        <v>50</v>
      </c>
      <c r="I31" s="426">
        <f>'別表4-2'!AB30</f>
        <v>0</v>
      </c>
      <c r="J31" s="424">
        <f t="shared" si="3"/>
        <v>0</v>
      </c>
      <c r="K31" s="426">
        <f>'別表4-2'!AD30</f>
        <v>0</v>
      </c>
      <c r="L31" s="424">
        <f t="shared" si="4"/>
        <v>0</v>
      </c>
      <c r="M31" s="426">
        <f>'別表4-2'!AF30</f>
        <v>0</v>
      </c>
      <c r="N31" s="424">
        <f t="shared" si="5"/>
        <v>0</v>
      </c>
      <c r="O31" s="426">
        <f>'別表4-2'!AH30</f>
        <v>1</v>
      </c>
      <c r="P31" s="424">
        <f t="shared" si="6"/>
        <v>50</v>
      </c>
      <c r="Q31" s="421">
        <f t="shared" si="22"/>
        <v>2</v>
      </c>
      <c r="R31" s="173">
        <v>1</v>
      </c>
      <c r="S31" s="174">
        <v>0</v>
      </c>
      <c r="T31" s="18">
        <v>0</v>
      </c>
      <c r="U31" s="424">
        <f t="shared" si="8"/>
        <v>0</v>
      </c>
      <c r="V31" s="18">
        <v>0</v>
      </c>
      <c r="W31" s="424">
        <f t="shared" si="9"/>
        <v>0</v>
      </c>
      <c r="X31" s="18">
        <v>0</v>
      </c>
      <c r="Y31" s="424">
        <f t="shared" si="10"/>
        <v>0</v>
      </c>
      <c r="Z31" s="18">
        <v>0</v>
      </c>
      <c r="AA31" s="424">
        <f t="shared" si="11"/>
        <v>0</v>
      </c>
      <c r="AB31" s="18">
        <v>1</v>
      </c>
      <c r="AC31" s="424">
        <f t="shared" si="12"/>
        <v>100</v>
      </c>
      <c r="AD31" s="175">
        <v>0</v>
      </c>
      <c r="AE31" s="446">
        <f t="shared" si="13"/>
        <v>0</v>
      </c>
      <c r="AF31" s="421">
        <f t="shared" si="23"/>
        <v>113</v>
      </c>
      <c r="AG31" s="426">
        <f>'別表4-2'!AK30</f>
        <v>60</v>
      </c>
      <c r="AH31" s="424">
        <f t="shared" si="15"/>
        <v>53.09734513274337</v>
      </c>
      <c r="AI31" s="426">
        <f>'別表4-2'!AM30</f>
        <v>47</v>
      </c>
      <c r="AJ31" s="424">
        <f t="shared" si="16"/>
        <v>41.5929203539823</v>
      </c>
      <c r="AK31" s="426">
        <f>'別表4-2'!AO30</f>
        <v>6</v>
      </c>
      <c r="AL31" s="424">
        <f t="shared" si="17"/>
        <v>5.3097345132743365</v>
      </c>
      <c r="AM31" s="448">
        <f>'別表4-2'!AQ30</f>
        <v>7</v>
      </c>
      <c r="AN31" s="176"/>
    </row>
    <row r="32" spans="2:40" s="4" customFormat="1" ht="27.75" customHeight="1">
      <c r="B32" s="95" t="s">
        <v>182</v>
      </c>
      <c r="C32" s="420">
        <f t="shared" si="0"/>
        <v>465</v>
      </c>
      <c r="D32" s="420">
        <f>'別表4-2'!F31</f>
        <v>83</v>
      </c>
      <c r="E32" s="421">
        <f t="shared" si="21"/>
        <v>10</v>
      </c>
      <c r="F32" s="422">
        <v>100</v>
      </c>
      <c r="G32" s="423">
        <f>'別表4-2'!Z31</f>
        <v>2</v>
      </c>
      <c r="H32" s="424">
        <f t="shared" si="2"/>
        <v>20</v>
      </c>
      <c r="I32" s="423">
        <f>'別表4-2'!AB31</f>
        <v>2</v>
      </c>
      <c r="J32" s="424">
        <f t="shared" si="3"/>
        <v>20</v>
      </c>
      <c r="K32" s="423">
        <f>'別表4-2'!AD31</f>
        <v>1</v>
      </c>
      <c r="L32" s="424">
        <f t="shared" si="4"/>
        <v>10</v>
      </c>
      <c r="M32" s="423">
        <f>'別表4-2'!AF31</f>
        <v>4</v>
      </c>
      <c r="N32" s="424">
        <f t="shared" si="5"/>
        <v>40</v>
      </c>
      <c r="O32" s="423">
        <f>'別表4-2'!AH31</f>
        <v>1</v>
      </c>
      <c r="P32" s="424">
        <f t="shared" si="6"/>
        <v>10</v>
      </c>
      <c r="Q32" s="421">
        <f t="shared" si="22"/>
        <v>10</v>
      </c>
      <c r="R32" s="171">
        <v>3</v>
      </c>
      <c r="S32" s="172">
        <v>3</v>
      </c>
      <c r="T32" s="15">
        <v>1</v>
      </c>
      <c r="U32" s="424">
        <f t="shared" si="8"/>
        <v>33.33333333333333</v>
      </c>
      <c r="V32" s="15">
        <v>0</v>
      </c>
      <c r="W32" s="424">
        <f t="shared" si="9"/>
        <v>0</v>
      </c>
      <c r="X32" s="15">
        <v>3</v>
      </c>
      <c r="Y32" s="424">
        <f t="shared" si="10"/>
        <v>100</v>
      </c>
      <c r="Z32" s="15">
        <v>3</v>
      </c>
      <c r="AA32" s="424">
        <f t="shared" si="11"/>
        <v>100</v>
      </c>
      <c r="AB32" s="15">
        <v>3</v>
      </c>
      <c r="AC32" s="424">
        <f t="shared" si="12"/>
        <v>100</v>
      </c>
      <c r="AD32" s="17">
        <v>0</v>
      </c>
      <c r="AE32" s="446">
        <f t="shared" si="13"/>
        <v>0</v>
      </c>
      <c r="AF32" s="421">
        <f t="shared" si="23"/>
        <v>373</v>
      </c>
      <c r="AG32" s="423">
        <f>'別表4-2'!AK31</f>
        <v>205</v>
      </c>
      <c r="AH32" s="424">
        <f t="shared" si="15"/>
        <v>54.95978552278821</v>
      </c>
      <c r="AI32" s="423">
        <f>'別表4-2'!AM31</f>
        <v>167</v>
      </c>
      <c r="AJ32" s="424">
        <f t="shared" si="16"/>
        <v>44.77211796246649</v>
      </c>
      <c r="AK32" s="423">
        <f>'別表4-2'!AO31</f>
        <v>1</v>
      </c>
      <c r="AL32" s="424">
        <f t="shared" si="17"/>
        <v>0.2680965147453083</v>
      </c>
      <c r="AM32" s="447">
        <f>'別表4-2'!AQ31</f>
        <v>9</v>
      </c>
      <c r="AN32" s="170"/>
    </row>
    <row r="33" spans="2:40" s="4" customFormat="1" ht="27" customHeight="1">
      <c r="B33" s="95" t="s">
        <v>183</v>
      </c>
      <c r="C33" s="420">
        <f t="shared" si="0"/>
        <v>996</v>
      </c>
      <c r="D33" s="420">
        <f>'別表4-2'!F32</f>
        <v>94</v>
      </c>
      <c r="E33" s="421">
        <f t="shared" si="21"/>
        <v>21</v>
      </c>
      <c r="F33" s="422">
        <v>100</v>
      </c>
      <c r="G33" s="423">
        <f>'別表4-2'!Z32</f>
        <v>6</v>
      </c>
      <c r="H33" s="424">
        <f t="shared" si="2"/>
        <v>28.57142857142857</v>
      </c>
      <c r="I33" s="423">
        <f>'別表4-2'!AB32</f>
        <v>4</v>
      </c>
      <c r="J33" s="424">
        <f t="shared" si="3"/>
        <v>19.047619047619047</v>
      </c>
      <c r="K33" s="423">
        <f>'別表4-2'!AD32</f>
        <v>4</v>
      </c>
      <c r="L33" s="424">
        <f t="shared" si="4"/>
        <v>19.047619047619047</v>
      </c>
      <c r="M33" s="423">
        <f>'別表4-2'!AF32</f>
        <v>2</v>
      </c>
      <c r="N33" s="424">
        <f t="shared" si="5"/>
        <v>9.523809523809524</v>
      </c>
      <c r="O33" s="423">
        <f>'別表4-2'!AH32</f>
        <v>5</v>
      </c>
      <c r="P33" s="424">
        <f t="shared" si="6"/>
        <v>23.809523809523807</v>
      </c>
      <c r="Q33" s="421">
        <f t="shared" si="22"/>
        <v>21</v>
      </c>
      <c r="R33" s="171">
        <v>10</v>
      </c>
      <c r="S33" s="172">
        <v>8</v>
      </c>
      <c r="T33" s="15">
        <v>2</v>
      </c>
      <c r="U33" s="424">
        <f t="shared" si="8"/>
        <v>20</v>
      </c>
      <c r="V33" s="15">
        <v>9</v>
      </c>
      <c r="W33" s="424">
        <f t="shared" si="9"/>
        <v>90</v>
      </c>
      <c r="X33" s="15">
        <v>3</v>
      </c>
      <c r="Y33" s="424">
        <f t="shared" si="10"/>
        <v>30</v>
      </c>
      <c r="Z33" s="15">
        <v>0</v>
      </c>
      <c r="AA33" s="424">
        <f t="shared" si="11"/>
        <v>0</v>
      </c>
      <c r="AB33" s="15">
        <v>1</v>
      </c>
      <c r="AC33" s="424">
        <f t="shared" si="12"/>
        <v>10</v>
      </c>
      <c r="AD33" s="15">
        <v>0</v>
      </c>
      <c r="AE33" s="446">
        <f t="shared" si="13"/>
        <v>0</v>
      </c>
      <c r="AF33" s="421">
        <f t="shared" si="23"/>
        <v>888</v>
      </c>
      <c r="AG33" s="423">
        <f>'別表4-2'!AK32</f>
        <v>395</v>
      </c>
      <c r="AH33" s="424">
        <f t="shared" si="15"/>
        <v>44.48198198198198</v>
      </c>
      <c r="AI33" s="423">
        <f>'別表4-2'!AM32</f>
        <v>416</v>
      </c>
      <c r="AJ33" s="424">
        <f t="shared" si="16"/>
        <v>46.846846846846844</v>
      </c>
      <c r="AK33" s="423">
        <f>'別表4-2'!AO32</f>
        <v>77</v>
      </c>
      <c r="AL33" s="424">
        <f t="shared" si="17"/>
        <v>8.67117117117117</v>
      </c>
      <c r="AM33" s="447">
        <f>'別表4-2'!AQ32</f>
        <v>14</v>
      </c>
      <c r="AN33" s="170"/>
    </row>
    <row r="34" spans="2:40" s="4" customFormat="1" ht="27.75" customHeight="1">
      <c r="B34" s="95" t="s">
        <v>184</v>
      </c>
      <c r="C34" s="420">
        <f t="shared" si="0"/>
        <v>4010</v>
      </c>
      <c r="D34" s="420">
        <f>'別表4-2'!F33</f>
        <v>2000</v>
      </c>
      <c r="E34" s="421">
        <f t="shared" si="21"/>
        <v>160</v>
      </c>
      <c r="F34" s="422">
        <v>100</v>
      </c>
      <c r="G34" s="423">
        <f>'別表4-2'!Z33</f>
        <v>24</v>
      </c>
      <c r="H34" s="424">
        <f t="shared" si="2"/>
        <v>15</v>
      </c>
      <c r="I34" s="423">
        <f>'別表4-2'!AB33</f>
        <v>43</v>
      </c>
      <c r="J34" s="424">
        <f t="shared" si="3"/>
        <v>26.875</v>
      </c>
      <c r="K34" s="423">
        <f>'別表4-2'!AD33</f>
        <v>29</v>
      </c>
      <c r="L34" s="424">
        <f t="shared" si="4"/>
        <v>18.125</v>
      </c>
      <c r="M34" s="423">
        <f>'別表4-2'!AF33</f>
        <v>16</v>
      </c>
      <c r="N34" s="424">
        <f t="shared" si="5"/>
        <v>10</v>
      </c>
      <c r="O34" s="423">
        <f>'別表4-2'!AH33</f>
        <v>48</v>
      </c>
      <c r="P34" s="424">
        <f t="shared" si="6"/>
        <v>30</v>
      </c>
      <c r="Q34" s="421">
        <f t="shared" si="22"/>
        <v>160</v>
      </c>
      <c r="R34" s="171">
        <v>122</v>
      </c>
      <c r="S34" s="172">
        <v>91</v>
      </c>
      <c r="T34" s="15">
        <v>1</v>
      </c>
      <c r="U34" s="424">
        <f t="shared" si="8"/>
        <v>0.819672131147541</v>
      </c>
      <c r="V34" s="15">
        <v>110</v>
      </c>
      <c r="W34" s="424">
        <f t="shared" si="9"/>
        <v>90.1639344262295</v>
      </c>
      <c r="X34" s="15">
        <v>0</v>
      </c>
      <c r="Y34" s="424">
        <f t="shared" si="10"/>
        <v>0</v>
      </c>
      <c r="Z34" s="15">
        <v>6</v>
      </c>
      <c r="AA34" s="424">
        <f t="shared" si="11"/>
        <v>4.918032786885246</v>
      </c>
      <c r="AB34" s="15">
        <v>5</v>
      </c>
      <c r="AC34" s="424">
        <f t="shared" si="12"/>
        <v>4.098360655737705</v>
      </c>
      <c r="AD34" s="15">
        <v>0</v>
      </c>
      <c r="AE34" s="446">
        <f t="shared" si="13"/>
        <v>0</v>
      </c>
      <c r="AF34" s="421">
        <f t="shared" si="23"/>
        <v>1870</v>
      </c>
      <c r="AG34" s="423">
        <f>'別表4-2'!AK33</f>
        <v>968</v>
      </c>
      <c r="AH34" s="424">
        <f t="shared" si="15"/>
        <v>51.76470588235295</v>
      </c>
      <c r="AI34" s="423">
        <f>'別表4-2'!AM33</f>
        <v>868</v>
      </c>
      <c r="AJ34" s="424">
        <f t="shared" si="16"/>
        <v>46.41711229946524</v>
      </c>
      <c r="AK34" s="423">
        <f>'別表4-2'!AO33</f>
        <v>34</v>
      </c>
      <c r="AL34" s="424">
        <f t="shared" si="17"/>
        <v>1.8181818181818181</v>
      </c>
      <c r="AM34" s="447">
        <f>'別表4-2'!AQ33</f>
        <v>140</v>
      </c>
      <c r="AN34" s="170"/>
    </row>
    <row r="35" spans="2:40" s="4" customFormat="1" ht="27.75" customHeight="1">
      <c r="B35" s="95" t="s">
        <v>185</v>
      </c>
      <c r="C35" s="420">
        <f t="shared" si="0"/>
        <v>984</v>
      </c>
      <c r="D35" s="420">
        <f>'別表4-2'!F34</f>
        <v>302</v>
      </c>
      <c r="E35" s="421">
        <f t="shared" si="21"/>
        <v>54</v>
      </c>
      <c r="F35" s="422">
        <v>100</v>
      </c>
      <c r="G35" s="423">
        <f>'別表4-2'!Z34</f>
        <v>12</v>
      </c>
      <c r="H35" s="424">
        <f t="shared" si="2"/>
        <v>22.22222222222222</v>
      </c>
      <c r="I35" s="423">
        <f>'別表4-2'!AB34</f>
        <v>7</v>
      </c>
      <c r="J35" s="424">
        <f t="shared" si="3"/>
        <v>12.962962962962962</v>
      </c>
      <c r="K35" s="423">
        <f>'別表4-2'!AD34</f>
        <v>12</v>
      </c>
      <c r="L35" s="424">
        <f t="shared" si="4"/>
        <v>22.22222222222222</v>
      </c>
      <c r="M35" s="423">
        <f>'別表4-2'!AF34</f>
        <v>3</v>
      </c>
      <c r="N35" s="424">
        <f t="shared" si="5"/>
        <v>5.555555555555555</v>
      </c>
      <c r="O35" s="423">
        <f>'別表4-2'!AH34</f>
        <v>20</v>
      </c>
      <c r="P35" s="424">
        <f t="shared" si="6"/>
        <v>37.03703703703704</v>
      </c>
      <c r="Q35" s="421">
        <f t="shared" si="22"/>
        <v>54</v>
      </c>
      <c r="R35" s="171">
        <v>52</v>
      </c>
      <c r="S35" s="172">
        <v>36</v>
      </c>
      <c r="T35" s="15">
        <v>0</v>
      </c>
      <c r="U35" s="424">
        <f t="shared" si="8"/>
        <v>0</v>
      </c>
      <c r="V35" s="15">
        <v>40</v>
      </c>
      <c r="W35" s="424">
        <f t="shared" si="9"/>
        <v>76.92307692307693</v>
      </c>
      <c r="X35" s="15">
        <v>22</v>
      </c>
      <c r="Y35" s="424">
        <f t="shared" si="10"/>
        <v>42.30769230769231</v>
      </c>
      <c r="Z35" s="15">
        <v>19</v>
      </c>
      <c r="AA35" s="424">
        <f t="shared" si="11"/>
        <v>36.53846153846153</v>
      </c>
      <c r="AB35" s="15">
        <v>20</v>
      </c>
      <c r="AC35" s="424">
        <f t="shared" si="12"/>
        <v>38.46153846153847</v>
      </c>
      <c r="AD35" s="15">
        <v>0</v>
      </c>
      <c r="AE35" s="446">
        <f t="shared" si="13"/>
        <v>0</v>
      </c>
      <c r="AF35" s="421">
        <f t="shared" si="23"/>
        <v>654</v>
      </c>
      <c r="AG35" s="423">
        <f>'別表4-2'!AK34</f>
        <v>296</v>
      </c>
      <c r="AH35" s="424">
        <f t="shared" si="15"/>
        <v>45.25993883792049</v>
      </c>
      <c r="AI35" s="423">
        <f>'別表4-2'!AM34</f>
        <v>335</v>
      </c>
      <c r="AJ35" s="424">
        <f t="shared" si="16"/>
        <v>51.223241590214066</v>
      </c>
      <c r="AK35" s="423">
        <f>'別表4-2'!AO34</f>
        <v>23</v>
      </c>
      <c r="AL35" s="424">
        <f t="shared" si="17"/>
        <v>3.5168195718654434</v>
      </c>
      <c r="AM35" s="447">
        <f>'別表4-2'!AQ34</f>
        <v>28</v>
      </c>
      <c r="AN35" s="170"/>
    </row>
    <row r="36" spans="2:40" s="4" customFormat="1" ht="27.75" customHeight="1">
      <c r="B36" s="95" t="s">
        <v>186</v>
      </c>
      <c r="C36" s="420">
        <f t="shared" si="0"/>
        <v>422</v>
      </c>
      <c r="D36" s="420">
        <f>'別表4-2'!F35</f>
        <v>174</v>
      </c>
      <c r="E36" s="421">
        <f t="shared" si="21"/>
        <v>18</v>
      </c>
      <c r="F36" s="422">
        <v>100</v>
      </c>
      <c r="G36" s="423">
        <f>'別表4-2'!Z35</f>
        <v>2</v>
      </c>
      <c r="H36" s="424">
        <f t="shared" si="2"/>
        <v>11.11111111111111</v>
      </c>
      <c r="I36" s="423">
        <f>'別表4-2'!AB35</f>
        <v>8</v>
      </c>
      <c r="J36" s="424">
        <f t="shared" si="3"/>
        <v>44.44444444444444</v>
      </c>
      <c r="K36" s="423">
        <f>'別表4-2'!AD35</f>
        <v>1</v>
      </c>
      <c r="L36" s="424">
        <f t="shared" si="4"/>
        <v>5.555555555555555</v>
      </c>
      <c r="M36" s="423">
        <f>'別表4-2'!AF35</f>
        <v>1</v>
      </c>
      <c r="N36" s="424">
        <f t="shared" si="5"/>
        <v>5.555555555555555</v>
      </c>
      <c r="O36" s="423">
        <f>'別表4-2'!AH35</f>
        <v>6</v>
      </c>
      <c r="P36" s="424">
        <f t="shared" si="6"/>
        <v>33.33333333333333</v>
      </c>
      <c r="Q36" s="421">
        <f t="shared" si="22"/>
        <v>18</v>
      </c>
      <c r="R36" s="171">
        <v>1</v>
      </c>
      <c r="S36" s="172">
        <v>0</v>
      </c>
      <c r="T36" s="15">
        <v>0</v>
      </c>
      <c r="U36" s="424">
        <f t="shared" si="8"/>
        <v>0</v>
      </c>
      <c r="V36" s="15">
        <v>1</v>
      </c>
      <c r="W36" s="424">
        <f t="shared" si="9"/>
        <v>100</v>
      </c>
      <c r="X36" s="15">
        <v>0</v>
      </c>
      <c r="Y36" s="424">
        <f t="shared" si="10"/>
        <v>0</v>
      </c>
      <c r="Z36" s="15">
        <v>0</v>
      </c>
      <c r="AA36" s="424">
        <f t="shared" si="11"/>
        <v>0</v>
      </c>
      <c r="AB36" s="15">
        <v>0</v>
      </c>
      <c r="AC36" s="424">
        <f t="shared" si="12"/>
        <v>0</v>
      </c>
      <c r="AD36" s="17">
        <v>1</v>
      </c>
      <c r="AE36" s="446">
        <f t="shared" si="13"/>
        <v>100</v>
      </c>
      <c r="AF36" s="421">
        <f t="shared" si="23"/>
        <v>237</v>
      </c>
      <c r="AG36" s="423">
        <f>'別表4-2'!AK35</f>
        <v>131</v>
      </c>
      <c r="AH36" s="424">
        <f t="shared" si="15"/>
        <v>55.27426160337553</v>
      </c>
      <c r="AI36" s="423">
        <f>'別表4-2'!AM35</f>
        <v>83</v>
      </c>
      <c r="AJ36" s="424">
        <f t="shared" si="16"/>
        <v>35.0210970464135</v>
      </c>
      <c r="AK36" s="423">
        <f>'別表4-2'!AO35</f>
        <v>23</v>
      </c>
      <c r="AL36" s="424">
        <f t="shared" si="17"/>
        <v>9.70464135021097</v>
      </c>
      <c r="AM36" s="447">
        <f>'別表4-2'!AQ35</f>
        <v>11</v>
      </c>
      <c r="AN36" s="170"/>
    </row>
    <row r="37" spans="2:40" s="4" customFormat="1" ht="27.75" customHeight="1">
      <c r="B37" s="95" t="s">
        <v>187</v>
      </c>
      <c r="C37" s="420">
        <f t="shared" si="0"/>
        <v>165</v>
      </c>
      <c r="D37" s="420">
        <f>'別表4-2'!F36</f>
        <v>133</v>
      </c>
      <c r="E37" s="421">
        <f t="shared" si="21"/>
        <v>3</v>
      </c>
      <c r="F37" s="425">
        <v>100</v>
      </c>
      <c r="G37" s="426">
        <f>'別表4-2'!Z36</f>
        <v>1</v>
      </c>
      <c r="H37" s="424">
        <f t="shared" si="2"/>
        <v>33.33333333333333</v>
      </c>
      <c r="I37" s="426">
        <f>'別表4-2'!AB36</f>
        <v>1</v>
      </c>
      <c r="J37" s="424">
        <f t="shared" si="3"/>
        <v>33.33333333333333</v>
      </c>
      <c r="K37" s="426">
        <f>'別表4-2'!AD36</f>
        <v>0</v>
      </c>
      <c r="L37" s="424">
        <f t="shared" si="4"/>
        <v>0</v>
      </c>
      <c r="M37" s="426">
        <f>'別表4-2'!AF36</f>
        <v>1</v>
      </c>
      <c r="N37" s="424">
        <f t="shared" si="5"/>
        <v>33.33333333333333</v>
      </c>
      <c r="O37" s="426">
        <f>'別表4-2'!AH36</f>
        <v>0</v>
      </c>
      <c r="P37" s="424">
        <f t="shared" si="6"/>
        <v>0</v>
      </c>
      <c r="Q37" s="421">
        <f t="shared" si="22"/>
        <v>3</v>
      </c>
      <c r="R37" s="173">
        <v>1</v>
      </c>
      <c r="S37" s="174">
        <v>1</v>
      </c>
      <c r="T37" s="18">
        <v>0</v>
      </c>
      <c r="U37" s="424">
        <f t="shared" si="8"/>
        <v>0</v>
      </c>
      <c r="V37" s="18">
        <v>0</v>
      </c>
      <c r="W37" s="424">
        <f t="shared" si="9"/>
        <v>0</v>
      </c>
      <c r="X37" s="18">
        <v>0</v>
      </c>
      <c r="Y37" s="424">
        <f t="shared" si="10"/>
        <v>0</v>
      </c>
      <c r="Z37" s="18">
        <v>1</v>
      </c>
      <c r="AA37" s="424">
        <f t="shared" si="11"/>
        <v>100</v>
      </c>
      <c r="AB37" s="18">
        <v>0</v>
      </c>
      <c r="AC37" s="424">
        <f t="shared" si="12"/>
        <v>0</v>
      </c>
      <c r="AD37" s="175">
        <v>0</v>
      </c>
      <c r="AE37" s="446">
        <f t="shared" si="13"/>
        <v>0</v>
      </c>
      <c r="AF37" s="421">
        <f t="shared" si="23"/>
        <v>23</v>
      </c>
      <c r="AG37" s="426">
        <f>'別表4-2'!AK36</f>
        <v>18</v>
      </c>
      <c r="AH37" s="424">
        <f t="shared" si="15"/>
        <v>78.26086956521739</v>
      </c>
      <c r="AI37" s="426">
        <f>'別表4-2'!AM36</f>
        <v>3</v>
      </c>
      <c r="AJ37" s="424">
        <f t="shared" si="16"/>
        <v>13.043478260869565</v>
      </c>
      <c r="AK37" s="426">
        <f>'別表4-2'!AO36</f>
        <v>2</v>
      </c>
      <c r="AL37" s="424">
        <f t="shared" si="17"/>
        <v>8.695652173913043</v>
      </c>
      <c r="AM37" s="448">
        <f>'別表4-2'!AQ36</f>
        <v>9</v>
      </c>
      <c r="AN37" s="176"/>
    </row>
    <row r="38" spans="2:40" s="4" customFormat="1" ht="27.75" customHeight="1">
      <c r="B38" s="95" t="s">
        <v>188</v>
      </c>
      <c r="C38" s="420">
        <f t="shared" si="0"/>
        <v>41</v>
      </c>
      <c r="D38" s="420">
        <f>'別表4-2'!F37</f>
        <v>27</v>
      </c>
      <c r="E38" s="421">
        <f t="shared" si="21"/>
        <v>4</v>
      </c>
      <c r="F38" s="422">
        <v>100</v>
      </c>
      <c r="G38" s="423">
        <f>'別表4-2'!Z37</f>
        <v>3</v>
      </c>
      <c r="H38" s="424">
        <f t="shared" si="2"/>
        <v>75</v>
      </c>
      <c r="I38" s="423">
        <f>'別表4-2'!AB37</f>
        <v>1</v>
      </c>
      <c r="J38" s="424">
        <f t="shared" si="3"/>
        <v>25</v>
      </c>
      <c r="K38" s="423">
        <f>'別表4-2'!AD37</f>
        <v>0</v>
      </c>
      <c r="L38" s="424">
        <f t="shared" si="4"/>
        <v>0</v>
      </c>
      <c r="M38" s="423">
        <f>'別表4-2'!AF37</f>
        <v>0</v>
      </c>
      <c r="N38" s="424">
        <f t="shared" si="5"/>
        <v>0</v>
      </c>
      <c r="O38" s="423">
        <f>'別表4-2'!AH37</f>
        <v>0</v>
      </c>
      <c r="P38" s="424">
        <f t="shared" si="6"/>
        <v>0</v>
      </c>
      <c r="Q38" s="421">
        <f t="shared" si="22"/>
        <v>4</v>
      </c>
      <c r="R38" s="171">
        <v>2</v>
      </c>
      <c r="S38" s="172">
        <v>1</v>
      </c>
      <c r="T38" s="15">
        <v>0</v>
      </c>
      <c r="U38" s="424">
        <f t="shared" si="8"/>
        <v>0</v>
      </c>
      <c r="V38" s="15">
        <v>0</v>
      </c>
      <c r="W38" s="424">
        <f t="shared" si="9"/>
        <v>0</v>
      </c>
      <c r="X38" s="15">
        <v>1</v>
      </c>
      <c r="Y38" s="424">
        <f t="shared" si="10"/>
        <v>50</v>
      </c>
      <c r="Z38" s="15">
        <v>0</v>
      </c>
      <c r="AA38" s="424">
        <f t="shared" si="11"/>
        <v>0</v>
      </c>
      <c r="AB38" s="15">
        <v>1</v>
      </c>
      <c r="AC38" s="424">
        <f t="shared" si="12"/>
        <v>50</v>
      </c>
      <c r="AD38" s="17">
        <v>0</v>
      </c>
      <c r="AE38" s="446">
        <f t="shared" si="13"/>
        <v>0</v>
      </c>
      <c r="AF38" s="421">
        <f t="shared" si="23"/>
        <v>14</v>
      </c>
      <c r="AG38" s="423">
        <f>'別表4-2'!AK37</f>
        <v>12</v>
      </c>
      <c r="AH38" s="424">
        <f t="shared" si="15"/>
        <v>85.71428571428571</v>
      </c>
      <c r="AI38" s="423">
        <f>'別表4-2'!AM37</f>
        <v>2</v>
      </c>
      <c r="AJ38" s="424">
        <f t="shared" si="16"/>
        <v>14.285714285714285</v>
      </c>
      <c r="AK38" s="423">
        <f>'別表4-2'!AO37</f>
        <v>0</v>
      </c>
      <c r="AL38" s="424">
        <f t="shared" si="17"/>
        <v>0</v>
      </c>
      <c r="AM38" s="447">
        <f>'別表4-2'!AQ37</f>
        <v>0</v>
      </c>
      <c r="AN38" s="170"/>
    </row>
    <row r="39" spans="2:40" s="4" customFormat="1" ht="25.5" customHeight="1">
      <c r="B39" s="95" t="s">
        <v>189</v>
      </c>
      <c r="C39" s="420">
        <f t="shared" si="0"/>
        <v>70</v>
      </c>
      <c r="D39" s="420">
        <f>'別表4-2'!F38</f>
        <v>24</v>
      </c>
      <c r="E39" s="421">
        <f t="shared" si="21"/>
        <v>7</v>
      </c>
      <c r="F39" s="422">
        <v>100</v>
      </c>
      <c r="G39" s="423">
        <f>'別表4-2'!Z38</f>
        <v>1</v>
      </c>
      <c r="H39" s="424">
        <f t="shared" si="2"/>
        <v>14.285714285714285</v>
      </c>
      <c r="I39" s="423">
        <f>'別表4-2'!AB38</f>
        <v>2</v>
      </c>
      <c r="J39" s="424">
        <f t="shared" si="3"/>
        <v>28.57142857142857</v>
      </c>
      <c r="K39" s="423">
        <f>'別表4-2'!AD38</f>
        <v>1</v>
      </c>
      <c r="L39" s="424">
        <f t="shared" si="4"/>
        <v>14.285714285714285</v>
      </c>
      <c r="M39" s="423">
        <f>'別表4-2'!AF38</f>
        <v>0</v>
      </c>
      <c r="N39" s="424">
        <f t="shared" si="5"/>
        <v>0</v>
      </c>
      <c r="O39" s="423">
        <f>'別表4-2'!AH38</f>
        <v>3</v>
      </c>
      <c r="P39" s="424">
        <f t="shared" si="6"/>
        <v>42.857142857142854</v>
      </c>
      <c r="Q39" s="421">
        <f t="shared" si="22"/>
        <v>7</v>
      </c>
      <c r="R39" s="171">
        <v>0</v>
      </c>
      <c r="S39" s="172">
        <v>0</v>
      </c>
      <c r="T39" s="15">
        <v>0</v>
      </c>
      <c r="U39" s="424">
        <f t="shared" si="8"/>
        <v>0</v>
      </c>
      <c r="V39" s="15">
        <v>0</v>
      </c>
      <c r="W39" s="424">
        <f t="shared" si="9"/>
        <v>0</v>
      </c>
      <c r="X39" s="15">
        <v>0</v>
      </c>
      <c r="Y39" s="424">
        <f t="shared" si="10"/>
        <v>0</v>
      </c>
      <c r="Z39" s="15">
        <v>0</v>
      </c>
      <c r="AA39" s="424">
        <f t="shared" si="11"/>
        <v>0</v>
      </c>
      <c r="AB39" s="15">
        <v>0</v>
      </c>
      <c r="AC39" s="424">
        <f t="shared" si="12"/>
        <v>0</v>
      </c>
      <c r="AD39" s="17">
        <v>0</v>
      </c>
      <c r="AE39" s="446">
        <f t="shared" si="13"/>
        <v>0</v>
      </c>
      <c r="AF39" s="421">
        <f t="shared" si="23"/>
        <v>44</v>
      </c>
      <c r="AG39" s="423">
        <f>'別表4-2'!AK38</f>
        <v>11</v>
      </c>
      <c r="AH39" s="424">
        <f t="shared" si="15"/>
        <v>25</v>
      </c>
      <c r="AI39" s="423">
        <f>'別表4-2'!AM38</f>
        <v>12</v>
      </c>
      <c r="AJ39" s="424">
        <f t="shared" si="16"/>
        <v>27.27272727272727</v>
      </c>
      <c r="AK39" s="423">
        <f>'別表4-2'!AO38</f>
        <v>21</v>
      </c>
      <c r="AL39" s="424">
        <f t="shared" si="17"/>
        <v>47.72727272727273</v>
      </c>
      <c r="AM39" s="447">
        <f>'別表4-2'!AQ38</f>
        <v>2</v>
      </c>
      <c r="AN39" s="170"/>
    </row>
    <row r="40" spans="2:40" s="4" customFormat="1" ht="27.75" customHeight="1">
      <c r="B40" s="95" t="s">
        <v>190</v>
      </c>
      <c r="C40" s="420">
        <f t="shared" si="0"/>
        <v>674</v>
      </c>
      <c r="D40" s="420">
        <f>'別表4-2'!F39</f>
        <v>75</v>
      </c>
      <c r="E40" s="421">
        <f t="shared" si="21"/>
        <v>10</v>
      </c>
      <c r="F40" s="422">
        <v>100</v>
      </c>
      <c r="G40" s="423">
        <f>'別表4-2'!Z39</f>
        <v>8</v>
      </c>
      <c r="H40" s="424">
        <f t="shared" si="2"/>
        <v>80</v>
      </c>
      <c r="I40" s="423">
        <f>'別表4-2'!AB39</f>
        <v>1</v>
      </c>
      <c r="J40" s="424">
        <f t="shared" si="3"/>
        <v>10</v>
      </c>
      <c r="K40" s="423">
        <f>'別表4-2'!AD39</f>
        <v>0</v>
      </c>
      <c r="L40" s="424">
        <f t="shared" si="4"/>
        <v>0</v>
      </c>
      <c r="M40" s="423">
        <f>'別表4-2'!AF39</f>
        <v>1</v>
      </c>
      <c r="N40" s="424">
        <f t="shared" si="5"/>
        <v>10</v>
      </c>
      <c r="O40" s="423">
        <f>'別表4-2'!AH39</f>
        <v>0</v>
      </c>
      <c r="P40" s="424">
        <f t="shared" si="6"/>
        <v>0</v>
      </c>
      <c r="Q40" s="421">
        <f t="shared" si="22"/>
        <v>10</v>
      </c>
      <c r="R40" s="171">
        <v>4</v>
      </c>
      <c r="S40" s="172">
        <v>4</v>
      </c>
      <c r="T40" s="15">
        <v>0</v>
      </c>
      <c r="U40" s="424">
        <f t="shared" si="8"/>
        <v>0</v>
      </c>
      <c r="V40" s="15">
        <v>4</v>
      </c>
      <c r="W40" s="424">
        <f t="shared" si="9"/>
        <v>100</v>
      </c>
      <c r="X40" s="15">
        <v>4</v>
      </c>
      <c r="Y40" s="424">
        <f t="shared" si="10"/>
        <v>100</v>
      </c>
      <c r="Z40" s="15">
        <v>4</v>
      </c>
      <c r="AA40" s="424">
        <f t="shared" si="11"/>
        <v>100</v>
      </c>
      <c r="AB40" s="15">
        <v>4</v>
      </c>
      <c r="AC40" s="424">
        <f t="shared" si="12"/>
        <v>100</v>
      </c>
      <c r="AD40" s="17">
        <v>0</v>
      </c>
      <c r="AE40" s="446">
        <f t="shared" si="13"/>
        <v>0</v>
      </c>
      <c r="AF40" s="421">
        <f t="shared" si="23"/>
        <v>589</v>
      </c>
      <c r="AG40" s="423">
        <f>'別表4-2'!AK39</f>
        <v>300</v>
      </c>
      <c r="AH40" s="424">
        <f t="shared" si="15"/>
        <v>50.93378607809848</v>
      </c>
      <c r="AI40" s="423">
        <f>'別表4-2'!AM39</f>
        <v>289</v>
      </c>
      <c r="AJ40" s="424">
        <f t="shared" si="16"/>
        <v>49.06621392190153</v>
      </c>
      <c r="AK40" s="423">
        <f>'別表4-2'!AO39</f>
        <v>0</v>
      </c>
      <c r="AL40" s="424">
        <f t="shared" si="17"/>
        <v>0</v>
      </c>
      <c r="AM40" s="447">
        <f>'別表4-2'!AQ39</f>
        <v>10</v>
      </c>
      <c r="AN40" s="170"/>
    </row>
    <row r="41" spans="2:40" s="4" customFormat="1" ht="27.75" customHeight="1">
      <c r="B41" s="95" t="s">
        <v>191</v>
      </c>
      <c r="C41" s="420">
        <f t="shared" si="0"/>
        <v>541</v>
      </c>
      <c r="D41" s="420">
        <f>'別表4-2'!F40</f>
        <v>65</v>
      </c>
      <c r="E41" s="421">
        <f t="shared" si="21"/>
        <v>19</v>
      </c>
      <c r="F41" s="422">
        <v>100</v>
      </c>
      <c r="G41" s="423">
        <f>'別表4-2'!Z40</f>
        <v>5</v>
      </c>
      <c r="H41" s="424">
        <f t="shared" si="2"/>
        <v>26.31578947368421</v>
      </c>
      <c r="I41" s="423">
        <f>'別表4-2'!AB40</f>
        <v>8</v>
      </c>
      <c r="J41" s="424">
        <f t="shared" si="3"/>
        <v>42.10526315789473</v>
      </c>
      <c r="K41" s="423">
        <f>'別表4-2'!AD40</f>
        <v>1</v>
      </c>
      <c r="L41" s="424">
        <f t="shared" si="4"/>
        <v>5.263157894736842</v>
      </c>
      <c r="M41" s="423">
        <f>'別表4-2'!AF40</f>
        <v>1</v>
      </c>
      <c r="N41" s="424">
        <f t="shared" si="5"/>
        <v>5.263157894736842</v>
      </c>
      <c r="O41" s="423">
        <f>'別表4-2'!AH40</f>
        <v>4</v>
      </c>
      <c r="P41" s="424">
        <f t="shared" si="6"/>
        <v>21.052631578947366</v>
      </c>
      <c r="Q41" s="421">
        <f t="shared" si="22"/>
        <v>19</v>
      </c>
      <c r="R41" s="171">
        <v>2</v>
      </c>
      <c r="S41" s="172">
        <v>1</v>
      </c>
      <c r="T41" s="15">
        <v>0</v>
      </c>
      <c r="U41" s="424">
        <f t="shared" si="8"/>
        <v>0</v>
      </c>
      <c r="V41" s="15">
        <v>1</v>
      </c>
      <c r="W41" s="424">
        <f t="shared" si="9"/>
        <v>50</v>
      </c>
      <c r="X41" s="15">
        <v>0</v>
      </c>
      <c r="Y41" s="424">
        <f t="shared" si="10"/>
        <v>0</v>
      </c>
      <c r="Z41" s="15">
        <v>0</v>
      </c>
      <c r="AA41" s="424">
        <f t="shared" si="11"/>
        <v>0</v>
      </c>
      <c r="AB41" s="15">
        <v>1</v>
      </c>
      <c r="AC41" s="424">
        <f t="shared" si="12"/>
        <v>50</v>
      </c>
      <c r="AD41" s="17">
        <v>1</v>
      </c>
      <c r="AE41" s="446">
        <f t="shared" si="13"/>
        <v>50</v>
      </c>
      <c r="AF41" s="421">
        <f t="shared" si="23"/>
        <v>469</v>
      </c>
      <c r="AG41" s="423">
        <f>'別表4-2'!AK40</f>
        <v>103</v>
      </c>
      <c r="AH41" s="424">
        <f t="shared" si="15"/>
        <v>21.961620469083158</v>
      </c>
      <c r="AI41" s="423">
        <f>'別表4-2'!AM40</f>
        <v>335</v>
      </c>
      <c r="AJ41" s="424">
        <f t="shared" si="16"/>
        <v>71.42857142857143</v>
      </c>
      <c r="AK41" s="423">
        <f>'別表4-2'!AO40</f>
        <v>31</v>
      </c>
      <c r="AL41" s="424">
        <f t="shared" si="17"/>
        <v>6.609808102345416</v>
      </c>
      <c r="AM41" s="447">
        <f>'別表4-2'!AQ40</f>
        <v>7</v>
      </c>
      <c r="AN41" s="170"/>
    </row>
    <row r="42" spans="2:40" s="4" customFormat="1" ht="28.5" customHeight="1">
      <c r="B42" s="95" t="s">
        <v>192</v>
      </c>
      <c r="C42" s="420">
        <f t="shared" si="0"/>
        <v>27</v>
      </c>
      <c r="D42" s="420">
        <f>'別表4-2'!F41</f>
        <v>16</v>
      </c>
      <c r="E42" s="421">
        <f t="shared" si="21"/>
        <v>0</v>
      </c>
      <c r="F42" s="422">
        <v>100</v>
      </c>
      <c r="G42" s="423">
        <f>'別表4-2'!Z41</f>
        <v>0</v>
      </c>
      <c r="H42" s="424">
        <f t="shared" si="2"/>
        <v>0</v>
      </c>
      <c r="I42" s="423">
        <f>'別表4-2'!AB41</f>
        <v>0</v>
      </c>
      <c r="J42" s="424">
        <f t="shared" si="3"/>
        <v>0</v>
      </c>
      <c r="K42" s="423">
        <f>'別表4-2'!AD41</f>
        <v>0</v>
      </c>
      <c r="L42" s="424">
        <f t="shared" si="4"/>
        <v>0</v>
      </c>
      <c r="M42" s="423">
        <f>'別表4-2'!AF41</f>
        <v>0</v>
      </c>
      <c r="N42" s="424">
        <f t="shared" si="5"/>
        <v>0</v>
      </c>
      <c r="O42" s="423">
        <f>'別表4-2'!AH41</f>
        <v>0</v>
      </c>
      <c r="P42" s="424">
        <f t="shared" si="6"/>
        <v>0</v>
      </c>
      <c r="Q42" s="421">
        <f t="shared" si="22"/>
        <v>0</v>
      </c>
      <c r="R42" s="171">
        <v>0</v>
      </c>
      <c r="S42" s="172">
        <v>0</v>
      </c>
      <c r="T42" s="15">
        <v>0</v>
      </c>
      <c r="U42" s="424">
        <f t="shared" si="8"/>
        <v>0</v>
      </c>
      <c r="V42" s="15">
        <v>0</v>
      </c>
      <c r="W42" s="424">
        <f t="shared" si="9"/>
        <v>0</v>
      </c>
      <c r="X42" s="15">
        <v>0</v>
      </c>
      <c r="Y42" s="424">
        <f t="shared" si="10"/>
        <v>0</v>
      </c>
      <c r="Z42" s="15">
        <v>0</v>
      </c>
      <c r="AA42" s="424">
        <f t="shared" si="11"/>
        <v>0</v>
      </c>
      <c r="AB42" s="15">
        <v>0</v>
      </c>
      <c r="AC42" s="424">
        <f t="shared" si="12"/>
        <v>0</v>
      </c>
      <c r="AD42" s="17">
        <v>0</v>
      </c>
      <c r="AE42" s="446">
        <f t="shared" si="13"/>
        <v>0</v>
      </c>
      <c r="AF42" s="421">
        <f t="shared" si="23"/>
        <v>10</v>
      </c>
      <c r="AG42" s="423">
        <f>'別表4-2'!AK41</f>
        <v>10</v>
      </c>
      <c r="AH42" s="424">
        <f t="shared" si="15"/>
        <v>100</v>
      </c>
      <c r="AI42" s="423">
        <f>'別表4-2'!AM41</f>
        <v>0</v>
      </c>
      <c r="AJ42" s="424">
        <f t="shared" si="16"/>
        <v>0</v>
      </c>
      <c r="AK42" s="423">
        <f>'別表4-2'!AO41</f>
        <v>0</v>
      </c>
      <c r="AL42" s="424">
        <f t="shared" si="17"/>
        <v>0</v>
      </c>
      <c r="AM42" s="447">
        <f>'別表4-2'!AQ41</f>
        <v>1</v>
      </c>
      <c r="AN42" s="170"/>
    </row>
    <row r="43" spans="2:40" s="4" customFormat="1" ht="27.75" customHeight="1">
      <c r="B43" s="95" t="s">
        <v>193</v>
      </c>
      <c r="C43" s="420">
        <f t="shared" si="0"/>
        <v>361</v>
      </c>
      <c r="D43" s="420">
        <f>'別表4-2'!F42</f>
        <v>71</v>
      </c>
      <c r="E43" s="421">
        <f t="shared" si="21"/>
        <v>21</v>
      </c>
      <c r="F43" s="422">
        <v>100</v>
      </c>
      <c r="G43" s="423">
        <f>'別表4-2'!Z42</f>
        <v>5</v>
      </c>
      <c r="H43" s="424">
        <f t="shared" si="2"/>
        <v>23.809523809523807</v>
      </c>
      <c r="I43" s="423">
        <f>'別表4-2'!AB42</f>
        <v>1</v>
      </c>
      <c r="J43" s="424">
        <f t="shared" si="3"/>
        <v>4.761904761904762</v>
      </c>
      <c r="K43" s="423">
        <f>'別表4-2'!AD42</f>
        <v>0</v>
      </c>
      <c r="L43" s="424">
        <f t="shared" si="4"/>
        <v>0</v>
      </c>
      <c r="M43" s="423">
        <f>'別表4-2'!AF42</f>
        <v>0</v>
      </c>
      <c r="N43" s="424">
        <f t="shared" si="5"/>
        <v>0</v>
      </c>
      <c r="O43" s="423">
        <f>'別表4-2'!AH42</f>
        <v>15</v>
      </c>
      <c r="P43" s="424">
        <f t="shared" si="6"/>
        <v>71.42857142857143</v>
      </c>
      <c r="Q43" s="421">
        <f t="shared" si="22"/>
        <v>21</v>
      </c>
      <c r="R43" s="172">
        <v>2</v>
      </c>
      <c r="S43" s="171">
        <v>0</v>
      </c>
      <c r="T43" s="193">
        <v>0</v>
      </c>
      <c r="U43" s="424">
        <f t="shared" si="8"/>
        <v>0</v>
      </c>
      <c r="V43" s="15">
        <v>2</v>
      </c>
      <c r="W43" s="424">
        <f t="shared" si="9"/>
        <v>100</v>
      </c>
      <c r="X43" s="15">
        <v>0</v>
      </c>
      <c r="Y43" s="424">
        <f t="shared" si="10"/>
        <v>0</v>
      </c>
      <c r="Z43" s="15">
        <v>0</v>
      </c>
      <c r="AA43" s="424">
        <f t="shared" si="11"/>
        <v>0</v>
      </c>
      <c r="AB43" s="15">
        <v>0</v>
      </c>
      <c r="AC43" s="424">
        <f t="shared" si="12"/>
        <v>0</v>
      </c>
      <c r="AD43" s="17">
        <v>0</v>
      </c>
      <c r="AE43" s="446">
        <f t="shared" si="13"/>
        <v>0</v>
      </c>
      <c r="AF43" s="421">
        <f t="shared" si="23"/>
        <v>277</v>
      </c>
      <c r="AG43" s="423">
        <f>'別表4-2'!AK42</f>
        <v>95</v>
      </c>
      <c r="AH43" s="424">
        <f t="shared" si="15"/>
        <v>34.29602888086642</v>
      </c>
      <c r="AI43" s="423">
        <f>'別表4-2'!AM42</f>
        <v>98</v>
      </c>
      <c r="AJ43" s="424">
        <f t="shared" si="16"/>
        <v>35.37906137184115</v>
      </c>
      <c r="AK43" s="423">
        <f>'別表4-2'!AO42</f>
        <v>84</v>
      </c>
      <c r="AL43" s="424">
        <f t="shared" si="17"/>
        <v>30.324909747292416</v>
      </c>
      <c r="AM43" s="447">
        <f>'別表4-2'!AQ42</f>
        <v>13</v>
      </c>
      <c r="AN43" s="170"/>
    </row>
    <row r="44" spans="2:40" s="4" customFormat="1" ht="27.75" customHeight="1">
      <c r="B44" s="95" t="s">
        <v>194</v>
      </c>
      <c r="C44" s="420">
        <f t="shared" si="0"/>
        <v>41</v>
      </c>
      <c r="D44" s="420">
        <f>'別表4-2'!F43</f>
        <v>20</v>
      </c>
      <c r="E44" s="421">
        <f t="shared" si="21"/>
        <v>5</v>
      </c>
      <c r="F44" s="422">
        <v>100</v>
      </c>
      <c r="G44" s="423">
        <f>'別表4-2'!Z43</f>
        <v>2</v>
      </c>
      <c r="H44" s="424">
        <f t="shared" si="2"/>
        <v>40</v>
      </c>
      <c r="I44" s="423">
        <f>'別表4-2'!AB43</f>
        <v>0</v>
      </c>
      <c r="J44" s="424">
        <f t="shared" si="3"/>
        <v>0</v>
      </c>
      <c r="K44" s="423">
        <f>'別表4-2'!AD43</f>
        <v>0</v>
      </c>
      <c r="L44" s="424">
        <f t="shared" si="4"/>
        <v>0</v>
      </c>
      <c r="M44" s="423">
        <f>'別表4-2'!AF43</f>
        <v>3</v>
      </c>
      <c r="N44" s="424">
        <f t="shared" si="5"/>
        <v>60</v>
      </c>
      <c r="O44" s="423">
        <f>'別表4-2'!AH43</f>
        <v>0</v>
      </c>
      <c r="P44" s="424">
        <f t="shared" si="6"/>
        <v>0</v>
      </c>
      <c r="Q44" s="421">
        <f t="shared" si="22"/>
        <v>5</v>
      </c>
      <c r="R44" s="172">
        <v>3</v>
      </c>
      <c r="S44" s="261">
        <v>3</v>
      </c>
      <c r="T44" s="193">
        <v>0</v>
      </c>
      <c r="U44" s="427">
        <f t="shared" si="8"/>
        <v>0</v>
      </c>
      <c r="V44" s="15">
        <v>3</v>
      </c>
      <c r="W44" s="446">
        <f t="shared" si="9"/>
        <v>100</v>
      </c>
      <c r="X44" s="15">
        <v>0</v>
      </c>
      <c r="Y44" s="424">
        <f t="shared" si="10"/>
        <v>0</v>
      </c>
      <c r="Z44" s="15">
        <v>0</v>
      </c>
      <c r="AA44" s="424">
        <f t="shared" si="11"/>
        <v>0</v>
      </c>
      <c r="AB44" s="15">
        <v>0</v>
      </c>
      <c r="AC44" s="424">
        <f t="shared" si="12"/>
        <v>0</v>
      </c>
      <c r="AD44" s="17">
        <v>3</v>
      </c>
      <c r="AE44" s="446">
        <f t="shared" si="13"/>
        <v>100</v>
      </c>
      <c r="AF44" s="421">
        <f t="shared" si="23"/>
        <v>15</v>
      </c>
      <c r="AG44" s="423">
        <f>'別表4-2'!AK43</f>
        <v>15</v>
      </c>
      <c r="AH44" s="424">
        <f t="shared" si="15"/>
        <v>100</v>
      </c>
      <c r="AI44" s="423">
        <f>'別表4-2'!AM43</f>
        <v>0</v>
      </c>
      <c r="AJ44" s="424">
        <f t="shared" si="16"/>
        <v>0</v>
      </c>
      <c r="AK44" s="423">
        <f>'別表4-2'!AO43</f>
        <v>0</v>
      </c>
      <c r="AL44" s="424">
        <f t="shared" si="17"/>
        <v>0</v>
      </c>
      <c r="AM44" s="447">
        <f>'別表4-2'!AQ43</f>
        <v>6</v>
      </c>
      <c r="AN44" s="170"/>
    </row>
    <row r="45" spans="2:40" s="4" customFormat="1" ht="27.75" customHeight="1">
      <c r="B45" s="95" t="s">
        <v>195</v>
      </c>
      <c r="C45" s="420">
        <f t="shared" si="0"/>
        <v>125</v>
      </c>
      <c r="D45" s="420">
        <f>'別表4-2'!F44</f>
        <v>40</v>
      </c>
      <c r="E45" s="421">
        <f t="shared" si="21"/>
        <v>19</v>
      </c>
      <c r="F45" s="422">
        <v>100</v>
      </c>
      <c r="G45" s="423">
        <f>'別表4-2'!Z44</f>
        <v>14</v>
      </c>
      <c r="H45" s="424">
        <f t="shared" si="2"/>
        <v>73.68421052631578</v>
      </c>
      <c r="I45" s="423">
        <f>'別表4-2'!AB44</f>
        <v>3</v>
      </c>
      <c r="J45" s="424">
        <f t="shared" si="3"/>
        <v>15.789473684210526</v>
      </c>
      <c r="K45" s="423">
        <f>'別表4-2'!AD44</f>
        <v>1</v>
      </c>
      <c r="L45" s="424">
        <f t="shared" si="4"/>
        <v>5.263157894736842</v>
      </c>
      <c r="M45" s="423">
        <f>'別表4-2'!AF44</f>
        <v>0</v>
      </c>
      <c r="N45" s="424">
        <f t="shared" si="5"/>
        <v>0</v>
      </c>
      <c r="O45" s="423">
        <f>'別表4-2'!AH44</f>
        <v>1</v>
      </c>
      <c r="P45" s="424">
        <f t="shared" si="6"/>
        <v>5.263157894736842</v>
      </c>
      <c r="Q45" s="421">
        <f t="shared" si="22"/>
        <v>19</v>
      </c>
      <c r="R45" s="260">
        <v>0</v>
      </c>
      <c r="S45" s="244">
        <v>0</v>
      </c>
      <c r="T45" s="15">
        <v>0</v>
      </c>
      <c r="U45" s="424">
        <f t="shared" si="8"/>
        <v>0</v>
      </c>
      <c r="V45" s="29">
        <v>0</v>
      </c>
      <c r="W45" s="424">
        <f t="shared" si="9"/>
        <v>0</v>
      </c>
      <c r="X45" s="15">
        <v>0</v>
      </c>
      <c r="Y45" s="424">
        <f t="shared" si="10"/>
        <v>0</v>
      </c>
      <c r="Z45" s="15">
        <v>0</v>
      </c>
      <c r="AA45" s="424">
        <f t="shared" si="11"/>
        <v>0</v>
      </c>
      <c r="AB45" s="245">
        <v>0</v>
      </c>
      <c r="AC45" s="424">
        <f t="shared" si="12"/>
        <v>0</v>
      </c>
      <c r="AD45" s="17">
        <v>0</v>
      </c>
      <c r="AE45" s="446">
        <f t="shared" si="13"/>
        <v>0</v>
      </c>
      <c r="AF45" s="421">
        <f t="shared" si="23"/>
        <v>78</v>
      </c>
      <c r="AG45" s="423">
        <f>'別表4-2'!AK44</f>
        <v>16</v>
      </c>
      <c r="AH45" s="424">
        <f t="shared" si="15"/>
        <v>20.51282051282051</v>
      </c>
      <c r="AI45" s="423">
        <f>'別表4-2'!AM44</f>
        <v>61</v>
      </c>
      <c r="AJ45" s="424">
        <f t="shared" si="16"/>
        <v>78.2051282051282</v>
      </c>
      <c r="AK45" s="423">
        <f>'別表4-2'!AO44</f>
        <v>1</v>
      </c>
      <c r="AL45" s="424">
        <f t="shared" si="17"/>
        <v>1.282051282051282</v>
      </c>
      <c r="AM45" s="447">
        <f>'別表4-2'!AQ44</f>
        <v>7</v>
      </c>
      <c r="AN45" s="170"/>
    </row>
    <row r="46" spans="2:40" s="4" customFormat="1" ht="27" customHeight="1">
      <c r="B46" s="95" t="s">
        <v>196</v>
      </c>
      <c r="C46" s="420">
        <f t="shared" si="0"/>
        <v>60</v>
      </c>
      <c r="D46" s="420">
        <f>'別表4-2'!F45</f>
        <v>20</v>
      </c>
      <c r="E46" s="421">
        <f t="shared" si="21"/>
        <v>16</v>
      </c>
      <c r="F46" s="422">
        <v>100</v>
      </c>
      <c r="G46" s="423">
        <f>'別表4-2'!Z45</f>
        <v>3</v>
      </c>
      <c r="H46" s="424">
        <f t="shared" si="2"/>
        <v>18.75</v>
      </c>
      <c r="I46" s="423">
        <f>'別表4-2'!AB45</f>
        <v>5</v>
      </c>
      <c r="J46" s="424">
        <f t="shared" si="3"/>
        <v>31.25</v>
      </c>
      <c r="K46" s="423">
        <f>'別表4-2'!AD45</f>
        <v>3</v>
      </c>
      <c r="L46" s="424">
        <f t="shared" si="4"/>
        <v>18.75</v>
      </c>
      <c r="M46" s="423">
        <f>'別表4-2'!AF45</f>
        <v>0</v>
      </c>
      <c r="N46" s="424">
        <f t="shared" si="5"/>
        <v>0</v>
      </c>
      <c r="O46" s="423">
        <f>'別表4-2'!AH45</f>
        <v>5</v>
      </c>
      <c r="P46" s="424">
        <f t="shared" si="6"/>
        <v>31.25</v>
      </c>
      <c r="Q46" s="421">
        <f t="shared" si="22"/>
        <v>16</v>
      </c>
      <c r="R46" s="260">
        <v>8</v>
      </c>
      <c r="S46" s="192">
        <v>2</v>
      </c>
      <c r="T46" s="15">
        <v>1</v>
      </c>
      <c r="U46" s="424">
        <f t="shared" si="8"/>
        <v>12.5</v>
      </c>
      <c r="V46" s="15">
        <v>5</v>
      </c>
      <c r="W46" s="424">
        <f t="shared" si="9"/>
        <v>62.5</v>
      </c>
      <c r="X46" s="15">
        <v>1</v>
      </c>
      <c r="Y46" s="424">
        <f t="shared" si="10"/>
        <v>12.5</v>
      </c>
      <c r="Z46" s="15">
        <v>1</v>
      </c>
      <c r="AA46" s="446">
        <f t="shared" si="11"/>
        <v>12.5</v>
      </c>
      <c r="AB46" s="193">
        <v>2</v>
      </c>
      <c r="AC46" s="446">
        <f t="shared" si="12"/>
        <v>25</v>
      </c>
      <c r="AD46" s="17">
        <v>2</v>
      </c>
      <c r="AE46" s="446">
        <f t="shared" si="13"/>
        <v>25</v>
      </c>
      <c r="AF46" s="421">
        <f t="shared" si="23"/>
        <v>35</v>
      </c>
      <c r="AG46" s="423">
        <f>'別表4-2'!AK45</f>
        <v>24</v>
      </c>
      <c r="AH46" s="424">
        <f t="shared" si="15"/>
        <v>68.57142857142857</v>
      </c>
      <c r="AI46" s="423">
        <f>'別表4-2'!AM45</f>
        <v>7</v>
      </c>
      <c r="AJ46" s="424">
        <f t="shared" si="16"/>
        <v>20</v>
      </c>
      <c r="AK46" s="423">
        <f>'別表4-2'!AO45</f>
        <v>4</v>
      </c>
      <c r="AL46" s="424">
        <f t="shared" si="17"/>
        <v>11.428571428571429</v>
      </c>
      <c r="AM46" s="447">
        <f>'別表4-2'!AQ45</f>
        <v>5</v>
      </c>
      <c r="AN46" s="170"/>
    </row>
    <row r="47" spans="2:40" s="4" customFormat="1" ht="27.75" customHeight="1">
      <c r="B47" s="95" t="s">
        <v>197</v>
      </c>
      <c r="C47" s="420">
        <f t="shared" si="0"/>
        <v>659</v>
      </c>
      <c r="D47" s="420">
        <f>'別表4-2'!F46</f>
        <v>115</v>
      </c>
      <c r="E47" s="421">
        <f t="shared" si="21"/>
        <v>52</v>
      </c>
      <c r="F47" s="422">
        <v>100</v>
      </c>
      <c r="G47" s="423">
        <f>'別表4-2'!Z46</f>
        <v>11</v>
      </c>
      <c r="H47" s="424">
        <f t="shared" si="2"/>
        <v>21.153846153846153</v>
      </c>
      <c r="I47" s="423">
        <f>'別表4-2'!AB46</f>
        <v>19</v>
      </c>
      <c r="J47" s="424">
        <f t="shared" si="3"/>
        <v>36.53846153846153</v>
      </c>
      <c r="K47" s="423">
        <f>'別表4-2'!AD46</f>
        <v>3</v>
      </c>
      <c r="L47" s="424">
        <f t="shared" si="4"/>
        <v>5.769230769230769</v>
      </c>
      <c r="M47" s="423">
        <f>'別表4-2'!AF46</f>
        <v>12</v>
      </c>
      <c r="N47" s="424">
        <f t="shared" si="5"/>
        <v>23.076923076923077</v>
      </c>
      <c r="O47" s="423">
        <f>'別表4-2'!AH46</f>
        <v>7</v>
      </c>
      <c r="P47" s="424">
        <f t="shared" si="6"/>
        <v>13.461538461538462</v>
      </c>
      <c r="Q47" s="421">
        <f t="shared" si="22"/>
        <v>52</v>
      </c>
      <c r="R47" s="171">
        <v>17</v>
      </c>
      <c r="S47" s="192">
        <v>8</v>
      </c>
      <c r="T47" s="15">
        <v>5</v>
      </c>
      <c r="U47" s="424">
        <f t="shared" si="8"/>
        <v>29.411764705882355</v>
      </c>
      <c r="V47" s="15">
        <v>15</v>
      </c>
      <c r="W47" s="424">
        <f t="shared" si="9"/>
        <v>88.23529411764706</v>
      </c>
      <c r="X47" s="15">
        <v>7</v>
      </c>
      <c r="Y47" s="424">
        <f t="shared" si="10"/>
        <v>41.17647058823529</v>
      </c>
      <c r="Z47" s="15">
        <v>9</v>
      </c>
      <c r="AA47" s="424">
        <f t="shared" si="11"/>
        <v>52.94117647058824</v>
      </c>
      <c r="AB47" s="29">
        <v>14</v>
      </c>
      <c r="AC47" s="424">
        <f t="shared" si="12"/>
        <v>82.35294117647058</v>
      </c>
      <c r="AD47" s="19">
        <v>0</v>
      </c>
      <c r="AE47" s="446">
        <f t="shared" si="13"/>
        <v>0</v>
      </c>
      <c r="AF47" s="421">
        <f t="shared" si="23"/>
        <v>521</v>
      </c>
      <c r="AG47" s="423">
        <f>'別表4-2'!AK46</f>
        <v>195</v>
      </c>
      <c r="AH47" s="424">
        <f t="shared" si="15"/>
        <v>37.42802303262956</v>
      </c>
      <c r="AI47" s="423">
        <f>'別表4-2'!AM46</f>
        <v>317</v>
      </c>
      <c r="AJ47" s="424">
        <f t="shared" si="16"/>
        <v>60.84452975047985</v>
      </c>
      <c r="AK47" s="423">
        <f>'別表4-2'!AO46</f>
        <v>9</v>
      </c>
      <c r="AL47" s="424">
        <f t="shared" si="17"/>
        <v>1.727447216890595</v>
      </c>
      <c r="AM47" s="447">
        <f>'別表4-2'!AQ46</f>
        <v>23</v>
      </c>
      <c r="AN47" s="170"/>
    </row>
    <row r="48" spans="2:40" s="4" customFormat="1" ht="28.5" customHeight="1">
      <c r="B48" s="95" t="s">
        <v>198</v>
      </c>
      <c r="C48" s="420">
        <f t="shared" si="0"/>
        <v>15</v>
      </c>
      <c r="D48" s="420">
        <f>'別表4-2'!F47</f>
        <v>13</v>
      </c>
      <c r="E48" s="421">
        <f t="shared" si="21"/>
        <v>7</v>
      </c>
      <c r="F48" s="422">
        <v>100</v>
      </c>
      <c r="G48" s="423">
        <f>'別表4-2'!Z47</f>
        <v>1</v>
      </c>
      <c r="H48" s="424">
        <f t="shared" si="2"/>
        <v>14.285714285714285</v>
      </c>
      <c r="I48" s="423">
        <f>'別表4-2'!AB47</f>
        <v>0</v>
      </c>
      <c r="J48" s="424">
        <f t="shared" si="3"/>
        <v>0</v>
      </c>
      <c r="K48" s="423">
        <f>'別表4-2'!AD47</f>
        <v>6</v>
      </c>
      <c r="L48" s="424">
        <f t="shared" si="4"/>
        <v>85.71428571428571</v>
      </c>
      <c r="M48" s="423">
        <f>'別表4-2'!AF47</f>
        <v>0</v>
      </c>
      <c r="N48" s="424">
        <f t="shared" si="5"/>
        <v>0</v>
      </c>
      <c r="O48" s="423">
        <f>'別表4-2'!AH47</f>
        <v>0</v>
      </c>
      <c r="P48" s="424">
        <f t="shared" si="6"/>
        <v>0</v>
      </c>
      <c r="Q48" s="421">
        <f t="shared" si="22"/>
        <v>7</v>
      </c>
      <c r="R48" s="261">
        <v>7</v>
      </c>
      <c r="S48" s="172">
        <v>7</v>
      </c>
      <c r="T48" s="15">
        <v>0</v>
      </c>
      <c r="U48" s="424">
        <f t="shared" si="8"/>
        <v>0</v>
      </c>
      <c r="V48" s="15">
        <v>7</v>
      </c>
      <c r="W48" s="424">
        <f t="shared" si="9"/>
        <v>100</v>
      </c>
      <c r="X48" s="15">
        <v>0</v>
      </c>
      <c r="Y48" s="424">
        <f t="shared" si="10"/>
        <v>0</v>
      </c>
      <c r="Z48" s="15">
        <v>0</v>
      </c>
      <c r="AA48" s="424">
        <f t="shared" si="11"/>
        <v>0</v>
      </c>
      <c r="AB48" s="15">
        <v>0</v>
      </c>
      <c r="AC48" s="424">
        <f t="shared" si="12"/>
        <v>0</v>
      </c>
      <c r="AD48" s="19">
        <v>0</v>
      </c>
      <c r="AE48" s="446">
        <f t="shared" si="13"/>
        <v>0</v>
      </c>
      <c r="AF48" s="421">
        <f t="shared" si="23"/>
        <v>1</v>
      </c>
      <c r="AG48" s="423">
        <f>'別表4-2'!AK47</f>
        <v>1</v>
      </c>
      <c r="AH48" s="424">
        <f t="shared" si="15"/>
        <v>100</v>
      </c>
      <c r="AI48" s="423">
        <f>'別表4-2'!AM47</f>
        <v>0</v>
      </c>
      <c r="AJ48" s="424">
        <f t="shared" si="16"/>
        <v>0</v>
      </c>
      <c r="AK48" s="423">
        <f>'別表4-2'!AO47</f>
        <v>0</v>
      </c>
      <c r="AL48" s="424">
        <f t="shared" si="17"/>
        <v>0</v>
      </c>
      <c r="AM48" s="447">
        <f>'別表4-2'!AQ47</f>
        <v>1</v>
      </c>
      <c r="AN48" s="170"/>
    </row>
    <row r="49" spans="2:40" s="4" customFormat="1" ht="27" customHeight="1">
      <c r="B49" s="95" t="s">
        <v>199</v>
      </c>
      <c r="C49" s="420">
        <f t="shared" si="0"/>
        <v>64</v>
      </c>
      <c r="D49" s="420">
        <f>'別表4-2'!F48</f>
        <v>35</v>
      </c>
      <c r="E49" s="421">
        <f t="shared" si="21"/>
        <v>22</v>
      </c>
      <c r="F49" s="422">
        <v>100</v>
      </c>
      <c r="G49" s="423">
        <f>'別表4-2'!Z48</f>
        <v>4</v>
      </c>
      <c r="H49" s="424">
        <f t="shared" si="2"/>
        <v>18.181818181818183</v>
      </c>
      <c r="I49" s="423">
        <f>'別表4-2'!AB48</f>
        <v>8</v>
      </c>
      <c r="J49" s="424">
        <f t="shared" si="3"/>
        <v>36.36363636363637</v>
      </c>
      <c r="K49" s="423">
        <f>'別表4-2'!AD48</f>
        <v>7</v>
      </c>
      <c r="L49" s="424">
        <f t="shared" si="4"/>
        <v>31.818181818181817</v>
      </c>
      <c r="M49" s="423">
        <f>'別表4-2'!AF48</f>
        <v>2</v>
      </c>
      <c r="N49" s="424">
        <f t="shared" si="5"/>
        <v>9.090909090909092</v>
      </c>
      <c r="O49" s="423">
        <f>'別表4-2'!AH48</f>
        <v>1</v>
      </c>
      <c r="P49" s="424">
        <f t="shared" si="6"/>
        <v>4.545454545454546</v>
      </c>
      <c r="Q49" s="421">
        <f t="shared" si="22"/>
        <v>22</v>
      </c>
      <c r="R49" s="171">
        <v>13</v>
      </c>
      <c r="S49" s="172">
        <v>9</v>
      </c>
      <c r="T49" s="15">
        <v>3</v>
      </c>
      <c r="U49" s="424">
        <f t="shared" si="8"/>
        <v>23.076923076923077</v>
      </c>
      <c r="V49" s="15">
        <v>10</v>
      </c>
      <c r="W49" s="424">
        <f t="shared" si="9"/>
        <v>76.92307692307693</v>
      </c>
      <c r="X49" s="15">
        <v>7</v>
      </c>
      <c r="Y49" s="424">
        <f t="shared" si="10"/>
        <v>53.84615384615385</v>
      </c>
      <c r="Z49" s="15">
        <v>8</v>
      </c>
      <c r="AA49" s="424">
        <f t="shared" si="11"/>
        <v>61.53846153846154</v>
      </c>
      <c r="AB49" s="15">
        <v>4</v>
      </c>
      <c r="AC49" s="424">
        <f t="shared" si="12"/>
        <v>30.76923076923077</v>
      </c>
      <c r="AD49" s="19">
        <v>0</v>
      </c>
      <c r="AE49" s="446">
        <f t="shared" si="13"/>
        <v>0</v>
      </c>
      <c r="AF49" s="421">
        <f t="shared" si="23"/>
        <v>22</v>
      </c>
      <c r="AG49" s="423">
        <f>'別表4-2'!AK48</f>
        <v>12</v>
      </c>
      <c r="AH49" s="424">
        <f t="shared" si="15"/>
        <v>54.54545454545454</v>
      </c>
      <c r="AI49" s="423">
        <f>'別表4-2'!AM48</f>
        <v>7</v>
      </c>
      <c r="AJ49" s="424">
        <f t="shared" si="16"/>
        <v>31.818181818181817</v>
      </c>
      <c r="AK49" s="423">
        <f>'別表4-2'!AO48</f>
        <v>3</v>
      </c>
      <c r="AL49" s="424">
        <f t="shared" si="17"/>
        <v>13.636363636363635</v>
      </c>
      <c r="AM49" s="447">
        <f>'別表4-2'!AQ48</f>
        <v>7</v>
      </c>
      <c r="AN49" s="170"/>
    </row>
    <row r="50" spans="2:40" s="4" customFormat="1" ht="27.75" customHeight="1">
      <c r="B50" s="95" t="s">
        <v>200</v>
      </c>
      <c r="C50" s="420">
        <f t="shared" si="0"/>
        <v>233</v>
      </c>
      <c r="D50" s="420">
        <f>'別表4-2'!F49</f>
        <v>160</v>
      </c>
      <c r="E50" s="421">
        <f t="shared" si="21"/>
        <v>133</v>
      </c>
      <c r="F50" s="422">
        <v>100</v>
      </c>
      <c r="G50" s="423">
        <f>'別表4-2'!Z49</f>
        <v>133</v>
      </c>
      <c r="H50" s="424">
        <f t="shared" si="2"/>
        <v>100</v>
      </c>
      <c r="I50" s="423">
        <f>'別表4-2'!AB49</f>
        <v>0</v>
      </c>
      <c r="J50" s="424">
        <f t="shared" si="3"/>
        <v>0</v>
      </c>
      <c r="K50" s="423">
        <f>'別表4-2'!AD49</f>
        <v>0</v>
      </c>
      <c r="L50" s="424">
        <f t="shared" si="4"/>
        <v>0</v>
      </c>
      <c r="M50" s="423">
        <f>'別表4-2'!AF49</f>
        <v>0</v>
      </c>
      <c r="N50" s="424">
        <f t="shared" si="5"/>
        <v>0</v>
      </c>
      <c r="O50" s="423">
        <f>'別表4-2'!AH49</f>
        <v>0</v>
      </c>
      <c r="P50" s="424">
        <f t="shared" si="6"/>
        <v>0</v>
      </c>
      <c r="Q50" s="421">
        <f t="shared" si="22"/>
        <v>133</v>
      </c>
      <c r="R50" s="171">
        <v>128</v>
      </c>
      <c r="S50" s="172">
        <v>128</v>
      </c>
      <c r="T50" s="15">
        <v>128</v>
      </c>
      <c r="U50" s="424">
        <f t="shared" si="8"/>
        <v>100</v>
      </c>
      <c r="V50" s="15">
        <v>128</v>
      </c>
      <c r="W50" s="424">
        <f t="shared" si="9"/>
        <v>100</v>
      </c>
      <c r="X50" s="15">
        <v>0</v>
      </c>
      <c r="Y50" s="424">
        <f t="shared" si="10"/>
        <v>0</v>
      </c>
      <c r="Z50" s="15">
        <v>128</v>
      </c>
      <c r="AA50" s="424">
        <f t="shared" si="11"/>
        <v>100</v>
      </c>
      <c r="AB50" s="15">
        <v>0</v>
      </c>
      <c r="AC50" s="424">
        <f t="shared" si="12"/>
        <v>0</v>
      </c>
      <c r="AD50" s="19">
        <v>0</v>
      </c>
      <c r="AE50" s="446">
        <f t="shared" si="13"/>
        <v>0</v>
      </c>
      <c r="AF50" s="421">
        <f t="shared" si="23"/>
        <v>56</v>
      </c>
      <c r="AG50" s="423">
        <f>'別表4-2'!AK49</f>
        <v>55</v>
      </c>
      <c r="AH50" s="424">
        <f t="shared" si="15"/>
        <v>98.21428571428571</v>
      </c>
      <c r="AI50" s="423">
        <f>'別表4-2'!AM49</f>
        <v>1</v>
      </c>
      <c r="AJ50" s="424">
        <f t="shared" si="16"/>
        <v>1.7857142857142856</v>
      </c>
      <c r="AK50" s="423">
        <f>'別表4-2'!AO49</f>
        <v>0</v>
      </c>
      <c r="AL50" s="424">
        <f t="shared" si="17"/>
        <v>0</v>
      </c>
      <c r="AM50" s="447">
        <f>'別表4-2'!AQ49</f>
        <v>17</v>
      </c>
      <c r="AN50" s="170"/>
    </row>
    <row r="51" spans="2:40" s="4" customFormat="1" ht="27" customHeight="1">
      <c r="B51" s="95" t="s">
        <v>201</v>
      </c>
      <c r="C51" s="420">
        <f t="shared" si="0"/>
        <v>224</v>
      </c>
      <c r="D51" s="420">
        <f>'別表4-2'!F50</f>
        <v>103</v>
      </c>
      <c r="E51" s="421">
        <f t="shared" si="21"/>
        <v>92</v>
      </c>
      <c r="F51" s="422">
        <v>100</v>
      </c>
      <c r="G51" s="428">
        <f>'別表4-2'!Z50</f>
        <v>0</v>
      </c>
      <c r="H51" s="424">
        <f t="shared" si="2"/>
        <v>0</v>
      </c>
      <c r="I51" s="428">
        <f>'別表4-2'!AB50</f>
        <v>0</v>
      </c>
      <c r="J51" s="424">
        <f t="shared" si="3"/>
        <v>0</v>
      </c>
      <c r="K51" s="429">
        <f>'別表4-2'!AD50</f>
        <v>3</v>
      </c>
      <c r="L51" s="424">
        <f t="shared" si="4"/>
        <v>3.260869565217391</v>
      </c>
      <c r="M51" s="423">
        <f>'別表4-2'!AF50</f>
        <v>86</v>
      </c>
      <c r="N51" s="424">
        <f t="shared" si="5"/>
        <v>93.47826086956522</v>
      </c>
      <c r="O51" s="423">
        <f>'別表4-2'!AH50</f>
        <v>3</v>
      </c>
      <c r="P51" s="424">
        <f t="shared" si="6"/>
        <v>3.260869565217391</v>
      </c>
      <c r="Q51" s="421">
        <f t="shared" si="22"/>
        <v>92</v>
      </c>
      <c r="R51" s="171">
        <v>91</v>
      </c>
      <c r="S51" s="172">
        <v>91</v>
      </c>
      <c r="T51" s="177">
        <v>0</v>
      </c>
      <c r="U51" s="424">
        <f t="shared" si="8"/>
        <v>0</v>
      </c>
      <c r="V51" s="177">
        <v>91</v>
      </c>
      <c r="W51" s="424">
        <f t="shared" si="9"/>
        <v>100</v>
      </c>
      <c r="X51" s="177">
        <v>0</v>
      </c>
      <c r="Y51" s="424">
        <f t="shared" si="10"/>
        <v>0</v>
      </c>
      <c r="Z51" s="177">
        <v>0</v>
      </c>
      <c r="AA51" s="424">
        <f t="shared" si="11"/>
        <v>0</v>
      </c>
      <c r="AB51" s="177">
        <v>0</v>
      </c>
      <c r="AC51" s="424">
        <f t="shared" si="12"/>
        <v>0</v>
      </c>
      <c r="AD51" s="19">
        <v>0</v>
      </c>
      <c r="AE51" s="446">
        <f t="shared" si="13"/>
        <v>0</v>
      </c>
      <c r="AF51" s="421">
        <f t="shared" si="23"/>
        <v>115</v>
      </c>
      <c r="AG51" s="428">
        <f>'別表4-2'!AK50</f>
        <v>114</v>
      </c>
      <c r="AH51" s="424">
        <f t="shared" si="15"/>
        <v>99.1304347826087</v>
      </c>
      <c r="AI51" s="428">
        <f>'別表4-2'!AM50</f>
        <v>1</v>
      </c>
      <c r="AJ51" s="424">
        <f t="shared" si="16"/>
        <v>0.8695652173913043</v>
      </c>
      <c r="AK51" s="428">
        <f>'別表4-2'!AO50</f>
        <v>0</v>
      </c>
      <c r="AL51" s="424">
        <f t="shared" si="17"/>
        <v>0</v>
      </c>
      <c r="AM51" s="449">
        <f>'別表4-2'!AQ50</f>
        <v>6</v>
      </c>
      <c r="AN51" s="178"/>
    </row>
    <row r="52" spans="2:40" s="4" customFormat="1" ht="27.75" customHeight="1">
      <c r="B52" s="95" t="s">
        <v>202</v>
      </c>
      <c r="C52" s="420">
        <f t="shared" si="0"/>
        <v>64</v>
      </c>
      <c r="D52" s="420">
        <f>'別表4-2'!F51</f>
        <v>33</v>
      </c>
      <c r="E52" s="421">
        <f t="shared" si="21"/>
        <v>16</v>
      </c>
      <c r="F52" s="422">
        <v>100</v>
      </c>
      <c r="G52" s="428">
        <f>'別表4-2'!Z51</f>
        <v>4</v>
      </c>
      <c r="H52" s="424">
        <f t="shared" si="2"/>
        <v>25</v>
      </c>
      <c r="I52" s="428">
        <f>'別表4-2'!AB51</f>
        <v>8</v>
      </c>
      <c r="J52" s="424">
        <f t="shared" si="3"/>
        <v>50</v>
      </c>
      <c r="K52" s="429">
        <f>'別表4-2'!AD51</f>
        <v>0</v>
      </c>
      <c r="L52" s="424">
        <f t="shared" si="4"/>
        <v>0</v>
      </c>
      <c r="M52" s="423">
        <f>'別表4-2'!AF51</f>
        <v>3</v>
      </c>
      <c r="N52" s="424">
        <f t="shared" si="5"/>
        <v>18.75</v>
      </c>
      <c r="O52" s="423">
        <f>'別表4-2'!AH51</f>
        <v>1</v>
      </c>
      <c r="P52" s="424">
        <f t="shared" si="6"/>
        <v>6.25</v>
      </c>
      <c r="Q52" s="421">
        <f t="shared" si="22"/>
        <v>16</v>
      </c>
      <c r="R52" s="171">
        <v>11</v>
      </c>
      <c r="S52" s="172">
        <v>7</v>
      </c>
      <c r="T52" s="177">
        <v>0</v>
      </c>
      <c r="U52" s="424">
        <f t="shared" si="8"/>
        <v>0</v>
      </c>
      <c r="V52" s="177">
        <v>11</v>
      </c>
      <c r="W52" s="424">
        <f t="shared" si="9"/>
        <v>100</v>
      </c>
      <c r="X52" s="177">
        <v>1</v>
      </c>
      <c r="Y52" s="424">
        <f t="shared" si="10"/>
        <v>9.090909090909092</v>
      </c>
      <c r="Z52" s="177">
        <v>0</v>
      </c>
      <c r="AA52" s="424">
        <f t="shared" si="11"/>
        <v>0</v>
      </c>
      <c r="AB52" s="177">
        <v>8</v>
      </c>
      <c r="AC52" s="424">
        <f t="shared" si="12"/>
        <v>72.72727272727273</v>
      </c>
      <c r="AD52" s="19">
        <v>0</v>
      </c>
      <c r="AE52" s="446">
        <f t="shared" si="13"/>
        <v>0</v>
      </c>
      <c r="AF52" s="421">
        <f t="shared" si="23"/>
        <v>25</v>
      </c>
      <c r="AG52" s="428">
        <f>'別表4-2'!AK51</f>
        <v>16</v>
      </c>
      <c r="AH52" s="424">
        <f t="shared" si="15"/>
        <v>64</v>
      </c>
      <c r="AI52" s="428">
        <f>'別表4-2'!AM51</f>
        <v>9</v>
      </c>
      <c r="AJ52" s="424">
        <f t="shared" si="16"/>
        <v>36</v>
      </c>
      <c r="AK52" s="428">
        <f>'別表4-2'!AO51</f>
        <v>0</v>
      </c>
      <c r="AL52" s="424">
        <f t="shared" si="17"/>
        <v>0</v>
      </c>
      <c r="AM52" s="449">
        <f>'別表4-2'!AQ51</f>
        <v>6</v>
      </c>
      <c r="AN52" s="178"/>
    </row>
    <row r="53" spans="2:40" s="4" customFormat="1" ht="27.75" customHeight="1">
      <c r="B53" s="95" t="s">
        <v>203</v>
      </c>
      <c r="C53" s="420">
        <f t="shared" si="0"/>
        <v>313</v>
      </c>
      <c r="D53" s="420">
        <f>'別表4-2'!F52</f>
        <v>242</v>
      </c>
      <c r="E53" s="421">
        <f t="shared" si="21"/>
        <v>4</v>
      </c>
      <c r="F53" s="422">
        <v>100</v>
      </c>
      <c r="G53" s="428">
        <f>'別表4-2'!Z52</f>
        <v>0</v>
      </c>
      <c r="H53" s="424">
        <f t="shared" si="2"/>
        <v>0</v>
      </c>
      <c r="I53" s="428">
        <f>'別表4-2'!AB52</f>
        <v>0</v>
      </c>
      <c r="J53" s="424">
        <f t="shared" si="3"/>
        <v>0</v>
      </c>
      <c r="K53" s="429">
        <f>'別表4-2'!AD52</f>
        <v>0</v>
      </c>
      <c r="L53" s="424">
        <f t="shared" si="4"/>
        <v>0</v>
      </c>
      <c r="M53" s="423">
        <f>'別表4-2'!AF52</f>
        <v>0</v>
      </c>
      <c r="N53" s="424">
        <f t="shared" si="5"/>
        <v>0</v>
      </c>
      <c r="O53" s="423">
        <f>'別表4-2'!AH52</f>
        <v>4</v>
      </c>
      <c r="P53" s="424">
        <f t="shared" si="6"/>
        <v>100</v>
      </c>
      <c r="Q53" s="421">
        <f t="shared" si="22"/>
        <v>4</v>
      </c>
      <c r="R53" s="171">
        <v>4</v>
      </c>
      <c r="S53" s="172">
        <v>0</v>
      </c>
      <c r="T53" s="177">
        <v>0</v>
      </c>
      <c r="U53" s="424">
        <f t="shared" si="8"/>
        <v>0</v>
      </c>
      <c r="V53" s="179">
        <v>0</v>
      </c>
      <c r="W53" s="424">
        <f t="shared" si="9"/>
        <v>0</v>
      </c>
      <c r="X53" s="177">
        <v>0</v>
      </c>
      <c r="Y53" s="424">
        <f t="shared" si="10"/>
        <v>0</v>
      </c>
      <c r="Z53" s="177">
        <v>0</v>
      </c>
      <c r="AA53" s="424">
        <f t="shared" si="11"/>
        <v>0</v>
      </c>
      <c r="AB53" s="177">
        <v>0</v>
      </c>
      <c r="AC53" s="424">
        <f t="shared" si="12"/>
        <v>0</v>
      </c>
      <c r="AD53" s="19">
        <v>4</v>
      </c>
      <c r="AE53" s="446">
        <f t="shared" si="13"/>
        <v>100</v>
      </c>
      <c r="AF53" s="421">
        <f t="shared" si="23"/>
        <v>69</v>
      </c>
      <c r="AG53" s="428">
        <f>'別表4-2'!AK52</f>
        <v>69</v>
      </c>
      <c r="AH53" s="424">
        <f t="shared" si="15"/>
        <v>100</v>
      </c>
      <c r="AI53" s="428">
        <f>'別表4-2'!AM52</f>
        <v>0</v>
      </c>
      <c r="AJ53" s="424">
        <f t="shared" si="16"/>
        <v>0</v>
      </c>
      <c r="AK53" s="428">
        <f>'別表4-2'!AO52</f>
        <v>0</v>
      </c>
      <c r="AL53" s="424">
        <f t="shared" si="17"/>
        <v>0</v>
      </c>
      <c r="AM53" s="449">
        <f>'別表4-2'!AQ52</f>
        <v>2</v>
      </c>
      <c r="AN53" s="178"/>
    </row>
    <row r="54" spans="2:40" s="4" customFormat="1" ht="28.5" customHeight="1" thickBot="1">
      <c r="B54" s="96" t="s">
        <v>204</v>
      </c>
      <c r="C54" s="430">
        <f t="shared" si="0"/>
        <v>185</v>
      </c>
      <c r="D54" s="430">
        <f>'別表4-2'!F53</f>
        <v>83</v>
      </c>
      <c r="E54" s="431">
        <f t="shared" si="21"/>
        <v>37</v>
      </c>
      <c r="F54" s="432">
        <v>100</v>
      </c>
      <c r="G54" s="433">
        <f>'別表4-2'!Z53</f>
        <v>16</v>
      </c>
      <c r="H54" s="434">
        <f t="shared" si="2"/>
        <v>43.24324324324324</v>
      </c>
      <c r="I54" s="433">
        <f>'別表4-2'!AB53</f>
        <v>11</v>
      </c>
      <c r="J54" s="434">
        <f t="shared" si="3"/>
        <v>29.72972972972973</v>
      </c>
      <c r="K54" s="435">
        <f>'別表4-2'!AD53</f>
        <v>2</v>
      </c>
      <c r="L54" s="434">
        <f t="shared" si="4"/>
        <v>5.405405405405405</v>
      </c>
      <c r="M54" s="436">
        <f>'別表4-2'!AF53</f>
        <v>4</v>
      </c>
      <c r="N54" s="434">
        <f t="shared" si="5"/>
        <v>10.81081081081081</v>
      </c>
      <c r="O54" s="436">
        <f>'別表4-2'!AH53</f>
        <v>4</v>
      </c>
      <c r="P54" s="434">
        <f t="shared" si="6"/>
        <v>10.81081081081081</v>
      </c>
      <c r="Q54" s="431">
        <f t="shared" si="22"/>
        <v>37</v>
      </c>
      <c r="R54" s="180">
        <v>22</v>
      </c>
      <c r="S54" s="181">
        <v>21</v>
      </c>
      <c r="T54" s="182">
        <v>2</v>
      </c>
      <c r="U54" s="434">
        <f t="shared" si="8"/>
        <v>9.090909090909092</v>
      </c>
      <c r="V54" s="183">
        <v>1</v>
      </c>
      <c r="W54" s="434">
        <f t="shared" si="9"/>
        <v>4.545454545454546</v>
      </c>
      <c r="X54" s="182">
        <v>20</v>
      </c>
      <c r="Y54" s="434">
        <f t="shared" si="10"/>
        <v>90.9090909090909</v>
      </c>
      <c r="Z54" s="182">
        <v>5</v>
      </c>
      <c r="AA54" s="434">
        <f t="shared" si="11"/>
        <v>22.727272727272727</v>
      </c>
      <c r="AB54" s="182">
        <v>11</v>
      </c>
      <c r="AC54" s="434">
        <f t="shared" si="12"/>
        <v>50</v>
      </c>
      <c r="AD54" s="184">
        <v>0</v>
      </c>
      <c r="AE54" s="450">
        <f t="shared" si="13"/>
        <v>0</v>
      </c>
      <c r="AF54" s="431">
        <f t="shared" si="23"/>
        <v>90</v>
      </c>
      <c r="AG54" s="433">
        <f>'別表4-2'!AK53</f>
        <v>68</v>
      </c>
      <c r="AH54" s="434">
        <f t="shared" si="15"/>
        <v>75.55555555555556</v>
      </c>
      <c r="AI54" s="433">
        <f>'別表4-2'!AM53</f>
        <v>21</v>
      </c>
      <c r="AJ54" s="434">
        <f t="shared" si="16"/>
        <v>23.333333333333332</v>
      </c>
      <c r="AK54" s="433">
        <f>'別表4-2'!AO53</f>
        <v>1</v>
      </c>
      <c r="AL54" s="434">
        <f t="shared" si="17"/>
        <v>1.1111111111111112</v>
      </c>
      <c r="AM54" s="451">
        <f>'別表4-2'!AQ53</f>
        <v>12</v>
      </c>
      <c r="AN54" s="178"/>
    </row>
    <row r="55" spans="2:40" s="4" customFormat="1" ht="29.25" customHeight="1" thickBot="1" thickTop="1">
      <c r="B55" s="185" t="s">
        <v>2</v>
      </c>
      <c r="C55" s="437">
        <f>SUM(C8:C54)</f>
        <v>23643</v>
      </c>
      <c r="D55" s="438">
        <f>SUM(D8:D54)</f>
        <v>8217</v>
      </c>
      <c r="E55" s="439">
        <f>SUM(E8:E54)</f>
        <v>1798</v>
      </c>
      <c r="F55" s="440">
        <v>100</v>
      </c>
      <c r="G55" s="439">
        <f>'別表4-2'!Z54</f>
        <v>777</v>
      </c>
      <c r="H55" s="441">
        <f t="shared" si="2"/>
        <v>43.2146829810901</v>
      </c>
      <c r="I55" s="439">
        <f>'別表4-2'!AB54</f>
        <v>452</v>
      </c>
      <c r="J55" s="441">
        <f t="shared" si="3"/>
        <v>25.139043381535036</v>
      </c>
      <c r="K55" s="442">
        <f>'別表4-2'!AD54</f>
        <v>150</v>
      </c>
      <c r="L55" s="441">
        <f t="shared" si="4"/>
        <v>8.342602892102335</v>
      </c>
      <c r="M55" s="439">
        <f>'別表4-2'!AF54</f>
        <v>196</v>
      </c>
      <c r="N55" s="441">
        <f t="shared" si="5"/>
        <v>10.901001112347053</v>
      </c>
      <c r="O55" s="439">
        <f>'別表4-2'!AH54</f>
        <v>223</v>
      </c>
      <c r="P55" s="441">
        <f t="shared" si="6"/>
        <v>12.402669632925473</v>
      </c>
      <c r="Q55" s="438">
        <f>SUM(Q8:Q54)</f>
        <v>1798</v>
      </c>
      <c r="R55" s="453">
        <f>SUM(R8:R54)</f>
        <v>1259</v>
      </c>
      <c r="S55" s="439">
        <f>SUM(S8:S54)</f>
        <v>911</v>
      </c>
      <c r="T55" s="439">
        <f>SUM(T8:T54)</f>
        <v>197</v>
      </c>
      <c r="U55" s="443">
        <f t="shared" si="8"/>
        <v>15.647339158061953</v>
      </c>
      <c r="V55" s="442">
        <f>SUM(V8:V54)</f>
        <v>588</v>
      </c>
      <c r="W55" s="443">
        <f t="shared" si="9"/>
        <v>46.70373312152502</v>
      </c>
      <c r="X55" s="439">
        <f>SUM(X8:X54)</f>
        <v>399</v>
      </c>
      <c r="Y55" s="441">
        <f t="shared" si="10"/>
        <v>31.691818903891978</v>
      </c>
      <c r="Z55" s="439">
        <f>SUM(Z8:Z54)</f>
        <v>489</v>
      </c>
      <c r="AA55" s="443">
        <f t="shared" si="11"/>
        <v>38.84034948371723</v>
      </c>
      <c r="AB55" s="439">
        <f>SUM(AB8:AB54)</f>
        <v>648</v>
      </c>
      <c r="AC55" s="441">
        <f t="shared" si="12"/>
        <v>51.469420174741856</v>
      </c>
      <c r="AD55" s="439">
        <f>SUM(AD8:AD54)</f>
        <v>21</v>
      </c>
      <c r="AE55" s="443">
        <f t="shared" si="13"/>
        <v>1.6679904686258933</v>
      </c>
      <c r="AF55" s="453">
        <f>SUM(AF8:AF54)</f>
        <v>14719</v>
      </c>
      <c r="AG55" s="439">
        <f>'別表4-2'!AK54</f>
        <v>8401</v>
      </c>
      <c r="AH55" s="441">
        <f t="shared" si="15"/>
        <v>57.0758883076296</v>
      </c>
      <c r="AI55" s="439">
        <f>'別表4-2'!AM54</f>
        <v>4916</v>
      </c>
      <c r="AJ55" s="441">
        <f t="shared" si="16"/>
        <v>33.39900808478837</v>
      </c>
      <c r="AK55" s="439">
        <f>'別表4-2'!AO54</f>
        <v>1402</v>
      </c>
      <c r="AL55" s="441">
        <f t="shared" si="17"/>
        <v>9.525103607582038</v>
      </c>
      <c r="AM55" s="452">
        <f>'別表4-2'!AQ54</f>
        <v>707</v>
      </c>
      <c r="AN55" s="178"/>
    </row>
    <row r="56" spans="2:40" ht="18.75" customHeight="1">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row>
    <row r="57" spans="2:40" ht="27" customHeight="1">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row>
    <row r="58" spans="2:40" ht="25.5" customHeight="1">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row>
    <row r="59" spans="2:40" ht="33" customHeight="1">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row>
    <row r="60" spans="2:40" ht="12.75">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row>
    <row r="61" spans="2:40" ht="12.75">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row>
    <row r="62" spans="2:40" s="6" customFormat="1" ht="16.5">
      <c r="B62" s="186"/>
      <c r="C62" s="186"/>
      <c r="D62" s="186"/>
      <c r="E62" s="186"/>
      <c r="F62" s="186"/>
      <c r="G62" s="186"/>
      <c r="H62" s="186"/>
      <c r="I62" s="186"/>
      <c r="J62" s="186"/>
      <c r="K62" s="186"/>
      <c r="L62" s="186"/>
      <c r="M62" s="186"/>
      <c r="N62" s="186"/>
      <c r="O62" s="186"/>
      <c r="P62" s="186"/>
      <c r="Q62" s="187"/>
      <c r="R62" s="187"/>
      <c r="S62" s="187"/>
      <c r="T62" s="187"/>
      <c r="U62" s="187"/>
      <c r="V62" s="187"/>
      <c r="W62" s="187"/>
      <c r="X62" s="187"/>
      <c r="Y62" s="187"/>
      <c r="Z62" s="187"/>
      <c r="AA62" s="187"/>
      <c r="AB62" s="186"/>
      <c r="AC62" s="186"/>
      <c r="AD62" s="186"/>
      <c r="AE62" s="186"/>
      <c r="AF62" s="186"/>
      <c r="AG62" s="186"/>
      <c r="AH62" s="186"/>
      <c r="AI62" s="186"/>
      <c r="AJ62" s="186"/>
      <c r="AK62" s="186"/>
      <c r="AL62" s="186"/>
      <c r="AM62" s="186"/>
      <c r="AN62" s="186"/>
    </row>
    <row r="63" spans="26:39" ht="12.75">
      <c r="Z63" s="397"/>
      <c r="AA63" s="397"/>
      <c r="AB63" s="397"/>
      <c r="AC63" s="397"/>
      <c r="AD63" s="397"/>
      <c r="AE63" s="397"/>
      <c r="AF63" s="397"/>
      <c r="AG63" s="397"/>
      <c r="AH63" s="397"/>
      <c r="AI63" s="397"/>
      <c r="AJ63" s="397"/>
      <c r="AK63" s="397"/>
      <c r="AL63" s="397"/>
      <c r="AM63" s="397"/>
    </row>
  </sheetData>
  <sheetProtection scenarios="1" formatCells="0" autoFilter="0"/>
  <mergeCells count="31">
    <mergeCell ref="AM4:AM6"/>
    <mergeCell ref="S5:S6"/>
    <mergeCell ref="AN4:AN6"/>
    <mergeCell ref="G6:H6"/>
    <mergeCell ref="R5:R6"/>
    <mergeCell ref="K6:L6"/>
    <mergeCell ref="AF5:AF6"/>
    <mergeCell ref="AG6:AH6"/>
    <mergeCell ref="AF4:AL4"/>
    <mergeCell ref="AI6:AJ6"/>
    <mergeCell ref="T6:U6"/>
    <mergeCell ref="I6:J6"/>
    <mergeCell ref="AK6:AL6"/>
    <mergeCell ref="AG5:AL5"/>
    <mergeCell ref="X6:Y6"/>
    <mergeCell ref="A2:AM2"/>
    <mergeCell ref="C4:C6"/>
    <mergeCell ref="T5:AE5"/>
    <mergeCell ref="G4:P4"/>
    <mergeCell ref="D4:D6"/>
    <mergeCell ref="M6:N6"/>
    <mergeCell ref="B4:B7"/>
    <mergeCell ref="R4:AE4"/>
    <mergeCell ref="V6:W6"/>
    <mergeCell ref="E4:F6"/>
    <mergeCell ref="AD6:AE6"/>
    <mergeCell ref="O6:P6"/>
    <mergeCell ref="Q4:Q6"/>
    <mergeCell ref="AB6:AC6"/>
    <mergeCell ref="G5:P5"/>
    <mergeCell ref="Z6:AA6"/>
  </mergeCells>
  <printOptions/>
  <pageMargins left="0.39370078740157477" right="0.39370078740157477" top="0.39370078740157477" bottom="0.39370078740157477" header="0.19685039370078738" footer="0.19685039370078738"/>
  <pageSetup fitToHeight="1" fitToWidth="1" horizontalDpi="600" verticalDpi="600" orientation="landscape" paperSize="9" scale="33" r:id="rId1"/>
</worksheet>
</file>

<file path=xl/worksheets/sheet12.xml><?xml version="1.0" encoding="utf-8"?>
<worksheet xmlns="http://schemas.openxmlformats.org/spreadsheetml/2006/main" xmlns:r="http://schemas.openxmlformats.org/officeDocument/2006/relationships">
  <sheetPr>
    <pageSetUpPr fitToPage="1"/>
  </sheetPr>
  <dimension ref="A1:AI55"/>
  <sheetViews>
    <sheetView view="pageBreakPreview" zoomScale="40" zoomScaleNormal="40" zoomScaleSheetLayoutView="40" zoomScalePageLayoutView="0" workbookViewId="0" topLeftCell="A1">
      <pane xSplit="10" ySplit="6" topLeftCell="K7" activePane="bottomRight" state="frozen"/>
      <selection pane="topLeft" activeCell="A1" sqref="A1"/>
      <selection pane="topRight" activeCell="K1" sqref="K1"/>
      <selection pane="bottomLeft" activeCell="A7" sqref="A7"/>
      <selection pane="bottomRight" activeCell="AQ20" sqref="AQ20"/>
    </sheetView>
  </sheetViews>
  <sheetFormatPr defaultColWidth="9.00390625" defaultRowHeight="13.5"/>
  <cols>
    <col min="1" max="1" width="1.875" style="0" customWidth="1"/>
    <col min="2" max="2" width="18.125" style="0" customWidth="1"/>
    <col min="3" max="4" width="14.125" style="0" customWidth="1"/>
    <col min="5" max="5" width="10.875" style="0" customWidth="1"/>
    <col min="6" max="6" width="10.125" style="0" customWidth="1"/>
    <col min="7" max="7" width="10.875" style="0" customWidth="1"/>
    <col min="9" max="9" width="11.00390625" style="0" customWidth="1"/>
    <col min="10" max="10" width="8.875" style="0" customWidth="1"/>
    <col min="11" max="11" width="11.00390625" style="0" customWidth="1"/>
    <col min="13" max="13" width="11.00390625" style="0" customWidth="1"/>
    <col min="15" max="15" width="11.00390625" style="0" customWidth="1"/>
    <col min="17" max="18" width="14.125" style="0" customWidth="1"/>
    <col min="19" max="19" width="10.875" style="0" customWidth="1"/>
    <col min="21" max="21" width="11.00390625" style="0" customWidth="1"/>
    <col min="23" max="23" width="11.00390625" style="0" customWidth="1"/>
    <col min="25" max="25" width="10.875" style="0" customWidth="1"/>
    <col min="26" max="26" width="8.875" style="0" customWidth="1"/>
    <col min="27" max="27" width="12.875" style="0" customWidth="1"/>
    <col min="28" max="28" width="10.875" style="0" customWidth="1"/>
    <col min="30" max="30" width="10.875" style="0" customWidth="1"/>
    <col min="32" max="32" width="11.00390625" style="0" customWidth="1"/>
    <col min="34" max="34" width="10.875" style="0" customWidth="1"/>
  </cols>
  <sheetData>
    <row r="1" spans="1:35" s="8" customFormat="1" ht="18" customHeight="1">
      <c r="A1" s="7"/>
      <c r="B1" s="72" t="s">
        <v>156</v>
      </c>
      <c r="C1" s="72"/>
      <c r="D1" s="72"/>
      <c r="E1" s="72"/>
      <c r="F1" s="72"/>
      <c r="G1" s="72"/>
      <c r="H1" s="72"/>
      <c r="I1" s="72"/>
      <c r="J1" s="72"/>
      <c r="K1" s="188"/>
      <c r="L1" s="72"/>
      <c r="M1" s="72"/>
      <c r="N1" s="72"/>
      <c r="O1" s="72"/>
      <c r="P1" s="72"/>
      <c r="Q1" s="72"/>
      <c r="R1" s="72"/>
      <c r="S1" s="72"/>
      <c r="T1" s="72"/>
      <c r="U1" s="72"/>
      <c r="V1" s="72"/>
      <c r="W1" s="72"/>
      <c r="X1" s="72"/>
      <c r="Y1" s="72"/>
      <c r="Z1" s="72"/>
      <c r="AA1" s="72"/>
      <c r="AB1" s="72"/>
      <c r="AC1" s="72"/>
      <c r="AD1" s="72"/>
      <c r="AE1" s="72"/>
      <c r="AF1" s="72"/>
      <c r="AG1" s="72"/>
      <c r="AH1" s="73"/>
      <c r="AI1" s="132"/>
    </row>
    <row r="2" spans="2:35" s="7" customFormat="1" ht="18" customHeight="1">
      <c r="B2" s="585" t="s">
        <v>210</v>
      </c>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454"/>
    </row>
    <row r="3" spans="1:35" s="8" customFormat="1" ht="18" customHeight="1" thickBot="1">
      <c r="A3" s="7"/>
      <c r="B3" s="72" t="s">
        <v>97</v>
      </c>
      <c r="C3" s="72"/>
      <c r="D3" s="72"/>
      <c r="E3" s="188"/>
      <c r="F3" s="188"/>
      <c r="G3" s="188"/>
      <c r="H3" s="188"/>
      <c r="I3" s="188"/>
      <c r="J3" s="188"/>
      <c r="K3" s="188"/>
      <c r="L3" s="188"/>
      <c r="M3" s="188"/>
      <c r="N3" s="188"/>
      <c r="O3" s="188"/>
      <c r="P3" s="188"/>
      <c r="Q3" s="72"/>
      <c r="R3" s="72"/>
      <c r="S3" s="72"/>
      <c r="T3" s="72"/>
      <c r="U3" s="72"/>
      <c r="V3" s="72"/>
      <c r="W3" s="72"/>
      <c r="X3" s="72"/>
      <c r="Y3" s="72"/>
      <c r="Z3" s="72"/>
      <c r="AA3" s="72"/>
      <c r="AB3" s="72"/>
      <c r="AC3" s="72"/>
      <c r="AD3" s="72"/>
      <c r="AE3" s="72"/>
      <c r="AF3" s="72"/>
      <c r="AG3" s="72"/>
      <c r="AH3" s="73"/>
      <c r="AI3" s="132"/>
    </row>
    <row r="4" spans="2:35" s="1" customFormat="1" ht="18" customHeight="1">
      <c r="B4" s="706" t="s">
        <v>209</v>
      </c>
      <c r="C4" s="707" t="s">
        <v>153</v>
      </c>
      <c r="D4" s="710" t="s">
        <v>67</v>
      </c>
      <c r="E4" s="679" t="s">
        <v>61</v>
      </c>
      <c r="F4" s="680"/>
      <c r="G4" s="713"/>
      <c r="H4" s="713"/>
      <c r="I4" s="713"/>
      <c r="J4" s="713"/>
      <c r="K4" s="713"/>
      <c r="L4" s="713"/>
      <c r="M4" s="713"/>
      <c r="N4" s="713"/>
      <c r="O4" s="713"/>
      <c r="P4" s="713"/>
      <c r="Q4" s="656" t="s">
        <v>91</v>
      </c>
      <c r="R4" s="677"/>
      <c r="S4" s="714"/>
      <c r="T4" s="714"/>
      <c r="U4" s="714"/>
      <c r="V4" s="714"/>
      <c r="W4" s="714"/>
      <c r="X4" s="714"/>
      <c r="Y4" s="714"/>
      <c r="Z4" s="714"/>
      <c r="AA4" s="685" t="s">
        <v>94</v>
      </c>
      <c r="AB4" s="677"/>
      <c r="AC4" s="677"/>
      <c r="AD4" s="677"/>
      <c r="AE4" s="677"/>
      <c r="AF4" s="677"/>
      <c r="AG4" s="686"/>
      <c r="AH4" s="715" t="s">
        <v>1</v>
      </c>
      <c r="AI4" s="700"/>
    </row>
    <row r="5" spans="2:35" s="1" customFormat="1" ht="18" customHeight="1">
      <c r="B5" s="675"/>
      <c r="C5" s="708"/>
      <c r="D5" s="711"/>
      <c r="E5" s="681"/>
      <c r="F5" s="682"/>
      <c r="G5" s="718" t="s">
        <v>68</v>
      </c>
      <c r="H5" s="719"/>
      <c r="I5" s="719"/>
      <c r="J5" s="719"/>
      <c r="K5" s="719"/>
      <c r="L5" s="719"/>
      <c r="M5" s="719"/>
      <c r="N5" s="719"/>
      <c r="O5" s="719"/>
      <c r="P5" s="720"/>
      <c r="Q5" s="657"/>
      <c r="R5" s="721" t="s">
        <v>62</v>
      </c>
      <c r="S5" s="719" t="s">
        <v>96</v>
      </c>
      <c r="T5" s="719"/>
      <c r="U5" s="719"/>
      <c r="V5" s="719"/>
      <c r="W5" s="719"/>
      <c r="X5" s="719"/>
      <c r="Y5" s="719"/>
      <c r="Z5" s="720"/>
      <c r="AA5" s="723" t="s">
        <v>66</v>
      </c>
      <c r="AB5" s="692" t="s">
        <v>95</v>
      </c>
      <c r="AC5" s="724"/>
      <c r="AD5" s="724"/>
      <c r="AE5" s="724"/>
      <c r="AF5" s="724"/>
      <c r="AG5" s="725"/>
      <c r="AH5" s="716"/>
      <c r="AI5" s="700"/>
    </row>
    <row r="6" spans="2:35" s="1" customFormat="1" ht="55.5" customHeight="1">
      <c r="B6" s="675"/>
      <c r="C6" s="709"/>
      <c r="D6" s="712"/>
      <c r="E6" s="683"/>
      <c r="F6" s="684"/>
      <c r="G6" s="688" t="s">
        <v>33</v>
      </c>
      <c r="H6" s="726"/>
      <c r="I6" s="688" t="s">
        <v>55</v>
      </c>
      <c r="J6" s="689"/>
      <c r="K6" s="688" t="s">
        <v>34</v>
      </c>
      <c r="L6" s="689"/>
      <c r="M6" s="672" t="s">
        <v>35</v>
      </c>
      <c r="N6" s="602"/>
      <c r="O6" s="654" t="s">
        <v>36</v>
      </c>
      <c r="P6" s="730"/>
      <c r="Q6" s="658"/>
      <c r="R6" s="722"/>
      <c r="S6" s="731" t="s">
        <v>56</v>
      </c>
      <c r="T6" s="732"/>
      <c r="U6" s="727" t="s">
        <v>57</v>
      </c>
      <c r="V6" s="732"/>
      <c r="W6" s="727" t="s">
        <v>59</v>
      </c>
      <c r="X6" s="728"/>
      <c r="Y6" s="727" t="s">
        <v>60</v>
      </c>
      <c r="Z6" s="729"/>
      <c r="AA6" s="722"/>
      <c r="AB6" s="690" t="s">
        <v>63</v>
      </c>
      <c r="AC6" s="691"/>
      <c r="AD6" s="672" t="s">
        <v>64</v>
      </c>
      <c r="AE6" s="602"/>
      <c r="AF6" s="690" t="s">
        <v>65</v>
      </c>
      <c r="AG6" s="691"/>
      <c r="AH6" s="717"/>
      <c r="AI6" s="700"/>
    </row>
    <row r="7" spans="2:35" s="1" customFormat="1" ht="23.25" customHeight="1" thickBot="1">
      <c r="B7" s="676"/>
      <c r="C7" s="80" t="s">
        <v>17</v>
      </c>
      <c r="D7" s="161" t="s">
        <v>17</v>
      </c>
      <c r="E7" s="89" t="s">
        <v>5</v>
      </c>
      <c r="F7" s="455" t="s">
        <v>6</v>
      </c>
      <c r="G7" s="91" t="s">
        <v>5</v>
      </c>
      <c r="H7" s="84" t="s">
        <v>6</v>
      </c>
      <c r="I7" s="89" t="s">
        <v>5</v>
      </c>
      <c r="J7" s="455" t="s">
        <v>6</v>
      </c>
      <c r="K7" s="91" t="s">
        <v>5</v>
      </c>
      <c r="L7" s="84" t="s">
        <v>6</v>
      </c>
      <c r="M7" s="91" t="s">
        <v>5</v>
      </c>
      <c r="N7" s="162" t="s">
        <v>54</v>
      </c>
      <c r="O7" s="91" t="s">
        <v>5</v>
      </c>
      <c r="P7" s="84" t="s">
        <v>54</v>
      </c>
      <c r="Q7" s="189" t="s">
        <v>5</v>
      </c>
      <c r="R7" s="165" t="s">
        <v>17</v>
      </c>
      <c r="S7" s="456" t="s">
        <v>5</v>
      </c>
      <c r="T7" s="457" t="s">
        <v>6</v>
      </c>
      <c r="U7" s="163" t="s">
        <v>5</v>
      </c>
      <c r="V7" s="458" t="s">
        <v>6</v>
      </c>
      <c r="W7" s="189" t="s">
        <v>5</v>
      </c>
      <c r="X7" s="457" t="s">
        <v>6</v>
      </c>
      <c r="Y7" s="163" t="s">
        <v>5</v>
      </c>
      <c r="Z7" s="458" t="s">
        <v>6</v>
      </c>
      <c r="AA7" s="163" t="s">
        <v>5</v>
      </c>
      <c r="AB7" s="189" t="s">
        <v>5</v>
      </c>
      <c r="AC7" s="457" t="s">
        <v>6</v>
      </c>
      <c r="AD7" s="189" t="s">
        <v>5</v>
      </c>
      <c r="AE7" s="457" t="s">
        <v>6</v>
      </c>
      <c r="AF7" s="189" t="s">
        <v>5</v>
      </c>
      <c r="AG7" s="457" t="s">
        <v>6</v>
      </c>
      <c r="AH7" s="166" t="s">
        <v>17</v>
      </c>
      <c r="AI7" s="167"/>
    </row>
    <row r="8" spans="2:35" s="1" customFormat="1" ht="27" customHeight="1">
      <c r="B8" s="93" t="s">
        <v>158</v>
      </c>
      <c r="C8" s="420">
        <f aca="true" t="shared" si="0" ref="C8:C55">D8+AA8+AH8</f>
        <v>1</v>
      </c>
      <c r="D8" s="414">
        <f>'別表4-4'!P7</f>
        <v>0</v>
      </c>
      <c r="E8" s="415">
        <f>SUM(G8+I8+K8+M8+O8)</f>
        <v>0</v>
      </c>
      <c r="F8" s="416">
        <v>100</v>
      </c>
      <c r="G8" s="417">
        <f>'別表4-4'!Z7</f>
        <v>0</v>
      </c>
      <c r="H8" s="424">
        <f>IF($E8&lt;&gt;0,G8/$E8*100,0)</f>
        <v>0</v>
      </c>
      <c r="I8" s="419">
        <f>'別表4-4'!AB7</f>
        <v>0</v>
      </c>
      <c r="J8" s="424">
        <f>IF($E8&lt;&gt;0,I8/$E8*100,0)</f>
        <v>0</v>
      </c>
      <c r="K8" s="419">
        <f>'別表4-4'!AD7</f>
        <v>0</v>
      </c>
      <c r="L8" s="424">
        <f>IF($E8&lt;&gt;0,K8/$E8*100,0)</f>
        <v>0</v>
      </c>
      <c r="M8" s="419">
        <f>'別表4-4'!AF7</f>
        <v>0</v>
      </c>
      <c r="N8" s="424">
        <f>IF($E8&lt;&gt;0,M8/$E8*100,0)</f>
        <v>0</v>
      </c>
      <c r="O8" s="419">
        <f>'別表4-4'!AH7</f>
        <v>0</v>
      </c>
      <c r="P8" s="459">
        <f>IF($E8&lt;&gt;0,O8/$E8*100,0)</f>
        <v>0</v>
      </c>
      <c r="Q8" s="460">
        <f>SUM(G8+I8+K8+M8+O8)</f>
        <v>0</v>
      </c>
      <c r="R8" s="247">
        <v>0</v>
      </c>
      <c r="S8" s="190">
        <v>0</v>
      </c>
      <c r="T8" s="461">
        <f aca="true" t="shared" si="1" ref="T8:T55">IF($R8&lt;&gt;0,S8/$R8*100,0)</f>
        <v>0</v>
      </c>
      <c r="U8" s="29">
        <v>0</v>
      </c>
      <c r="V8" s="461">
        <f aca="true" t="shared" si="2" ref="V8:V55">IF($R8&lt;&gt;0,U8/$R8*100,0)</f>
        <v>0</v>
      </c>
      <c r="W8" s="191">
        <v>0</v>
      </c>
      <c r="X8" s="462">
        <f aca="true" t="shared" si="3" ref="X8:X55">IF($R8&lt;&gt;0,W8/$R8*100,0)</f>
        <v>0</v>
      </c>
      <c r="Y8" s="191">
        <v>0</v>
      </c>
      <c r="Z8" s="462">
        <f aca="true" t="shared" si="4" ref="Z8:Z55">IF($R8&lt;&gt;0,Y8/$R8*100,0)</f>
        <v>0</v>
      </c>
      <c r="AA8" s="415">
        <f>AB8+AD8+AF8</f>
        <v>1</v>
      </c>
      <c r="AB8" s="417">
        <f>'別表4-4'!AK7</f>
        <v>1</v>
      </c>
      <c r="AC8" s="424">
        <f>IF($AA8&lt;&gt;0,AB8/$AA8*100,0)</f>
        <v>100</v>
      </c>
      <c r="AD8" s="417">
        <f>'別表4-4'!AM7</f>
        <v>0</v>
      </c>
      <c r="AE8" s="424">
        <f>IF($AA8&lt;&gt;0,AD8/$AA8*100,0)</f>
        <v>0</v>
      </c>
      <c r="AF8" s="417">
        <f>'別表4-4'!AO7</f>
        <v>0</v>
      </c>
      <c r="AG8" s="418">
        <f>IF($AA8&lt;&gt;0,AF8/$AA8*100,0)</f>
        <v>0</v>
      </c>
      <c r="AH8" s="445">
        <f>'別表4-4'!AQ7</f>
        <v>0</v>
      </c>
      <c r="AI8" s="170"/>
    </row>
    <row r="9" spans="2:35" s="1" customFormat="1" ht="27" customHeight="1">
      <c r="B9" s="93" t="s">
        <v>159</v>
      </c>
      <c r="C9" s="420">
        <f t="shared" si="0"/>
        <v>0</v>
      </c>
      <c r="D9" s="420">
        <f>'別表4-4'!P8</f>
        <v>0</v>
      </c>
      <c r="E9" s="421">
        <f aca="true" t="shared" si="5" ref="E9:E54">SUM(G9+I9+K9+M9+O9)</f>
        <v>0</v>
      </c>
      <c r="F9" s="416">
        <v>100</v>
      </c>
      <c r="G9" s="423">
        <f>'別表4-4'!Z8</f>
        <v>0</v>
      </c>
      <c r="H9" s="424">
        <f aca="true" t="shared" si="6" ref="H9:H55">IF($E9&lt;&gt;0,G9/$E9*100,0)</f>
        <v>0</v>
      </c>
      <c r="I9" s="423">
        <f>'別表4-4'!AB8</f>
        <v>0</v>
      </c>
      <c r="J9" s="424">
        <f aca="true" t="shared" si="7" ref="J9:J55">IF($E9&lt;&gt;0,I9/$E9*100,0)</f>
        <v>0</v>
      </c>
      <c r="K9" s="423">
        <f>'別表4-4'!AD8</f>
        <v>0</v>
      </c>
      <c r="L9" s="424">
        <f aca="true" t="shared" si="8" ref="L9:L55">IF($E9&lt;&gt;0,K9/$E9*100,0)</f>
        <v>0</v>
      </c>
      <c r="M9" s="423">
        <f>'別表4-4'!AF8</f>
        <v>0</v>
      </c>
      <c r="N9" s="424">
        <f aca="true" t="shared" si="9" ref="N9:N55">IF($E9&lt;&gt;0,M9/$E9*100,0)</f>
        <v>0</v>
      </c>
      <c r="O9" s="423">
        <f>'別表4-4'!AH8</f>
        <v>0</v>
      </c>
      <c r="P9" s="463">
        <f aca="true" t="shared" si="10" ref="P9:P55">IF($E9&lt;&gt;0,O9/$E9*100,0)</f>
        <v>0</v>
      </c>
      <c r="Q9" s="464">
        <f aca="true" t="shared" si="11" ref="Q9:Q54">SUM(G9+I9+K9+M9+O9)</f>
        <v>0</v>
      </c>
      <c r="R9" s="248">
        <v>0</v>
      </c>
      <c r="S9" s="193">
        <v>0</v>
      </c>
      <c r="T9" s="446">
        <f t="shared" si="1"/>
        <v>0</v>
      </c>
      <c r="U9" s="15">
        <v>0</v>
      </c>
      <c r="V9" s="446">
        <f t="shared" si="2"/>
        <v>0</v>
      </c>
      <c r="W9" s="15">
        <v>0</v>
      </c>
      <c r="X9" s="424">
        <f t="shared" si="3"/>
        <v>0</v>
      </c>
      <c r="Y9" s="15">
        <v>0</v>
      </c>
      <c r="Z9" s="424">
        <f t="shared" si="4"/>
        <v>0</v>
      </c>
      <c r="AA9" s="421">
        <f aca="true" t="shared" si="12" ref="AA9:AA54">AB9+AD9+AF9</f>
        <v>0</v>
      </c>
      <c r="AB9" s="423">
        <f>'別表4-4'!AK8</f>
        <v>0</v>
      </c>
      <c r="AC9" s="424">
        <f aca="true" t="shared" si="13" ref="AC9:AC55">IF($AA9&lt;&gt;0,AB9/$AA9*100,0)</f>
        <v>0</v>
      </c>
      <c r="AD9" s="423">
        <f>'別表4-4'!AM8</f>
        <v>0</v>
      </c>
      <c r="AE9" s="424">
        <f aca="true" t="shared" si="14" ref="AE9:AE55">IF($AA9&lt;&gt;0,AD9/$AA9*100,0)</f>
        <v>0</v>
      </c>
      <c r="AF9" s="423">
        <f>'別表4-4'!AO8</f>
        <v>0</v>
      </c>
      <c r="AG9" s="424">
        <f aca="true" t="shared" si="15" ref="AG9:AG55">IF($AA9&lt;&gt;0,AF9/$AA9*100,0)</f>
        <v>0</v>
      </c>
      <c r="AH9" s="447">
        <f>'別表4-4'!AQ8</f>
        <v>0</v>
      </c>
      <c r="AI9" s="170"/>
    </row>
    <row r="10" spans="2:35" s="1" customFormat="1" ht="27.75" customHeight="1">
      <c r="B10" s="93" t="s">
        <v>160</v>
      </c>
      <c r="C10" s="420">
        <f t="shared" si="0"/>
        <v>0</v>
      </c>
      <c r="D10" s="420">
        <f>'別表4-4'!P9</f>
        <v>0</v>
      </c>
      <c r="E10" s="421">
        <f t="shared" si="5"/>
        <v>0</v>
      </c>
      <c r="F10" s="416">
        <v>100</v>
      </c>
      <c r="G10" s="423">
        <f>'別表4-4'!Z9</f>
        <v>0</v>
      </c>
      <c r="H10" s="424">
        <f t="shared" si="6"/>
        <v>0</v>
      </c>
      <c r="I10" s="423">
        <f>'別表4-4'!AB9</f>
        <v>0</v>
      </c>
      <c r="J10" s="424">
        <f t="shared" si="7"/>
        <v>0</v>
      </c>
      <c r="K10" s="423">
        <f>'別表4-4'!AD9</f>
        <v>0</v>
      </c>
      <c r="L10" s="424">
        <f t="shared" si="8"/>
        <v>0</v>
      </c>
      <c r="M10" s="423">
        <f>'別表4-4'!AF9</f>
        <v>0</v>
      </c>
      <c r="N10" s="424">
        <f t="shared" si="9"/>
        <v>0</v>
      </c>
      <c r="O10" s="423">
        <f>'別表4-4'!AH9</f>
        <v>0</v>
      </c>
      <c r="P10" s="463">
        <f t="shared" si="10"/>
        <v>0</v>
      </c>
      <c r="Q10" s="464">
        <f t="shared" si="11"/>
        <v>0</v>
      </c>
      <c r="R10" s="248">
        <v>0</v>
      </c>
      <c r="S10" s="193">
        <v>0</v>
      </c>
      <c r="T10" s="444">
        <f t="shared" si="1"/>
        <v>0</v>
      </c>
      <c r="U10" s="15">
        <v>0</v>
      </c>
      <c r="V10" s="446">
        <f t="shared" si="2"/>
        <v>0</v>
      </c>
      <c r="W10" s="15">
        <v>0</v>
      </c>
      <c r="X10" s="424">
        <f t="shared" si="3"/>
        <v>0</v>
      </c>
      <c r="Y10" s="15">
        <v>0</v>
      </c>
      <c r="Z10" s="424">
        <f t="shared" si="4"/>
        <v>0</v>
      </c>
      <c r="AA10" s="421">
        <f t="shared" si="12"/>
        <v>0</v>
      </c>
      <c r="AB10" s="423">
        <f>'別表4-4'!AK9</f>
        <v>0</v>
      </c>
      <c r="AC10" s="424">
        <f t="shared" si="13"/>
        <v>0</v>
      </c>
      <c r="AD10" s="423">
        <f>'別表4-4'!AM9</f>
        <v>0</v>
      </c>
      <c r="AE10" s="424">
        <f t="shared" si="14"/>
        <v>0</v>
      </c>
      <c r="AF10" s="423">
        <f>'別表4-4'!AO9</f>
        <v>0</v>
      </c>
      <c r="AG10" s="424">
        <f t="shared" si="15"/>
        <v>0</v>
      </c>
      <c r="AH10" s="447">
        <f>'別表4-4'!AQ9</f>
        <v>0</v>
      </c>
      <c r="AI10" s="170"/>
    </row>
    <row r="11" spans="2:35" s="1" customFormat="1" ht="27.75" customHeight="1">
      <c r="B11" s="194" t="s">
        <v>161</v>
      </c>
      <c r="C11" s="420">
        <f t="shared" si="0"/>
        <v>1</v>
      </c>
      <c r="D11" s="420">
        <f>'別表4-4'!P10</f>
        <v>1</v>
      </c>
      <c r="E11" s="421">
        <f t="shared" si="5"/>
        <v>1</v>
      </c>
      <c r="F11" s="416">
        <v>100</v>
      </c>
      <c r="G11" s="423">
        <f>'別表4-4'!Z10</f>
        <v>1</v>
      </c>
      <c r="H11" s="424">
        <f t="shared" si="6"/>
        <v>100</v>
      </c>
      <c r="I11" s="423">
        <f>'別表4-4'!AB10</f>
        <v>0</v>
      </c>
      <c r="J11" s="424">
        <f t="shared" si="7"/>
        <v>0</v>
      </c>
      <c r="K11" s="423">
        <f>'別表4-4'!AD10</f>
        <v>0</v>
      </c>
      <c r="L11" s="424">
        <f t="shared" si="8"/>
        <v>0</v>
      </c>
      <c r="M11" s="423">
        <f>'別表4-4'!AF10</f>
        <v>0</v>
      </c>
      <c r="N11" s="424">
        <f t="shared" si="9"/>
        <v>0</v>
      </c>
      <c r="O11" s="423">
        <f>'別表4-4'!AH10</f>
        <v>0</v>
      </c>
      <c r="P11" s="463">
        <f t="shared" si="10"/>
        <v>0</v>
      </c>
      <c r="Q11" s="464">
        <f t="shared" si="11"/>
        <v>1</v>
      </c>
      <c r="R11" s="248">
        <v>1</v>
      </c>
      <c r="S11" s="193">
        <v>0</v>
      </c>
      <c r="T11" s="444">
        <f t="shared" si="1"/>
        <v>0</v>
      </c>
      <c r="U11" s="15">
        <v>1</v>
      </c>
      <c r="V11" s="446">
        <f t="shared" si="2"/>
        <v>100</v>
      </c>
      <c r="W11" s="15">
        <v>1</v>
      </c>
      <c r="X11" s="424">
        <f t="shared" si="3"/>
        <v>100</v>
      </c>
      <c r="Y11" s="15">
        <v>0</v>
      </c>
      <c r="Z11" s="424">
        <f t="shared" si="4"/>
        <v>0</v>
      </c>
      <c r="AA11" s="421">
        <f t="shared" si="12"/>
        <v>0</v>
      </c>
      <c r="AB11" s="423">
        <f>'別表4-4'!AK10</f>
        <v>0</v>
      </c>
      <c r="AC11" s="424">
        <f t="shared" si="13"/>
        <v>0</v>
      </c>
      <c r="AD11" s="423">
        <f>'別表4-4'!AM10</f>
        <v>0</v>
      </c>
      <c r="AE11" s="424">
        <f t="shared" si="14"/>
        <v>0</v>
      </c>
      <c r="AF11" s="423">
        <f>'別表4-4'!AO10</f>
        <v>0</v>
      </c>
      <c r="AG11" s="424">
        <f t="shared" si="15"/>
        <v>0</v>
      </c>
      <c r="AH11" s="447">
        <f>'別表4-4'!AQ10</f>
        <v>0</v>
      </c>
      <c r="AI11" s="170"/>
    </row>
    <row r="12" spans="2:35" s="1" customFormat="1" ht="27.75" customHeight="1">
      <c r="B12" s="95" t="s">
        <v>162</v>
      </c>
      <c r="C12" s="420">
        <f t="shared" si="0"/>
        <v>0</v>
      </c>
      <c r="D12" s="420">
        <f>'別表4-4'!P11</f>
        <v>0</v>
      </c>
      <c r="E12" s="421">
        <f t="shared" si="5"/>
        <v>0</v>
      </c>
      <c r="F12" s="416">
        <v>100</v>
      </c>
      <c r="G12" s="423">
        <f>'別表4-4'!Z11</f>
        <v>0</v>
      </c>
      <c r="H12" s="424">
        <f t="shared" si="6"/>
        <v>0</v>
      </c>
      <c r="I12" s="423">
        <f>'別表4-4'!AB11</f>
        <v>0</v>
      </c>
      <c r="J12" s="424">
        <f t="shared" si="7"/>
        <v>0</v>
      </c>
      <c r="K12" s="423">
        <f>'別表4-4'!AD11</f>
        <v>0</v>
      </c>
      <c r="L12" s="424">
        <f t="shared" si="8"/>
        <v>0</v>
      </c>
      <c r="M12" s="423">
        <f>'別表4-4'!AF11</f>
        <v>0</v>
      </c>
      <c r="N12" s="424">
        <f t="shared" si="9"/>
        <v>0</v>
      </c>
      <c r="O12" s="423">
        <f>'別表4-4'!AH11</f>
        <v>0</v>
      </c>
      <c r="P12" s="463">
        <f t="shared" si="10"/>
        <v>0</v>
      </c>
      <c r="Q12" s="464">
        <f t="shared" si="11"/>
        <v>0</v>
      </c>
      <c r="R12" s="248">
        <v>0</v>
      </c>
      <c r="S12" s="193">
        <v>0</v>
      </c>
      <c r="T12" s="444">
        <f t="shared" si="1"/>
        <v>0</v>
      </c>
      <c r="U12" s="15">
        <v>0</v>
      </c>
      <c r="V12" s="446">
        <f t="shared" si="2"/>
        <v>0</v>
      </c>
      <c r="W12" s="15">
        <v>0</v>
      </c>
      <c r="X12" s="424">
        <f t="shared" si="3"/>
        <v>0</v>
      </c>
      <c r="Y12" s="15">
        <v>0</v>
      </c>
      <c r="Z12" s="424">
        <f t="shared" si="4"/>
        <v>0</v>
      </c>
      <c r="AA12" s="421">
        <f t="shared" si="12"/>
        <v>0</v>
      </c>
      <c r="AB12" s="423">
        <f>'別表4-4'!AK11</f>
        <v>0</v>
      </c>
      <c r="AC12" s="424">
        <f t="shared" si="13"/>
        <v>0</v>
      </c>
      <c r="AD12" s="423">
        <f>'別表4-4'!AM11</f>
        <v>0</v>
      </c>
      <c r="AE12" s="424">
        <f t="shared" si="14"/>
        <v>0</v>
      </c>
      <c r="AF12" s="423">
        <f>'別表4-4'!AO11</f>
        <v>0</v>
      </c>
      <c r="AG12" s="424">
        <f t="shared" si="15"/>
        <v>0</v>
      </c>
      <c r="AH12" s="447">
        <f>'別表4-4'!AQ11</f>
        <v>0</v>
      </c>
      <c r="AI12" s="170"/>
    </row>
    <row r="13" spans="2:35" s="1" customFormat="1" ht="27.75" customHeight="1">
      <c r="B13" s="95" t="s">
        <v>163</v>
      </c>
      <c r="C13" s="420">
        <f t="shared" si="0"/>
        <v>1</v>
      </c>
      <c r="D13" s="420">
        <f>'別表4-4'!P12</f>
        <v>1</v>
      </c>
      <c r="E13" s="421">
        <f t="shared" si="5"/>
        <v>0</v>
      </c>
      <c r="F13" s="416">
        <v>100</v>
      </c>
      <c r="G13" s="426">
        <f>'別表4-4'!Z12</f>
        <v>0</v>
      </c>
      <c r="H13" s="424">
        <f t="shared" si="6"/>
        <v>0</v>
      </c>
      <c r="I13" s="426">
        <f>'別表4-4'!AB12</f>
        <v>0</v>
      </c>
      <c r="J13" s="424">
        <f t="shared" si="7"/>
        <v>0</v>
      </c>
      <c r="K13" s="426">
        <f>'別表4-4'!AD12</f>
        <v>0</v>
      </c>
      <c r="L13" s="424">
        <f t="shared" si="8"/>
        <v>0</v>
      </c>
      <c r="M13" s="426">
        <f>'別表4-4'!AF12</f>
        <v>0</v>
      </c>
      <c r="N13" s="424">
        <f t="shared" si="9"/>
        <v>0</v>
      </c>
      <c r="O13" s="426">
        <f>'別表4-4'!AH12</f>
        <v>0</v>
      </c>
      <c r="P13" s="446">
        <f t="shared" si="10"/>
        <v>0</v>
      </c>
      <c r="Q13" s="464">
        <f t="shared" si="11"/>
        <v>0</v>
      </c>
      <c r="R13" s="249">
        <v>0</v>
      </c>
      <c r="S13" s="195">
        <v>0</v>
      </c>
      <c r="T13" s="444">
        <f t="shared" si="1"/>
        <v>0</v>
      </c>
      <c r="U13" s="18">
        <v>0</v>
      </c>
      <c r="V13" s="444">
        <f t="shared" si="2"/>
        <v>0</v>
      </c>
      <c r="W13" s="196">
        <v>0</v>
      </c>
      <c r="X13" s="418">
        <f t="shared" si="3"/>
        <v>0</v>
      </c>
      <c r="Y13" s="196">
        <v>0</v>
      </c>
      <c r="Z13" s="418">
        <f t="shared" si="4"/>
        <v>0</v>
      </c>
      <c r="AA13" s="421">
        <f t="shared" si="12"/>
        <v>0</v>
      </c>
      <c r="AB13" s="426">
        <f>'別表4-4'!AK12</f>
        <v>0</v>
      </c>
      <c r="AC13" s="424">
        <f t="shared" si="13"/>
        <v>0</v>
      </c>
      <c r="AD13" s="426">
        <f>'別表4-4'!AM12</f>
        <v>0</v>
      </c>
      <c r="AE13" s="424">
        <f t="shared" si="14"/>
        <v>0</v>
      </c>
      <c r="AF13" s="426">
        <f>'別表4-4'!AO12</f>
        <v>0</v>
      </c>
      <c r="AG13" s="424">
        <f t="shared" si="15"/>
        <v>0</v>
      </c>
      <c r="AH13" s="448">
        <f>'別表4-4'!AQ12</f>
        <v>0</v>
      </c>
      <c r="AI13" s="176"/>
    </row>
    <row r="14" spans="2:35" s="1" customFormat="1" ht="27.75" customHeight="1">
      <c r="B14" s="95" t="s">
        <v>164</v>
      </c>
      <c r="C14" s="420">
        <f t="shared" si="0"/>
        <v>1</v>
      </c>
      <c r="D14" s="420">
        <f>'別表4-4'!P13</f>
        <v>1</v>
      </c>
      <c r="E14" s="421">
        <f t="shared" si="5"/>
        <v>0</v>
      </c>
      <c r="F14" s="416">
        <v>100</v>
      </c>
      <c r="G14" s="423">
        <f>'別表4-4'!Z13</f>
        <v>0</v>
      </c>
      <c r="H14" s="424">
        <f t="shared" si="6"/>
        <v>0</v>
      </c>
      <c r="I14" s="423">
        <f>'別表4-4'!AB13</f>
        <v>0</v>
      </c>
      <c r="J14" s="424">
        <f t="shared" si="7"/>
        <v>0</v>
      </c>
      <c r="K14" s="423">
        <f>'別表4-4'!AD13</f>
        <v>0</v>
      </c>
      <c r="L14" s="424">
        <f t="shared" si="8"/>
        <v>0</v>
      </c>
      <c r="M14" s="423">
        <f>'別表4-4'!AF13</f>
        <v>0</v>
      </c>
      <c r="N14" s="424">
        <f t="shared" si="9"/>
        <v>0</v>
      </c>
      <c r="O14" s="423">
        <f>'別表4-4'!AH13</f>
        <v>0</v>
      </c>
      <c r="P14" s="463">
        <f t="shared" si="10"/>
        <v>0</v>
      </c>
      <c r="Q14" s="464">
        <f t="shared" si="11"/>
        <v>0</v>
      </c>
      <c r="R14" s="248">
        <v>0</v>
      </c>
      <c r="S14" s="193">
        <v>0</v>
      </c>
      <c r="T14" s="446">
        <f t="shared" si="1"/>
        <v>0</v>
      </c>
      <c r="U14" s="15">
        <v>0</v>
      </c>
      <c r="V14" s="444">
        <f t="shared" si="2"/>
        <v>0</v>
      </c>
      <c r="W14" s="29">
        <v>0</v>
      </c>
      <c r="X14" s="418">
        <f t="shared" si="3"/>
        <v>0</v>
      </c>
      <c r="Y14" s="29">
        <v>0</v>
      </c>
      <c r="Z14" s="418">
        <f t="shared" si="4"/>
        <v>0</v>
      </c>
      <c r="AA14" s="421">
        <f t="shared" si="12"/>
        <v>0</v>
      </c>
      <c r="AB14" s="423">
        <f>'別表4-4'!AK13</f>
        <v>0</v>
      </c>
      <c r="AC14" s="424">
        <f t="shared" si="13"/>
        <v>0</v>
      </c>
      <c r="AD14" s="423">
        <f>'別表4-4'!AM13</f>
        <v>0</v>
      </c>
      <c r="AE14" s="424">
        <f t="shared" si="14"/>
        <v>0</v>
      </c>
      <c r="AF14" s="423">
        <f>'別表4-4'!AO13</f>
        <v>0</v>
      </c>
      <c r="AG14" s="424">
        <f t="shared" si="15"/>
        <v>0</v>
      </c>
      <c r="AH14" s="447">
        <f>'別表4-4'!AQ13</f>
        <v>0</v>
      </c>
      <c r="AI14" s="170"/>
    </row>
    <row r="15" spans="2:35" s="1" customFormat="1" ht="27.75" customHeight="1">
      <c r="B15" s="95" t="s">
        <v>165</v>
      </c>
      <c r="C15" s="420">
        <f t="shared" si="0"/>
        <v>0</v>
      </c>
      <c r="D15" s="420">
        <f>'別表4-4'!P14</f>
        <v>0</v>
      </c>
      <c r="E15" s="421">
        <f t="shared" si="5"/>
        <v>0</v>
      </c>
      <c r="F15" s="416">
        <v>100</v>
      </c>
      <c r="G15" s="423">
        <f>'別表4-4'!Z14</f>
        <v>0</v>
      </c>
      <c r="H15" s="424">
        <f t="shared" si="6"/>
        <v>0</v>
      </c>
      <c r="I15" s="423">
        <f>'別表4-4'!AB14</f>
        <v>0</v>
      </c>
      <c r="J15" s="424">
        <f t="shared" si="7"/>
        <v>0</v>
      </c>
      <c r="K15" s="423">
        <f>'別表4-4'!AD14</f>
        <v>0</v>
      </c>
      <c r="L15" s="424">
        <f t="shared" si="8"/>
        <v>0</v>
      </c>
      <c r="M15" s="423">
        <f>'別表4-4'!AF14</f>
        <v>0</v>
      </c>
      <c r="N15" s="424">
        <f t="shared" si="9"/>
        <v>0</v>
      </c>
      <c r="O15" s="423">
        <f>'別表4-4'!AH14</f>
        <v>0</v>
      </c>
      <c r="P15" s="463">
        <f t="shared" si="10"/>
        <v>0</v>
      </c>
      <c r="Q15" s="464">
        <f t="shared" si="11"/>
        <v>0</v>
      </c>
      <c r="R15" s="248">
        <v>0</v>
      </c>
      <c r="S15" s="193">
        <v>0</v>
      </c>
      <c r="T15" s="444">
        <f t="shared" si="1"/>
        <v>0</v>
      </c>
      <c r="U15" s="15">
        <v>0</v>
      </c>
      <c r="V15" s="444">
        <f t="shared" si="2"/>
        <v>0</v>
      </c>
      <c r="W15" s="29">
        <v>0</v>
      </c>
      <c r="X15" s="418">
        <f t="shared" si="3"/>
        <v>0</v>
      </c>
      <c r="Y15" s="29">
        <v>0</v>
      </c>
      <c r="Z15" s="418">
        <f t="shared" si="4"/>
        <v>0</v>
      </c>
      <c r="AA15" s="421">
        <f t="shared" si="12"/>
        <v>0</v>
      </c>
      <c r="AB15" s="423">
        <f>'別表4-4'!AK14</f>
        <v>0</v>
      </c>
      <c r="AC15" s="424">
        <f t="shared" si="13"/>
        <v>0</v>
      </c>
      <c r="AD15" s="423">
        <f>'別表4-4'!AM14</f>
        <v>0</v>
      </c>
      <c r="AE15" s="424">
        <f t="shared" si="14"/>
        <v>0</v>
      </c>
      <c r="AF15" s="423">
        <f>'別表4-4'!AO14</f>
        <v>0</v>
      </c>
      <c r="AG15" s="424">
        <f t="shared" si="15"/>
        <v>0</v>
      </c>
      <c r="AH15" s="447">
        <f>'別表4-4'!AQ14</f>
        <v>0</v>
      </c>
      <c r="AI15" s="170"/>
    </row>
    <row r="16" spans="2:35" s="1" customFormat="1" ht="27" customHeight="1">
      <c r="B16" s="95" t="s">
        <v>166</v>
      </c>
      <c r="C16" s="420">
        <f t="shared" si="0"/>
        <v>0</v>
      </c>
      <c r="D16" s="420">
        <f>'別表4-4'!P15</f>
        <v>0</v>
      </c>
      <c r="E16" s="421">
        <f t="shared" si="5"/>
        <v>0</v>
      </c>
      <c r="F16" s="416">
        <v>100</v>
      </c>
      <c r="G16" s="423">
        <f>'別表4-4'!Z15</f>
        <v>0</v>
      </c>
      <c r="H16" s="424">
        <f t="shared" si="6"/>
        <v>0</v>
      </c>
      <c r="I16" s="423">
        <f>'別表4-4'!AB15</f>
        <v>0</v>
      </c>
      <c r="J16" s="424">
        <f t="shared" si="7"/>
        <v>0</v>
      </c>
      <c r="K16" s="423">
        <f>'別表4-4'!AD15</f>
        <v>0</v>
      </c>
      <c r="L16" s="424">
        <f t="shared" si="8"/>
        <v>0</v>
      </c>
      <c r="M16" s="423">
        <f>'別表4-4'!AF15</f>
        <v>0</v>
      </c>
      <c r="N16" s="424">
        <f t="shared" si="9"/>
        <v>0</v>
      </c>
      <c r="O16" s="423">
        <f>'別表4-4'!AH15</f>
        <v>0</v>
      </c>
      <c r="P16" s="463">
        <f t="shared" si="10"/>
        <v>0</v>
      </c>
      <c r="Q16" s="464">
        <f t="shared" si="11"/>
        <v>0</v>
      </c>
      <c r="R16" s="248">
        <v>0</v>
      </c>
      <c r="S16" s="193">
        <v>0</v>
      </c>
      <c r="T16" s="444">
        <f t="shared" si="1"/>
        <v>0</v>
      </c>
      <c r="U16" s="15">
        <v>0</v>
      </c>
      <c r="V16" s="444">
        <f t="shared" si="2"/>
        <v>0</v>
      </c>
      <c r="W16" s="29">
        <v>0</v>
      </c>
      <c r="X16" s="418">
        <f t="shared" si="3"/>
        <v>0</v>
      </c>
      <c r="Y16" s="29">
        <v>0</v>
      </c>
      <c r="Z16" s="418">
        <f t="shared" si="4"/>
        <v>0</v>
      </c>
      <c r="AA16" s="421">
        <f t="shared" si="12"/>
        <v>0</v>
      </c>
      <c r="AB16" s="423">
        <f>'別表4-4'!AK15</f>
        <v>0</v>
      </c>
      <c r="AC16" s="424">
        <f t="shared" si="13"/>
        <v>0</v>
      </c>
      <c r="AD16" s="423">
        <f>'別表4-4'!AM15</f>
        <v>0</v>
      </c>
      <c r="AE16" s="424">
        <f t="shared" si="14"/>
        <v>0</v>
      </c>
      <c r="AF16" s="423">
        <f>'別表4-4'!AO15</f>
        <v>0</v>
      </c>
      <c r="AG16" s="424">
        <f t="shared" si="15"/>
        <v>0</v>
      </c>
      <c r="AH16" s="447">
        <f>'別表4-4'!AQ15</f>
        <v>0</v>
      </c>
      <c r="AI16" s="170"/>
    </row>
    <row r="17" spans="2:35" s="1" customFormat="1" ht="27.75" customHeight="1">
      <c r="B17" s="197" t="s">
        <v>167</v>
      </c>
      <c r="C17" s="420">
        <f t="shared" si="0"/>
        <v>0</v>
      </c>
      <c r="D17" s="420">
        <f>'別表4-4'!P16</f>
        <v>0</v>
      </c>
      <c r="E17" s="421">
        <f t="shared" si="5"/>
        <v>0</v>
      </c>
      <c r="F17" s="416">
        <v>100</v>
      </c>
      <c r="G17" s="423">
        <f>'別表4-4'!Z16</f>
        <v>0</v>
      </c>
      <c r="H17" s="424">
        <f t="shared" si="6"/>
        <v>0</v>
      </c>
      <c r="I17" s="423">
        <f>'別表4-4'!AB16</f>
        <v>0</v>
      </c>
      <c r="J17" s="424">
        <f t="shared" si="7"/>
        <v>0</v>
      </c>
      <c r="K17" s="423">
        <f>'別表4-4'!AD16</f>
        <v>0</v>
      </c>
      <c r="L17" s="424">
        <f t="shared" si="8"/>
        <v>0</v>
      </c>
      <c r="M17" s="423">
        <f>'別表4-4'!AF16</f>
        <v>0</v>
      </c>
      <c r="N17" s="424">
        <f t="shared" si="9"/>
        <v>0</v>
      </c>
      <c r="O17" s="423">
        <f>'別表4-4'!AH16</f>
        <v>0</v>
      </c>
      <c r="P17" s="463">
        <f t="shared" si="10"/>
        <v>0</v>
      </c>
      <c r="Q17" s="464">
        <f t="shared" si="11"/>
        <v>0</v>
      </c>
      <c r="R17" s="248">
        <v>0</v>
      </c>
      <c r="S17" s="193">
        <v>0</v>
      </c>
      <c r="T17" s="444">
        <f t="shared" si="1"/>
        <v>0</v>
      </c>
      <c r="U17" s="15">
        <v>0</v>
      </c>
      <c r="V17" s="444">
        <f t="shared" si="2"/>
        <v>0</v>
      </c>
      <c r="W17" s="29">
        <v>0</v>
      </c>
      <c r="X17" s="418">
        <f t="shared" si="3"/>
        <v>0</v>
      </c>
      <c r="Y17" s="29">
        <v>0</v>
      </c>
      <c r="Z17" s="418">
        <f t="shared" si="4"/>
        <v>0</v>
      </c>
      <c r="AA17" s="421">
        <f t="shared" si="12"/>
        <v>0</v>
      </c>
      <c r="AB17" s="423">
        <f>'別表4-4'!AK16</f>
        <v>0</v>
      </c>
      <c r="AC17" s="424">
        <f t="shared" si="13"/>
        <v>0</v>
      </c>
      <c r="AD17" s="423">
        <f>'別表4-4'!AM16</f>
        <v>0</v>
      </c>
      <c r="AE17" s="424">
        <f t="shared" si="14"/>
        <v>0</v>
      </c>
      <c r="AF17" s="423">
        <f>'別表4-4'!AO16</f>
        <v>0</v>
      </c>
      <c r="AG17" s="424">
        <f t="shared" si="15"/>
        <v>0</v>
      </c>
      <c r="AH17" s="447">
        <f>'別表4-4'!AQ16</f>
        <v>0</v>
      </c>
      <c r="AI17" s="170"/>
    </row>
    <row r="18" spans="2:35" s="1" customFormat="1" ht="27.75" customHeight="1">
      <c r="B18" s="197" t="s">
        <v>168</v>
      </c>
      <c r="C18" s="420">
        <f t="shared" si="0"/>
        <v>1</v>
      </c>
      <c r="D18" s="420">
        <f>'別表4-4'!P17</f>
        <v>1</v>
      </c>
      <c r="E18" s="421">
        <f t="shared" si="5"/>
        <v>0</v>
      </c>
      <c r="F18" s="416">
        <v>100</v>
      </c>
      <c r="G18" s="423">
        <f>'別表4-4'!Z17</f>
        <v>0</v>
      </c>
      <c r="H18" s="424">
        <f t="shared" si="6"/>
        <v>0</v>
      </c>
      <c r="I18" s="423">
        <f>'別表4-4'!AB17</f>
        <v>0</v>
      </c>
      <c r="J18" s="424">
        <f t="shared" si="7"/>
        <v>0</v>
      </c>
      <c r="K18" s="423">
        <f>'別表4-4'!AD17</f>
        <v>0</v>
      </c>
      <c r="L18" s="424">
        <f t="shared" si="8"/>
        <v>0</v>
      </c>
      <c r="M18" s="423">
        <f>'別表4-4'!AF17</f>
        <v>0</v>
      </c>
      <c r="N18" s="424">
        <f t="shared" si="9"/>
        <v>0</v>
      </c>
      <c r="O18" s="423">
        <f>'別表4-4'!AH17</f>
        <v>0</v>
      </c>
      <c r="P18" s="463">
        <f t="shared" si="10"/>
        <v>0</v>
      </c>
      <c r="Q18" s="464">
        <f t="shared" si="11"/>
        <v>0</v>
      </c>
      <c r="R18" s="248">
        <v>0</v>
      </c>
      <c r="S18" s="193">
        <v>0</v>
      </c>
      <c r="T18" s="444">
        <f t="shared" si="1"/>
        <v>0</v>
      </c>
      <c r="U18" s="15">
        <v>0</v>
      </c>
      <c r="V18" s="444">
        <f t="shared" si="2"/>
        <v>0</v>
      </c>
      <c r="W18" s="29">
        <v>0</v>
      </c>
      <c r="X18" s="418">
        <f t="shared" si="3"/>
        <v>0</v>
      </c>
      <c r="Y18" s="29">
        <v>0</v>
      </c>
      <c r="Z18" s="418">
        <f t="shared" si="4"/>
        <v>0</v>
      </c>
      <c r="AA18" s="421">
        <f t="shared" si="12"/>
        <v>0</v>
      </c>
      <c r="AB18" s="423">
        <f>'別表4-4'!AK17</f>
        <v>0</v>
      </c>
      <c r="AC18" s="424">
        <f t="shared" si="13"/>
        <v>0</v>
      </c>
      <c r="AD18" s="423">
        <f>'別表4-4'!AM17</f>
        <v>0</v>
      </c>
      <c r="AE18" s="424">
        <f t="shared" si="14"/>
        <v>0</v>
      </c>
      <c r="AF18" s="423">
        <f>'別表4-4'!AO17</f>
        <v>0</v>
      </c>
      <c r="AG18" s="424">
        <f t="shared" si="15"/>
        <v>0</v>
      </c>
      <c r="AH18" s="447">
        <f>'別表4-4'!AQ17</f>
        <v>0</v>
      </c>
      <c r="AI18" s="170"/>
    </row>
    <row r="19" spans="2:35" s="1" customFormat="1" ht="25.5" customHeight="1">
      <c r="B19" s="95" t="s">
        <v>169</v>
      </c>
      <c r="C19" s="420">
        <f t="shared" si="0"/>
        <v>0</v>
      </c>
      <c r="D19" s="420">
        <f>'別表4-4'!P18</f>
        <v>0</v>
      </c>
      <c r="E19" s="421">
        <f t="shared" si="5"/>
        <v>0</v>
      </c>
      <c r="F19" s="416">
        <v>100</v>
      </c>
      <c r="G19" s="423">
        <f>'別表4-4'!Z18</f>
        <v>0</v>
      </c>
      <c r="H19" s="424">
        <f t="shared" si="6"/>
        <v>0</v>
      </c>
      <c r="I19" s="423">
        <f>'別表4-4'!AB18</f>
        <v>0</v>
      </c>
      <c r="J19" s="424">
        <f t="shared" si="7"/>
        <v>0</v>
      </c>
      <c r="K19" s="423">
        <f>'別表4-4'!AD18</f>
        <v>0</v>
      </c>
      <c r="L19" s="424">
        <f t="shared" si="8"/>
        <v>0</v>
      </c>
      <c r="M19" s="423">
        <f>'別表4-4'!AF18</f>
        <v>0</v>
      </c>
      <c r="N19" s="424">
        <f t="shared" si="9"/>
        <v>0</v>
      </c>
      <c r="O19" s="423">
        <f>'別表4-4'!AH18</f>
        <v>0</v>
      </c>
      <c r="P19" s="446">
        <f t="shared" si="10"/>
        <v>0</v>
      </c>
      <c r="Q19" s="464">
        <f t="shared" si="11"/>
        <v>0</v>
      </c>
      <c r="R19" s="248">
        <v>0</v>
      </c>
      <c r="S19" s="193">
        <v>0</v>
      </c>
      <c r="T19" s="446">
        <f t="shared" si="1"/>
        <v>0</v>
      </c>
      <c r="U19" s="15">
        <v>0</v>
      </c>
      <c r="V19" s="446">
        <f t="shared" si="2"/>
        <v>0</v>
      </c>
      <c r="W19" s="29">
        <v>0</v>
      </c>
      <c r="X19" s="424">
        <f t="shared" si="3"/>
        <v>0</v>
      </c>
      <c r="Y19" s="29">
        <v>0</v>
      </c>
      <c r="Z19" s="424">
        <f t="shared" si="4"/>
        <v>0</v>
      </c>
      <c r="AA19" s="421">
        <f t="shared" si="12"/>
        <v>0</v>
      </c>
      <c r="AB19" s="423">
        <f>'別表4-4'!AK18</f>
        <v>0</v>
      </c>
      <c r="AC19" s="424">
        <f t="shared" si="13"/>
        <v>0</v>
      </c>
      <c r="AD19" s="423">
        <f>'別表4-4'!AM18</f>
        <v>0</v>
      </c>
      <c r="AE19" s="424">
        <f t="shared" si="14"/>
        <v>0</v>
      </c>
      <c r="AF19" s="423">
        <f>'別表4-4'!AO18</f>
        <v>0</v>
      </c>
      <c r="AG19" s="424">
        <f t="shared" si="15"/>
        <v>0</v>
      </c>
      <c r="AH19" s="447">
        <f>'別表4-4'!AQ18</f>
        <v>0</v>
      </c>
      <c r="AI19" s="170"/>
    </row>
    <row r="20" spans="2:35" s="1" customFormat="1" ht="27.75" customHeight="1">
      <c r="B20" s="95" t="s">
        <v>170</v>
      </c>
      <c r="C20" s="420">
        <f t="shared" si="0"/>
        <v>0</v>
      </c>
      <c r="D20" s="420">
        <f>'別表4-4'!P19</f>
        <v>0</v>
      </c>
      <c r="E20" s="421">
        <f t="shared" si="5"/>
        <v>0</v>
      </c>
      <c r="F20" s="416">
        <v>100</v>
      </c>
      <c r="G20" s="423">
        <f>'別表4-4'!Z19</f>
        <v>0</v>
      </c>
      <c r="H20" s="424">
        <f t="shared" si="6"/>
        <v>0</v>
      </c>
      <c r="I20" s="423">
        <f>'別表4-4'!AB19</f>
        <v>0</v>
      </c>
      <c r="J20" s="424">
        <f t="shared" si="7"/>
        <v>0</v>
      </c>
      <c r="K20" s="423">
        <f>'別表4-4'!AD19</f>
        <v>0</v>
      </c>
      <c r="L20" s="424">
        <f t="shared" si="8"/>
        <v>0</v>
      </c>
      <c r="M20" s="423">
        <f>'別表4-4'!AF19</f>
        <v>0</v>
      </c>
      <c r="N20" s="424">
        <f t="shared" si="9"/>
        <v>0</v>
      </c>
      <c r="O20" s="423">
        <f>'別表4-4'!AH19</f>
        <v>0</v>
      </c>
      <c r="P20" s="463">
        <f t="shared" si="10"/>
        <v>0</v>
      </c>
      <c r="Q20" s="464">
        <f t="shared" si="11"/>
        <v>0</v>
      </c>
      <c r="R20" s="248">
        <v>0</v>
      </c>
      <c r="S20" s="193">
        <v>0</v>
      </c>
      <c r="T20" s="444">
        <f t="shared" si="1"/>
        <v>0</v>
      </c>
      <c r="U20" s="15">
        <v>0</v>
      </c>
      <c r="V20" s="446">
        <f t="shared" si="2"/>
        <v>0</v>
      </c>
      <c r="W20" s="15">
        <v>0</v>
      </c>
      <c r="X20" s="424">
        <f t="shared" si="3"/>
        <v>0</v>
      </c>
      <c r="Y20" s="15">
        <v>0</v>
      </c>
      <c r="Z20" s="424">
        <f t="shared" si="4"/>
        <v>0</v>
      </c>
      <c r="AA20" s="421">
        <f t="shared" si="12"/>
        <v>0</v>
      </c>
      <c r="AB20" s="423">
        <f>'別表4-4'!AK19</f>
        <v>0</v>
      </c>
      <c r="AC20" s="424">
        <f t="shared" si="13"/>
        <v>0</v>
      </c>
      <c r="AD20" s="423">
        <f>'別表4-4'!AM19</f>
        <v>0</v>
      </c>
      <c r="AE20" s="424">
        <f t="shared" si="14"/>
        <v>0</v>
      </c>
      <c r="AF20" s="423">
        <f>'別表4-4'!AO19</f>
        <v>0</v>
      </c>
      <c r="AG20" s="424">
        <f t="shared" si="15"/>
        <v>0</v>
      </c>
      <c r="AH20" s="447">
        <f>'別表4-4'!AQ19</f>
        <v>0</v>
      </c>
      <c r="AI20" s="170"/>
    </row>
    <row r="21" spans="2:35" s="1" customFormat="1" ht="27.75" customHeight="1">
      <c r="B21" s="95" t="s">
        <v>171</v>
      </c>
      <c r="C21" s="420">
        <f t="shared" si="0"/>
        <v>1</v>
      </c>
      <c r="D21" s="420">
        <f>'別表4-4'!P20</f>
        <v>1</v>
      </c>
      <c r="E21" s="421">
        <f t="shared" si="5"/>
        <v>0</v>
      </c>
      <c r="F21" s="416">
        <v>100</v>
      </c>
      <c r="G21" s="465">
        <f>'別表4-4'!Z20</f>
        <v>0</v>
      </c>
      <c r="H21" s="446">
        <f t="shared" si="6"/>
        <v>0</v>
      </c>
      <c r="I21" s="423">
        <f>'別表4-4'!AB20</f>
        <v>0</v>
      </c>
      <c r="J21" s="424">
        <f t="shared" si="7"/>
        <v>0</v>
      </c>
      <c r="K21" s="423">
        <f>'別表4-4'!AD20</f>
        <v>0</v>
      </c>
      <c r="L21" s="424">
        <f t="shared" si="8"/>
        <v>0</v>
      </c>
      <c r="M21" s="423">
        <f>'別表4-4'!AF20</f>
        <v>0</v>
      </c>
      <c r="N21" s="424">
        <f t="shared" si="9"/>
        <v>0</v>
      </c>
      <c r="O21" s="423">
        <f>'別表4-4'!AH20</f>
        <v>0</v>
      </c>
      <c r="P21" s="463">
        <f t="shared" si="10"/>
        <v>0</v>
      </c>
      <c r="Q21" s="464">
        <f t="shared" si="11"/>
        <v>0</v>
      </c>
      <c r="R21" s="248">
        <v>0</v>
      </c>
      <c r="S21" s="193">
        <v>0</v>
      </c>
      <c r="T21" s="444">
        <f t="shared" si="1"/>
        <v>0</v>
      </c>
      <c r="U21" s="15">
        <v>0</v>
      </c>
      <c r="V21" s="446">
        <f t="shared" si="2"/>
        <v>0</v>
      </c>
      <c r="W21" s="15">
        <v>0</v>
      </c>
      <c r="X21" s="424">
        <f t="shared" si="3"/>
        <v>0</v>
      </c>
      <c r="Y21" s="15">
        <v>0</v>
      </c>
      <c r="Z21" s="424">
        <f t="shared" si="4"/>
        <v>0</v>
      </c>
      <c r="AA21" s="421">
        <f t="shared" si="12"/>
        <v>0</v>
      </c>
      <c r="AB21" s="423">
        <f>'別表4-4'!AK20</f>
        <v>0</v>
      </c>
      <c r="AC21" s="424">
        <f t="shared" si="13"/>
        <v>0</v>
      </c>
      <c r="AD21" s="423">
        <f>'別表4-4'!AM20</f>
        <v>0</v>
      </c>
      <c r="AE21" s="424">
        <f t="shared" si="14"/>
        <v>0</v>
      </c>
      <c r="AF21" s="423">
        <f>'別表4-4'!AO20</f>
        <v>0</v>
      </c>
      <c r="AG21" s="424">
        <f t="shared" si="15"/>
        <v>0</v>
      </c>
      <c r="AH21" s="447">
        <f>'別表4-4'!AQ20</f>
        <v>0</v>
      </c>
      <c r="AI21" s="170"/>
    </row>
    <row r="22" spans="2:35" s="1" customFormat="1" ht="28.5" customHeight="1">
      <c r="B22" s="95" t="s">
        <v>172</v>
      </c>
      <c r="C22" s="420">
        <f t="shared" si="0"/>
        <v>0</v>
      </c>
      <c r="D22" s="420">
        <f>'別表4-4'!P21</f>
        <v>0</v>
      </c>
      <c r="E22" s="421">
        <f t="shared" si="5"/>
        <v>0</v>
      </c>
      <c r="F22" s="416">
        <v>100</v>
      </c>
      <c r="G22" s="423">
        <f>'別表4-4'!Z21</f>
        <v>0</v>
      </c>
      <c r="H22" s="424">
        <f t="shared" si="6"/>
        <v>0</v>
      </c>
      <c r="I22" s="423">
        <f>'別表4-4'!AB21</f>
        <v>0</v>
      </c>
      <c r="J22" s="424">
        <f t="shared" si="7"/>
        <v>0</v>
      </c>
      <c r="K22" s="423">
        <f>'別表4-4'!AD21</f>
        <v>0</v>
      </c>
      <c r="L22" s="424">
        <f t="shared" si="8"/>
        <v>0</v>
      </c>
      <c r="M22" s="423">
        <f>'別表4-4'!AF21</f>
        <v>0</v>
      </c>
      <c r="N22" s="424">
        <f t="shared" si="9"/>
        <v>0</v>
      </c>
      <c r="O22" s="423">
        <f>'別表4-4'!AH21</f>
        <v>0</v>
      </c>
      <c r="P22" s="463">
        <f t="shared" si="10"/>
        <v>0</v>
      </c>
      <c r="Q22" s="464">
        <f t="shared" si="11"/>
        <v>0</v>
      </c>
      <c r="R22" s="248">
        <v>0</v>
      </c>
      <c r="S22" s="193">
        <v>0</v>
      </c>
      <c r="T22" s="444">
        <f t="shared" si="1"/>
        <v>0</v>
      </c>
      <c r="U22" s="15">
        <v>0</v>
      </c>
      <c r="V22" s="446">
        <f t="shared" si="2"/>
        <v>0</v>
      </c>
      <c r="W22" s="15">
        <v>0</v>
      </c>
      <c r="X22" s="424">
        <f t="shared" si="3"/>
        <v>0</v>
      </c>
      <c r="Y22" s="15">
        <v>0</v>
      </c>
      <c r="Z22" s="424">
        <f t="shared" si="4"/>
        <v>0</v>
      </c>
      <c r="AA22" s="421">
        <f t="shared" si="12"/>
        <v>0</v>
      </c>
      <c r="AB22" s="423">
        <f>'別表4-4'!AK21</f>
        <v>0</v>
      </c>
      <c r="AC22" s="424">
        <f t="shared" si="13"/>
        <v>0</v>
      </c>
      <c r="AD22" s="423">
        <f>'別表4-4'!AM21</f>
        <v>0</v>
      </c>
      <c r="AE22" s="424">
        <f t="shared" si="14"/>
        <v>0</v>
      </c>
      <c r="AF22" s="421">
        <f>'別表4-4'!AO21</f>
        <v>0</v>
      </c>
      <c r="AG22" s="446">
        <f>IF($AA22&lt;&gt;0,AF22/$AA22*100,0)</f>
        <v>0</v>
      </c>
      <c r="AH22" s="447">
        <f>'別表4-4'!AQ21</f>
        <v>0</v>
      </c>
      <c r="AI22" s="170"/>
    </row>
    <row r="23" spans="2:35" s="1" customFormat="1" ht="28.5" customHeight="1">
      <c r="B23" s="95" t="s">
        <v>173</v>
      </c>
      <c r="C23" s="420">
        <f t="shared" si="0"/>
        <v>0</v>
      </c>
      <c r="D23" s="420">
        <f>'別表4-4'!P22</f>
        <v>0</v>
      </c>
      <c r="E23" s="421">
        <f t="shared" si="5"/>
        <v>0</v>
      </c>
      <c r="F23" s="416">
        <v>100</v>
      </c>
      <c r="G23" s="423">
        <f>'別表4-4'!Z22</f>
        <v>0</v>
      </c>
      <c r="H23" s="424">
        <f t="shared" si="6"/>
        <v>0</v>
      </c>
      <c r="I23" s="423">
        <f>'別表4-4'!AB22</f>
        <v>0</v>
      </c>
      <c r="J23" s="424">
        <f t="shared" si="7"/>
        <v>0</v>
      </c>
      <c r="K23" s="423">
        <f>'別表4-4'!AD22</f>
        <v>0</v>
      </c>
      <c r="L23" s="424">
        <f t="shared" si="8"/>
        <v>0</v>
      </c>
      <c r="M23" s="423">
        <f>'別表4-4'!AF22</f>
        <v>0</v>
      </c>
      <c r="N23" s="424">
        <f t="shared" si="9"/>
        <v>0</v>
      </c>
      <c r="O23" s="423">
        <f>'別表4-4'!AH22</f>
        <v>0</v>
      </c>
      <c r="P23" s="463">
        <f t="shared" si="10"/>
        <v>0</v>
      </c>
      <c r="Q23" s="464">
        <f t="shared" si="11"/>
        <v>0</v>
      </c>
      <c r="R23" s="248">
        <v>0</v>
      </c>
      <c r="S23" s="193">
        <v>0</v>
      </c>
      <c r="T23" s="444">
        <f t="shared" si="1"/>
        <v>0</v>
      </c>
      <c r="U23" s="15">
        <v>0</v>
      </c>
      <c r="V23" s="444">
        <f t="shared" si="2"/>
        <v>0</v>
      </c>
      <c r="W23" s="15">
        <v>0</v>
      </c>
      <c r="X23" s="418">
        <f t="shared" si="3"/>
        <v>0</v>
      </c>
      <c r="Y23" s="15">
        <v>0</v>
      </c>
      <c r="Z23" s="418">
        <f t="shared" si="4"/>
        <v>0</v>
      </c>
      <c r="AA23" s="421">
        <f t="shared" si="12"/>
        <v>0</v>
      </c>
      <c r="AB23" s="423">
        <f>'別表4-4'!AK22</f>
        <v>0</v>
      </c>
      <c r="AC23" s="424">
        <f t="shared" si="13"/>
        <v>0</v>
      </c>
      <c r="AD23" s="423">
        <f>'別表4-4'!AM22</f>
        <v>0</v>
      </c>
      <c r="AE23" s="424">
        <f t="shared" si="14"/>
        <v>0</v>
      </c>
      <c r="AF23" s="423">
        <f>'別表4-4'!AO22</f>
        <v>0</v>
      </c>
      <c r="AG23" s="424">
        <f t="shared" si="15"/>
        <v>0</v>
      </c>
      <c r="AH23" s="447">
        <f>'別表4-4'!AQ22</f>
        <v>0</v>
      </c>
      <c r="AI23" s="170"/>
    </row>
    <row r="24" spans="2:35" s="1" customFormat="1" ht="28.5" customHeight="1">
      <c r="B24" s="95" t="s">
        <v>174</v>
      </c>
      <c r="C24" s="420">
        <f t="shared" si="0"/>
        <v>0</v>
      </c>
      <c r="D24" s="420">
        <f>'別表4-4'!P23</f>
        <v>0</v>
      </c>
      <c r="E24" s="421">
        <f t="shared" si="5"/>
        <v>0</v>
      </c>
      <c r="F24" s="416">
        <v>100</v>
      </c>
      <c r="G24" s="423">
        <f>'別表4-4'!Z23</f>
        <v>0</v>
      </c>
      <c r="H24" s="424">
        <f t="shared" si="6"/>
        <v>0</v>
      </c>
      <c r="I24" s="423">
        <f>'別表4-4'!AB23</f>
        <v>0</v>
      </c>
      <c r="J24" s="424">
        <f t="shared" si="7"/>
        <v>0</v>
      </c>
      <c r="K24" s="423">
        <f>'別表4-4'!AD23</f>
        <v>0</v>
      </c>
      <c r="L24" s="424">
        <f t="shared" si="8"/>
        <v>0</v>
      </c>
      <c r="M24" s="423">
        <f>'別表4-4'!AF23</f>
        <v>0</v>
      </c>
      <c r="N24" s="424">
        <f t="shared" si="9"/>
        <v>0</v>
      </c>
      <c r="O24" s="423">
        <f>'別表4-4'!AH23</f>
        <v>0</v>
      </c>
      <c r="P24" s="463">
        <f t="shared" si="10"/>
        <v>0</v>
      </c>
      <c r="Q24" s="464">
        <f t="shared" si="11"/>
        <v>0</v>
      </c>
      <c r="R24" s="248">
        <v>0</v>
      </c>
      <c r="S24" s="193">
        <v>0</v>
      </c>
      <c r="T24" s="444">
        <f t="shared" si="1"/>
        <v>0</v>
      </c>
      <c r="U24" s="15">
        <v>0</v>
      </c>
      <c r="V24" s="444">
        <f t="shared" si="2"/>
        <v>0</v>
      </c>
      <c r="W24" s="15">
        <v>0</v>
      </c>
      <c r="X24" s="418">
        <f t="shared" si="3"/>
        <v>0</v>
      </c>
      <c r="Y24" s="15">
        <v>0</v>
      </c>
      <c r="Z24" s="418">
        <f t="shared" si="4"/>
        <v>0</v>
      </c>
      <c r="AA24" s="421">
        <f t="shared" si="12"/>
        <v>0</v>
      </c>
      <c r="AB24" s="423">
        <f>'別表4-4'!AK23</f>
        <v>0</v>
      </c>
      <c r="AC24" s="424">
        <f t="shared" si="13"/>
        <v>0</v>
      </c>
      <c r="AD24" s="423">
        <f>'別表4-4'!AM23</f>
        <v>0</v>
      </c>
      <c r="AE24" s="424">
        <f t="shared" si="14"/>
        <v>0</v>
      </c>
      <c r="AF24" s="423">
        <f>'別表4-4'!AO23</f>
        <v>0</v>
      </c>
      <c r="AG24" s="424">
        <f t="shared" si="15"/>
        <v>0</v>
      </c>
      <c r="AH24" s="447">
        <f>'別表4-4'!AQ23</f>
        <v>0</v>
      </c>
      <c r="AI24" s="170"/>
    </row>
    <row r="25" spans="2:35" s="1" customFormat="1" ht="28.5" customHeight="1">
      <c r="B25" s="95" t="s">
        <v>175</v>
      </c>
      <c r="C25" s="420">
        <f t="shared" si="0"/>
        <v>0</v>
      </c>
      <c r="D25" s="420">
        <f>'別表4-4'!P24</f>
        <v>0</v>
      </c>
      <c r="E25" s="421">
        <f t="shared" si="5"/>
        <v>0</v>
      </c>
      <c r="F25" s="416">
        <v>100</v>
      </c>
      <c r="G25" s="423">
        <f>'別表4-4'!Z24</f>
        <v>0</v>
      </c>
      <c r="H25" s="424">
        <f t="shared" si="6"/>
        <v>0</v>
      </c>
      <c r="I25" s="423">
        <f>'別表4-4'!AB24</f>
        <v>0</v>
      </c>
      <c r="J25" s="424">
        <f t="shared" si="7"/>
        <v>0</v>
      </c>
      <c r="K25" s="423">
        <f>'別表4-4'!AD24</f>
        <v>0</v>
      </c>
      <c r="L25" s="424">
        <f t="shared" si="8"/>
        <v>0</v>
      </c>
      <c r="M25" s="423">
        <f>'別表4-4'!AF24</f>
        <v>0</v>
      </c>
      <c r="N25" s="424">
        <f t="shared" si="9"/>
        <v>0</v>
      </c>
      <c r="O25" s="423">
        <f>'別表4-4'!AH24</f>
        <v>0</v>
      </c>
      <c r="P25" s="463">
        <f t="shared" si="10"/>
        <v>0</v>
      </c>
      <c r="Q25" s="464">
        <f t="shared" si="11"/>
        <v>0</v>
      </c>
      <c r="R25" s="248">
        <v>0</v>
      </c>
      <c r="S25" s="193">
        <v>0</v>
      </c>
      <c r="T25" s="444">
        <f t="shared" si="1"/>
        <v>0</v>
      </c>
      <c r="U25" s="15">
        <v>0</v>
      </c>
      <c r="V25" s="444">
        <f t="shared" si="2"/>
        <v>0</v>
      </c>
      <c r="W25" s="15">
        <v>0</v>
      </c>
      <c r="X25" s="418">
        <f t="shared" si="3"/>
        <v>0</v>
      </c>
      <c r="Y25" s="15">
        <v>0</v>
      </c>
      <c r="Z25" s="418">
        <f t="shared" si="4"/>
        <v>0</v>
      </c>
      <c r="AA25" s="421">
        <f t="shared" si="12"/>
        <v>0</v>
      </c>
      <c r="AB25" s="423">
        <f>'別表4-4'!AK24</f>
        <v>0</v>
      </c>
      <c r="AC25" s="424">
        <f t="shared" si="13"/>
        <v>0</v>
      </c>
      <c r="AD25" s="423">
        <f>'別表4-4'!AM24</f>
        <v>0</v>
      </c>
      <c r="AE25" s="424">
        <f t="shared" si="14"/>
        <v>0</v>
      </c>
      <c r="AF25" s="423">
        <f>'別表4-4'!AO24</f>
        <v>0</v>
      </c>
      <c r="AG25" s="424">
        <f t="shared" si="15"/>
        <v>0</v>
      </c>
      <c r="AH25" s="447">
        <f>'別表4-4'!AQ24</f>
        <v>0</v>
      </c>
      <c r="AI25" s="170"/>
    </row>
    <row r="26" spans="2:35" s="1" customFormat="1" ht="28.5" customHeight="1">
      <c r="B26" s="95" t="s">
        <v>176</v>
      </c>
      <c r="C26" s="420">
        <f t="shared" si="0"/>
        <v>0</v>
      </c>
      <c r="D26" s="420">
        <f>'別表4-4'!P25</f>
        <v>0</v>
      </c>
      <c r="E26" s="421">
        <f t="shared" si="5"/>
        <v>0</v>
      </c>
      <c r="F26" s="416">
        <v>100</v>
      </c>
      <c r="G26" s="423">
        <f>'別表4-4'!Z25</f>
        <v>0</v>
      </c>
      <c r="H26" s="424">
        <f t="shared" si="6"/>
        <v>0</v>
      </c>
      <c r="I26" s="423">
        <f>'別表4-4'!AB25</f>
        <v>0</v>
      </c>
      <c r="J26" s="424">
        <f t="shared" si="7"/>
        <v>0</v>
      </c>
      <c r="K26" s="423">
        <f>'別表4-4'!AD25</f>
        <v>0</v>
      </c>
      <c r="L26" s="424">
        <f t="shared" si="8"/>
        <v>0</v>
      </c>
      <c r="M26" s="423">
        <f>'別表4-4'!AF25</f>
        <v>0</v>
      </c>
      <c r="N26" s="424">
        <f t="shared" si="9"/>
        <v>0</v>
      </c>
      <c r="O26" s="423">
        <f>'別表4-4'!AH25</f>
        <v>0</v>
      </c>
      <c r="P26" s="463">
        <f t="shared" si="10"/>
        <v>0</v>
      </c>
      <c r="Q26" s="464">
        <f t="shared" si="11"/>
        <v>0</v>
      </c>
      <c r="R26" s="248">
        <v>0</v>
      </c>
      <c r="S26" s="193">
        <v>0</v>
      </c>
      <c r="T26" s="444">
        <f t="shared" si="1"/>
        <v>0</v>
      </c>
      <c r="U26" s="15">
        <v>0</v>
      </c>
      <c r="V26" s="444">
        <f t="shared" si="2"/>
        <v>0</v>
      </c>
      <c r="W26" s="15">
        <v>0</v>
      </c>
      <c r="X26" s="418">
        <f t="shared" si="3"/>
        <v>0</v>
      </c>
      <c r="Y26" s="15">
        <v>0</v>
      </c>
      <c r="Z26" s="418">
        <f t="shared" si="4"/>
        <v>0</v>
      </c>
      <c r="AA26" s="421">
        <f t="shared" si="12"/>
        <v>0</v>
      </c>
      <c r="AB26" s="423">
        <f>'別表4-4'!AK25</f>
        <v>0</v>
      </c>
      <c r="AC26" s="424">
        <f t="shared" si="13"/>
        <v>0</v>
      </c>
      <c r="AD26" s="423">
        <f>'別表4-4'!AM25</f>
        <v>0</v>
      </c>
      <c r="AE26" s="424">
        <f t="shared" si="14"/>
        <v>0</v>
      </c>
      <c r="AF26" s="423">
        <f>'別表4-4'!AO25</f>
        <v>0</v>
      </c>
      <c r="AG26" s="424">
        <f t="shared" si="15"/>
        <v>0</v>
      </c>
      <c r="AH26" s="447">
        <f>'別表4-4'!AQ25</f>
        <v>0</v>
      </c>
      <c r="AI26" s="170"/>
    </row>
    <row r="27" spans="2:35" s="1" customFormat="1" ht="28.5" customHeight="1">
      <c r="B27" s="95" t="s">
        <v>177</v>
      </c>
      <c r="C27" s="420">
        <f t="shared" si="0"/>
        <v>0</v>
      </c>
      <c r="D27" s="420">
        <f>'別表4-4'!P26</f>
        <v>0</v>
      </c>
      <c r="E27" s="421">
        <f t="shared" si="5"/>
        <v>0</v>
      </c>
      <c r="F27" s="416">
        <v>100</v>
      </c>
      <c r="G27" s="423">
        <f>'別表4-4'!Z26</f>
        <v>0</v>
      </c>
      <c r="H27" s="424">
        <f t="shared" si="6"/>
        <v>0</v>
      </c>
      <c r="I27" s="423">
        <f>'別表4-4'!AB26</f>
        <v>0</v>
      </c>
      <c r="J27" s="424">
        <f t="shared" si="7"/>
        <v>0</v>
      </c>
      <c r="K27" s="423">
        <f>'別表4-4'!AD26</f>
        <v>0</v>
      </c>
      <c r="L27" s="424">
        <f t="shared" si="8"/>
        <v>0</v>
      </c>
      <c r="M27" s="423">
        <f>'別表4-4'!AF26</f>
        <v>0</v>
      </c>
      <c r="N27" s="424">
        <f t="shared" si="9"/>
        <v>0</v>
      </c>
      <c r="O27" s="423">
        <f>'別表4-4'!AH26</f>
        <v>0</v>
      </c>
      <c r="P27" s="463">
        <f t="shared" si="10"/>
        <v>0</v>
      </c>
      <c r="Q27" s="464">
        <f t="shared" si="11"/>
        <v>0</v>
      </c>
      <c r="R27" s="248">
        <v>0</v>
      </c>
      <c r="S27" s="193">
        <v>0</v>
      </c>
      <c r="T27" s="444">
        <f t="shared" si="1"/>
        <v>0</v>
      </c>
      <c r="U27" s="15">
        <v>0</v>
      </c>
      <c r="V27" s="444">
        <f t="shared" si="2"/>
        <v>0</v>
      </c>
      <c r="W27" s="15">
        <v>0</v>
      </c>
      <c r="X27" s="418">
        <f t="shared" si="3"/>
        <v>0</v>
      </c>
      <c r="Y27" s="15">
        <v>0</v>
      </c>
      <c r="Z27" s="418">
        <f t="shared" si="4"/>
        <v>0</v>
      </c>
      <c r="AA27" s="421">
        <f t="shared" si="12"/>
        <v>0</v>
      </c>
      <c r="AB27" s="423">
        <f>'別表4-4'!AK26</f>
        <v>0</v>
      </c>
      <c r="AC27" s="424">
        <f t="shared" si="13"/>
        <v>0</v>
      </c>
      <c r="AD27" s="423">
        <f>'別表4-4'!AM26</f>
        <v>0</v>
      </c>
      <c r="AE27" s="424">
        <f t="shared" si="14"/>
        <v>0</v>
      </c>
      <c r="AF27" s="423">
        <f>'別表4-4'!AO26</f>
        <v>0</v>
      </c>
      <c r="AG27" s="424">
        <f t="shared" si="15"/>
        <v>0</v>
      </c>
      <c r="AH27" s="447">
        <f>'別表4-4'!AQ26</f>
        <v>0</v>
      </c>
      <c r="AI27" s="170"/>
    </row>
    <row r="28" spans="2:35" s="1" customFormat="1" ht="28.5" customHeight="1">
      <c r="B28" s="95" t="s">
        <v>178</v>
      </c>
      <c r="C28" s="420">
        <f t="shared" si="0"/>
        <v>3</v>
      </c>
      <c r="D28" s="420">
        <f>'別表4-4'!P27</f>
        <v>3</v>
      </c>
      <c r="E28" s="421">
        <f t="shared" si="5"/>
        <v>0</v>
      </c>
      <c r="F28" s="416">
        <v>100</v>
      </c>
      <c r="G28" s="423">
        <f>'別表4-4'!Z27</f>
        <v>0</v>
      </c>
      <c r="H28" s="424">
        <f t="shared" si="6"/>
        <v>0</v>
      </c>
      <c r="I28" s="423">
        <f>'別表4-4'!AB27</f>
        <v>0</v>
      </c>
      <c r="J28" s="424">
        <f t="shared" si="7"/>
        <v>0</v>
      </c>
      <c r="K28" s="423">
        <f>'別表4-4'!AD27</f>
        <v>0</v>
      </c>
      <c r="L28" s="424">
        <f t="shared" si="8"/>
        <v>0</v>
      </c>
      <c r="M28" s="423">
        <f>'別表4-4'!AF27</f>
        <v>0</v>
      </c>
      <c r="N28" s="424">
        <f t="shared" si="9"/>
        <v>0</v>
      </c>
      <c r="O28" s="423">
        <f>'別表4-4'!AH27</f>
        <v>0</v>
      </c>
      <c r="P28" s="463">
        <f t="shared" si="10"/>
        <v>0</v>
      </c>
      <c r="Q28" s="464">
        <f t="shared" si="11"/>
        <v>0</v>
      </c>
      <c r="R28" s="248">
        <v>0</v>
      </c>
      <c r="S28" s="193">
        <v>0</v>
      </c>
      <c r="T28" s="444">
        <f t="shared" si="1"/>
        <v>0</v>
      </c>
      <c r="U28" s="15">
        <v>0</v>
      </c>
      <c r="V28" s="444">
        <f t="shared" si="2"/>
        <v>0</v>
      </c>
      <c r="W28" s="15">
        <v>0</v>
      </c>
      <c r="X28" s="418">
        <f t="shared" si="3"/>
        <v>0</v>
      </c>
      <c r="Y28" s="15">
        <v>0</v>
      </c>
      <c r="Z28" s="418">
        <f t="shared" si="4"/>
        <v>0</v>
      </c>
      <c r="AA28" s="421">
        <f t="shared" si="12"/>
        <v>0</v>
      </c>
      <c r="AB28" s="423">
        <f>'別表4-4'!AK27</f>
        <v>0</v>
      </c>
      <c r="AC28" s="424">
        <f t="shared" si="13"/>
        <v>0</v>
      </c>
      <c r="AD28" s="423">
        <f>'別表4-4'!AM27</f>
        <v>0</v>
      </c>
      <c r="AE28" s="424">
        <f t="shared" si="14"/>
        <v>0</v>
      </c>
      <c r="AF28" s="423">
        <f>'別表4-4'!AO27</f>
        <v>0</v>
      </c>
      <c r="AG28" s="424">
        <f t="shared" si="15"/>
        <v>0</v>
      </c>
      <c r="AH28" s="447">
        <f>'別表4-4'!AQ27</f>
        <v>0</v>
      </c>
      <c r="AI28" s="170"/>
    </row>
    <row r="29" spans="2:35" s="1" customFormat="1" ht="28.5" customHeight="1">
      <c r="B29" s="95" t="s">
        <v>179</v>
      </c>
      <c r="C29" s="420">
        <f t="shared" si="0"/>
        <v>0</v>
      </c>
      <c r="D29" s="420">
        <f>'別表4-4'!P28</f>
        <v>0</v>
      </c>
      <c r="E29" s="421">
        <f t="shared" si="5"/>
        <v>0</v>
      </c>
      <c r="F29" s="416">
        <v>100</v>
      </c>
      <c r="G29" s="423">
        <f>'別表4-4'!Z28</f>
        <v>0</v>
      </c>
      <c r="H29" s="424">
        <f t="shared" si="6"/>
        <v>0</v>
      </c>
      <c r="I29" s="423">
        <f>'別表4-4'!AB28</f>
        <v>0</v>
      </c>
      <c r="J29" s="424">
        <f t="shared" si="7"/>
        <v>0</v>
      </c>
      <c r="K29" s="423">
        <f>'別表4-4'!AD28</f>
        <v>0</v>
      </c>
      <c r="L29" s="424">
        <f t="shared" si="8"/>
        <v>0</v>
      </c>
      <c r="M29" s="423">
        <f>'別表4-4'!AF28</f>
        <v>0</v>
      </c>
      <c r="N29" s="424">
        <f t="shared" si="9"/>
        <v>0</v>
      </c>
      <c r="O29" s="423">
        <f>'別表4-4'!AH28</f>
        <v>0</v>
      </c>
      <c r="P29" s="463">
        <f t="shared" si="10"/>
        <v>0</v>
      </c>
      <c r="Q29" s="464">
        <f t="shared" si="11"/>
        <v>0</v>
      </c>
      <c r="R29" s="248">
        <v>0</v>
      </c>
      <c r="S29" s="193">
        <v>0</v>
      </c>
      <c r="T29" s="444">
        <f t="shared" si="1"/>
        <v>0</v>
      </c>
      <c r="U29" s="15">
        <v>0</v>
      </c>
      <c r="V29" s="444">
        <f t="shared" si="2"/>
        <v>0</v>
      </c>
      <c r="W29" s="15">
        <v>0</v>
      </c>
      <c r="X29" s="418">
        <f t="shared" si="3"/>
        <v>0</v>
      </c>
      <c r="Y29" s="15">
        <v>0</v>
      </c>
      <c r="Z29" s="418">
        <f t="shared" si="4"/>
        <v>0</v>
      </c>
      <c r="AA29" s="421">
        <f t="shared" si="12"/>
        <v>0</v>
      </c>
      <c r="AB29" s="423">
        <f>'別表4-4'!AK28</f>
        <v>0</v>
      </c>
      <c r="AC29" s="424">
        <f t="shared" si="13"/>
        <v>0</v>
      </c>
      <c r="AD29" s="423">
        <f>'別表4-4'!AM28</f>
        <v>0</v>
      </c>
      <c r="AE29" s="424">
        <f t="shared" si="14"/>
        <v>0</v>
      </c>
      <c r="AF29" s="423">
        <f>'別表4-4'!AO28</f>
        <v>0</v>
      </c>
      <c r="AG29" s="424">
        <f t="shared" si="15"/>
        <v>0</v>
      </c>
      <c r="AH29" s="447">
        <f>'別表4-4'!AQ28</f>
        <v>0</v>
      </c>
      <c r="AI29" s="170"/>
    </row>
    <row r="30" spans="2:35" s="1" customFormat="1" ht="28.5" customHeight="1">
      <c r="B30" s="95" t="s">
        <v>180</v>
      </c>
      <c r="C30" s="420">
        <f t="shared" si="0"/>
        <v>0</v>
      </c>
      <c r="D30" s="420">
        <f>'別表4-4'!P29</f>
        <v>0</v>
      </c>
      <c r="E30" s="421">
        <f t="shared" si="5"/>
        <v>0</v>
      </c>
      <c r="F30" s="416">
        <v>100</v>
      </c>
      <c r="G30" s="423">
        <f>'別表4-4'!Z29</f>
        <v>0</v>
      </c>
      <c r="H30" s="424">
        <f t="shared" si="6"/>
        <v>0</v>
      </c>
      <c r="I30" s="423">
        <f>'別表4-4'!AB29</f>
        <v>0</v>
      </c>
      <c r="J30" s="424">
        <f t="shared" si="7"/>
        <v>0</v>
      </c>
      <c r="K30" s="423">
        <f>'別表4-4'!AD29</f>
        <v>0</v>
      </c>
      <c r="L30" s="424">
        <f t="shared" si="8"/>
        <v>0</v>
      </c>
      <c r="M30" s="423">
        <f>'別表4-4'!AF29</f>
        <v>0</v>
      </c>
      <c r="N30" s="424">
        <f t="shared" si="9"/>
        <v>0</v>
      </c>
      <c r="O30" s="423">
        <f>'別表4-4'!AH29</f>
        <v>0</v>
      </c>
      <c r="P30" s="463">
        <f t="shared" si="10"/>
        <v>0</v>
      </c>
      <c r="Q30" s="464">
        <f t="shared" si="11"/>
        <v>0</v>
      </c>
      <c r="R30" s="248">
        <v>0</v>
      </c>
      <c r="S30" s="193">
        <v>0</v>
      </c>
      <c r="T30" s="444">
        <f t="shared" si="1"/>
        <v>0</v>
      </c>
      <c r="U30" s="15">
        <v>0</v>
      </c>
      <c r="V30" s="444">
        <f t="shared" si="2"/>
        <v>0</v>
      </c>
      <c r="W30" s="15">
        <v>0</v>
      </c>
      <c r="X30" s="418">
        <f t="shared" si="3"/>
        <v>0</v>
      </c>
      <c r="Y30" s="15">
        <v>0</v>
      </c>
      <c r="Z30" s="418">
        <f t="shared" si="4"/>
        <v>0</v>
      </c>
      <c r="AA30" s="421">
        <f t="shared" si="12"/>
        <v>0</v>
      </c>
      <c r="AB30" s="423">
        <f>'別表4-4'!AK29</f>
        <v>0</v>
      </c>
      <c r="AC30" s="424">
        <f t="shared" si="13"/>
        <v>0</v>
      </c>
      <c r="AD30" s="423">
        <f>'別表4-4'!AM29</f>
        <v>0</v>
      </c>
      <c r="AE30" s="424">
        <f t="shared" si="14"/>
        <v>0</v>
      </c>
      <c r="AF30" s="423">
        <f>'別表4-4'!AO29</f>
        <v>0</v>
      </c>
      <c r="AG30" s="424">
        <f t="shared" si="15"/>
        <v>0</v>
      </c>
      <c r="AH30" s="447">
        <f>'別表4-4'!AQ29</f>
        <v>0</v>
      </c>
      <c r="AI30" s="170"/>
    </row>
    <row r="31" spans="2:35" s="1" customFormat="1" ht="28.5" customHeight="1">
      <c r="B31" s="95" t="s">
        <v>181</v>
      </c>
      <c r="C31" s="420">
        <f t="shared" si="0"/>
        <v>0</v>
      </c>
      <c r="D31" s="420">
        <f>'別表4-4'!P30</f>
        <v>0</v>
      </c>
      <c r="E31" s="421">
        <f t="shared" si="5"/>
        <v>0</v>
      </c>
      <c r="F31" s="416">
        <v>100</v>
      </c>
      <c r="G31" s="423">
        <f>'別表4-4'!Z30</f>
        <v>0</v>
      </c>
      <c r="H31" s="424">
        <f t="shared" si="6"/>
        <v>0</v>
      </c>
      <c r="I31" s="423">
        <f>'別表4-4'!AB30</f>
        <v>0</v>
      </c>
      <c r="J31" s="424">
        <f t="shared" si="7"/>
        <v>0</v>
      </c>
      <c r="K31" s="423">
        <f>'別表4-4'!AD30</f>
        <v>0</v>
      </c>
      <c r="L31" s="424">
        <f t="shared" si="8"/>
        <v>0</v>
      </c>
      <c r="M31" s="423">
        <f>'別表4-4'!AF30</f>
        <v>0</v>
      </c>
      <c r="N31" s="424">
        <f t="shared" si="9"/>
        <v>0</v>
      </c>
      <c r="O31" s="423">
        <f>'別表4-4'!AH30</f>
        <v>0</v>
      </c>
      <c r="P31" s="463">
        <f t="shared" si="10"/>
        <v>0</v>
      </c>
      <c r="Q31" s="464">
        <f t="shared" si="11"/>
        <v>0</v>
      </c>
      <c r="R31" s="248">
        <v>0</v>
      </c>
      <c r="S31" s="193">
        <v>0</v>
      </c>
      <c r="T31" s="444">
        <f t="shared" si="1"/>
        <v>0</v>
      </c>
      <c r="U31" s="15">
        <v>0</v>
      </c>
      <c r="V31" s="444">
        <f t="shared" si="2"/>
        <v>0</v>
      </c>
      <c r="W31" s="15">
        <v>0</v>
      </c>
      <c r="X31" s="418">
        <f t="shared" si="3"/>
        <v>0</v>
      </c>
      <c r="Y31" s="15">
        <v>0</v>
      </c>
      <c r="Z31" s="418">
        <f t="shared" si="4"/>
        <v>0</v>
      </c>
      <c r="AA31" s="421">
        <f t="shared" si="12"/>
        <v>0</v>
      </c>
      <c r="AB31" s="423">
        <f>'別表4-4'!AK30</f>
        <v>0</v>
      </c>
      <c r="AC31" s="424">
        <f t="shared" si="13"/>
        <v>0</v>
      </c>
      <c r="AD31" s="423">
        <f>'別表4-4'!AM30</f>
        <v>0</v>
      </c>
      <c r="AE31" s="424">
        <f t="shared" si="14"/>
        <v>0</v>
      </c>
      <c r="AF31" s="423">
        <f>'別表4-4'!AO30</f>
        <v>0</v>
      </c>
      <c r="AG31" s="424">
        <f t="shared" si="15"/>
        <v>0</v>
      </c>
      <c r="AH31" s="447">
        <f>'別表4-4'!AQ30</f>
        <v>0</v>
      </c>
      <c r="AI31" s="170"/>
    </row>
    <row r="32" spans="2:35" s="1" customFormat="1" ht="28.5" customHeight="1">
      <c r="B32" s="95" t="s">
        <v>182</v>
      </c>
      <c r="C32" s="420">
        <f t="shared" si="0"/>
        <v>1</v>
      </c>
      <c r="D32" s="420">
        <f>'別表4-4'!P31</f>
        <v>1</v>
      </c>
      <c r="E32" s="421">
        <f t="shared" si="5"/>
        <v>0</v>
      </c>
      <c r="F32" s="416">
        <v>100</v>
      </c>
      <c r="G32" s="423">
        <f>'別表4-4'!Z31</f>
        <v>0</v>
      </c>
      <c r="H32" s="424">
        <f t="shared" si="6"/>
        <v>0</v>
      </c>
      <c r="I32" s="423">
        <f>'別表4-4'!AB31</f>
        <v>0</v>
      </c>
      <c r="J32" s="424">
        <f t="shared" si="7"/>
        <v>0</v>
      </c>
      <c r="K32" s="423">
        <f>'別表4-4'!AD31</f>
        <v>0</v>
      </c>
      <c r="L32" s="424">
        <f t="shared" si="8"/>
        <v>0</v>
      </c>
      <c r="M32" s="423">
        <f>'別表4-4'!AF31</f>
        <v>0</v>
      </c>
      <c r="N32" s="424">
        <f t="shared" si="9"/>
        <v>0</v>
      </c>
      <c r="O32" s="423">
        <f>'別表4-4'!AH31</f>
        <v>0</v>
      </c>
      <c r="P32" s="463">
        <f t="shared" si="10"/>
        <v>0</v>
      </c>
      <c r="Q32" s="464">
        <f t="shared" si="11"/>
        <v>0</v>
      </c>
      <c r="R32" s="248">
        <v>0</v>
      </c>
      <c r="S32" s="193">
        <v>0</v>
      </c>
      <c r="T32" s="444">
        <f t="shared" si="1"/>
        <v>0</v>
      </c>
      <c r="U32" s="15">
        <v>0</v>
      </c>
      <c r="V32" s="444">
        <f t="shared" si="2"/>
        <v>0</v>
      </c>
      <c r="W32" s="15">
        <v>0</v>
      </c>
      <c r="X32" s="418">
        <f t="shared" si="3"/>
        <v>0</v>
      </c>
      <c r="Y32" s="15">
        <v>0</v>
      </c>
      <c r="Z32" s="418">
        <f t="shared" si="4"/>
        <v>0</v>
      </c>
      <c r="AA32" s="421">
        <f t="shared" si="12"/>
        <v>0</v>
      </c>
      <c r="AB32" s="423">
        <f>'別表4-4'!AK31</f>
        <v>0</v>
      </c>
      <c r="AC32" s="424">
        <f t="shared" si="13"/>
        <v>0</v>
      </c>
      <c r="AD32" s="423">
        <f>'別表4-4'!AM31</f>
        <v>0</v>
      </c>
      <c r="AE32" s="424">
        <f t="shared" si="14"/>
        <v>0</v>
      </c>
      <c r="AF32" s="423">
        <f>'別表4-4'!AO31</f>
        <v>0</v>
      </c>
      <c r="AG32" s="424">
        <f t="shared" si="15"/>
        <v>0</v>
      </c>
      <c r="AH32" s="447">
        <f>'別表4-4'!AQ31</f>
        <v>0</v>
      </c>
      <c r="AI32" s="170"/>
    </row>
    <row r="33" spans="2:35" s="1" customFormat="1" ht="28.5" customHeight="1">
      <c r="B33" s="95" t="s">
        <v>183</v>
      </c>
      <c r="C33" s="420">
        <f t="shared" si="0"/>
        <v>0</v>
      </c>
      <c r="D33" s="420">
        <f>'別表4-4'!P32</f>
        <v>0</v>
      </c>
      <c r="E33" s="421">
        <f t="shared" si="5"/>
        <v>0</v>
      </c>
      <c r="F33" s="416">
        <v>100</v>
      </c>
      <c r="G33" s="423">
        <f>'別表4-4'!Z32</f>
        <v>0</v>
      </c>
      <c r="H33" s="424">
        <f t="shared" si="6"/>
        <v>0</v>
      </c>
      <c r="I33" s="423">
        <f>'別表4-4'!AB32</f>
        <v>0</v>
      </c>
      <c r="J33" s="424">
        <f t="shared" si="7"/>
        <v>0</v>
      </c>
      <c r="K33" s="423">
        <f>'別表4-4'!AD32</f>
        <v>0</v>
      </c>
      <c r="L33" s="424">
        <f t="shared" si="8"/>
        <v>0</v>
      </c>
      <c r="M33" s="423">
        <f>'別表4-4'!AF32</f>
        <v>0</v>
      </c>
      <c r="N33" s="424">
        <f t="shared" si="9"/>
        <v>0</v>
      </c>
      <c r="O33" s="423">
        <f>'別表4-4'!AH32</f>
        <v>0</v>
      </c>
      <c r="P33" s="463">
        <f t="shared" si="10"/>
        <v>0</v>
      </c>
      <c r="Q33" s="464">
        <f t="shared" si="11"/>
        <v>0</v>
      </c>
      <c r="R33" s="248">
        <v>0</v>
      </c>
      <c r="S33" s="193">
        <v>0</v>
      </c>
      <c r="T33" s="444">
        <f t="shared" si="1"/>
        <v>0</v>
      </c>
      <c r="U33" s="15">
        <v>0</v>
      </c>
      <c r="V33" s="444">
        <f t="shared" si="2"/>
        <v>0</v>
      </c>
      <c r="W33" s="15">
        <v>0</v>
      </c>
      <c r="X33" s="418">
        <f t="shared" si="3"/>
        <v>0</v>
      </c>
      <c r="Y33" s="15">
        <v>0</v>
      </c>
      <c r="Z33" s="418">
        <f t="shared" si="4"/>
        <v>0</v>
      </c>
      <c r="AA33" s="421">
        <f t="shared" si="12"/>
        <v>0</v>
      </c>
      <c r="AB33" s="423">
        <f>'別表4-4'!AK32</f>
        <v>0</v>
      </c>
      <c r="AC33" s="424">
        <f t="shared" si="13"/>
        <v>0</v>
      </c>
      <c r="AD33" s="423">
        <f>'別表4-4'!AM32</f>
        <v>0</v>
      </c>
      <c r="AE33" s="424">
        <f t="shared" si="14"/>
        <v>0</v>
      </c>
      <c r="AF33" s="423">
        <f>'別表4-4'!AO32</f>
        <v>0</v>
      </c>
      <c r="AG33" s="424">
        <f t="shared" si="15"/>
        <v>0</v>
      </c>
      <c r="AH33" s="447">
        <f>'別表4-4'!AQ32</f>
        <v>0</v>
      </c>
      <c r="AI33" s="170"/>
    </row>
    <row r="34" spans="2:35" s="1" customFormat="1" ht="28.5" customHeight="1">
      <c r="B34" s="95" t="s">
        <v>184</v>
      </c>
      <c r="C34" s="420">
        <f t="shared" si="0"/>
        <v>4</v>
      </c>
      <c r="D34" s="420">
        <f>'別表4-4'!P33</f>
        <v>2</v>
      </c>
      <c r="E34" s="421">
        <f t="shared" si="5"/>
        <v>1</v>
      </c>
      <c r="F34" s="416">
        <v>100</v>
      </c>
      <c r="G34" s="423">
        <f>'別表4-4'!Z33</f>
        <v>0</v>
      </c>
      <c r="H34" s="424">
        <f t="shared" si="6"/>
        <v>0</v>
      </c>
      <c r="I34" s="423">
        <f>'別表4-4'!AB33</f>
        <v>1</v>
      </c>
      <c r="J34" s="424">
        <f t="shared" si="7"/>
        <v>100</v>
      </c>
      <c r="K34" s="423">
        <f>'別表4-4'!AD33</f>
        <v>0</v>
      </c>
      <c r="L34" s="424">
        <f t="shared" si="8"/>
        <v>0</v>
      </c>
      <c r="M34" s="423">
        <f>'別表4-4'!AF33</f>
        <v>0</v>
      </c>
      <c r="N34" s="424">
        <f t="shared" si="9"/>
        <v>0</v>
      </c>
      <c r="O34" s="423">
        <f>'別表4-4'!AH33</f>
        <v>0</v>
      </c>
      <c r="P34" s="463">
        <f t="shared" si="10"/>
        <v>0</v>
      </c>
      <c r="Q34" s="464">
        <f t="shared" si="11"/>
        <v>1</v>
      </c>
      <c r="R34" s="248">
        <v>1</v>
      </c>
      <c r="S34" s="193">
        <v>0</v>
      </c>
      <c r="T34" s="444">
        <f t="shared" si="1"/>
        <v>0</v>
      </c>
      <c r="U34" s="15">
        <v>1</v>
      </c>
      <c r="V34" s="444">
        <f t="shared" si="2"/>
        <v>100</v>
      </c>
      <c r="W34" s="15">
        <v>0</v>
      </c>
      <c r="X34" s="418">
        <f t="shared" si="3"/>
        <v>0</v>
      </c>
      <c r="Y34" s="15">
        <v>0</v>
      </c>
      <c r="Z34" s="418">
        <f t="shared" si="4"/>
        <v>0</v>
      </c>
      <c r="AA34" s="421">
        <f t="shared" si="12"/>
        <v>2</v>
      </c>
      <c r="AB34" s="423">
        <f>'別表4-4'!AK33</f>
        <v>2</v>
      </c>
      <c r="AC34" s="424">
        <f t="shared" si="13"/>
        <v>100</v>
      </c>
      <c r="AD34" s="423">
        <f>'別表4-4'!AM33</f>
        <v>0</v>
      </c>
      <c r="AE34" s="424">
        <f t="shared" si="14"/>
        <v>0</v>
      </c>
      <c r="AF34" s="423">
        <f>'別表4-4'!AO33</f>
        <v>0</v>
      </c>
      <c r="AG34" s="424">
        <f t="shared" si="15"/>
        <v>0</v>
      </c>
      <c r="AH34" s="447">
        <f>'別表4-4'!AQ33</f>
        <v>0</v>
      </c>
      <c r="AI34" s="170"/>
    </row>
    <row r="35" spans="2:35" s="1" customFormat="1" ht="28.5" customHeight="1">
      <c r="B35" s="95" t="s">
        <v>185</v>
      </c>
      <c r="C35" s="420">
        <f t="shared" si="0"/>
        <v>0</v>
      </c>
      <c r="D35" s="420">
        <f>'別表4-4'!P34</f>
        <v>0</v>
      </c>
      <c r="E35" s="421">
        <f t="shared" si="5"/>
        <v>0</v>
      </c>
      <c r="F35" s="416">
        <v>100</v>
      </c>
      <c r="G35" s="423">
        <f>'別表4-4'!Z34</f>
        <v>0</v>
      </c>
      <c r="H35" s="424">
        <f t="shared" si="6"/>
        <v>0</v>
      </c>
      <c r="I35" s="423">
        <f>'別表4-4'!AB34</f>
        <v>0</v>
      </c>
      <c r="J35" s="424">
        <f t="shared" si="7"/>
        <v>0</v>
      </c>
      <c r="K35" s="423">
        <f>'別表4-4'!AD34</f>
        <v>0</v>
      </c>
      <c r="L35" s="424">
        <f t="shared" si="8"/>
        <v>0</v>
      </c>
      <c r="M35" s="423">
        <f>'別表4-4'!AF34</f>
        <v>0</v>
      </c>
      <c r="N35" s="424">
        <f t="shared" si="9"/>
        <v>0</v>
      </c>
      <c r="O35" s="423">
        <f>'別表4-4'!AH34</f>
        <v>0</v>
      </c>
      <c r="P35" s="463">
        <f t="shared" si="10"/>
        <v>0</v>
      </c>
      <c r="Q35" s="464">
        <f t="shared" si="11"/>
        <v>0</v>
      </c>
      <c r="R35" s="248">
        <v>0</v>
      </c>
      <c r="S35" s="193">
        <v>0</v>
      </c>
      <c r="T35" s="444">
        <f t="shared" si="1"/>
        <v>0</v>
      </c>
      <c r="U35" s="15">
        <v>0</v>
      </c>
      <c r="V35" s="444">
        <f t="shared" si="2"/>
        <v>0</v>
      </c>
      <c r="W35" s="15">
        <v>0</v>
      </c>
      <c r="X35" s="418">
        <f t="shared" si="3"/>
        <v>0</v>
      </c>
      <c r="Y35" s="15">
        <v>0</v>
      </c>
      <c r="Z35" s="418">
        <f t="shared" si="4"/>
        <v>0</v>
      </c>
      <c r="AA35" s="421">
        <f t="shared" si="12"/>
        <v>0</v>
      </c>
      <c r="AB35" s="423">
        <f>'別表4-4'!AK34</f>
        <v>0</v>
      </c>
      <c r="AC35" s="424">
        <f t="shared" si="13"/>
        <v>0</v>
      </c>
      <c r="AD35" s="423">
        <f>'別表4-4'!AM34</f>
        <v>0</v>
      </c>
      <c r="AE35" s="424">
        <f t="shared" si="14"/>
        <v>0</v>
      </c>
      <c r="AF35" s="423">
        <f>'別表4-4'!AO34</f>
        <v>0</v>
      </c>
      <c r="AG35" s="424">
        <f t="shared" si="15"/>
        <v>0</v>
      </c>
      <c r="AH35" s="447">
        <f>'別表4-4'!AQ34</f>
        <v>0</v>
      </c>
      <c r="AI35" s="170"/>
    </row>
    <row r="36" spans="2:35" s="1" customFormat="1" ht="28.5" customHeight="1">
      <c r="B36" s="95" t="s">
        <v>186</v>
      </c>
      <c r="C36" s="420">
        <f t="shared" si="0"/>
        <v>0</v>
      </c>
      <c r="D36" s="420">
        <f>'別表4-4'!P35</f>
        <v>0</v>
      </c>
      <c r="E36" s="421">
        <f t="shared" si="5"/>
        <v>0</v>
      </c>
      <c r="F36" s="416">
        <v>100</v>
      </c>
      <c r="G36" s="423">
        <f>'別表4-4'!Z35</f>
        <v>0</v>
      </c>
      <c r="H36" s="424">
        <f t="shared" si="6"/>
        <v>0</v>
      </c>
      <c r="I36" s="423">
        <f>'別表4-4'!AB35</f>
        <v>0</v>
      </c>
      <c r="J36" s="424">
        <f t="shared" si="7"/>
        <v>0</v>
      </c>
      <c r="K36" s="423">
        <f>'別表4-4'!AD35</f>
        <v>0</v>
      </c>
      <c r="L36" s="424">
        <f t="shared" si="8"/>
        <v>0</v>
      </c>
      <c r="M36" s="423">
        <f>'別表4-4'!AF35</f>
        <v>0</v>
      </c>
      <c r="N36" s="424">
        <f t="shared" si="9"/>
        <v>0</v>
      </c>
      <c r="O36" s="423">
        <f>'別表4-4'!AH35</f>
        <v>0</v>
      </c>
      <c r="P36" s="463">
        <f t="shared" si="10"/>
        <v>0</v>
      </c>
      <c r="Q36" s="464">
        <f t="shared" si="11"/>
        <v>0</v>
      </c>
      <c r="R36" s="248">
        <v>0</v>
      </c>
      <c r="S36" s="193">
        <v>0</v>
      </c>
      <c r="T36" s="444">
        <f t="shared" si="1"/>
        <v>0</v>
      </c>
      <c r="U36" s="15">
        <v>0</v>
      </c>
      <c r="V36" s="444">
        <f t="shared" si="2"/>
        <v>0</v>
      </c>
      <c r="W36" s="15">
        <v>0</v>
      </c>
      <c r="X36" s="418">
        <f t="shared" si="3"/>
        <v>0</v>
      </c>
      <c r="Y36" s="15">
        <v>0</v>
      </c>
      <c r="Z36" s="418">
        <f t="shared" si="4"/>
        <v>0</v>
      </c>
      <c r="AA36" s="421">
        <f t="shared" si="12"/>
        <v>0</v>
      </c>
      <c r="AB36" s="423">
        <f>'別表4-4'!AK35</f>
        <v>0</v>
      </c>
      <c r="AC36" s="424">
        <f t="shared" si="13"/>
        <v>0</v>
      </c>
      <c r="AD36" s="423">
        <f>'別表4-4'!AM35</f>
        <v>0</v>
      </c>
      <c r="AE36" s="424">
        <f t="shared" si="14"/>
        <v>0</v>
      </c>
      <c r="AF36" s="423">
        <f>'別表4-4'!AO35</f>
        <v>0</v>
      </c>
      <c r="AG36" s="424">
        <f t="shared" si="15"/>
        <v>0</v>
      </c>
      <c r="AH36" s="447">
        <f>'別表4-4'!AQ35</f>
        <v>0</v>
      </c>
      <c r="AI36" s="170"/>
    </row>
    <row r="37" spans="2:35" s="1" customFormat="1" ht="28.5" customHeight="1">
      <c r="B37" s="95" t="s">
        <v>187</v>
      </c>
      <c r="C37" s="420">
        <f t="shared" si="0"/>
        <v>0</v>
      </c>
      <c r="D37" s="420">
        <f>'別表4-4'!P36</f>
        <v>0</v>
      </c>
      <c r="E37" s="421">
        <f t="shared" si="5"/>
        <v>0</v>
      </c>
      <c r="F37" s="416">
        <v>100</v>
      </c>
      <c r="G37" s="423">
        <f>'別表4-4'!Z36</f>
        <v>0</v>
      </c>
      <c r="H37" s="424">
        <f t="shared" si="6"/>
        <v>0</v>
      </c>
      <c r="I37" s="423">
        <f>'別表4-4'!AB36</f>
        <v>0</v>
      </c>
      <c r="J37" s="424">
        <f t="shared" si="7"/>
        <v>0</v>
      </c>
      <c r="K37" s="423">
        <f>'別表4-4'!AD36</f>
        <v>0</v>
      </c>
      <c r="L37" s="424">
        <f t="shared" si="8"/>
        <v>0</v>
      </c>
      <c r="M37" s="423">
        <f>'別表4-4'!AF36</f>
        <v>0</v>
      </c>
      <c r="N37" s="424">
        <f t="shared" si="9"/>
        <v>0</v>
      </c>
      <c r="O37" s="423">
        <f>'別表4-4'!AH36</f>
        <v>0</v>
      </c>
      <c r="P37" s="463">
        <f t="shared" si="10"/>
        <v>0</v>
      </c>
      <c r="Q37" s="464">
        <f t="shared" si="11"/>
        <v>0</v>
      </c>
      <c r="R37" s="248">
        <v>0</v>
      </c>
      <c r="S37" s="193">
        <v>0</v>
      </c>
      <c r="T37" s="444">
        <f t="shared" si="1"/>
        <v>0</v>
      </c>
      <c r="U37" s="15">
        <v>0</v>
      </c>
      <c r="V37" s="444">
        <f t="shared" si="2"/>
        <v>0</v>
      </c>
      <c r="W37" s="15">
        <v>0</v>
      </c>
      <c r="X37" s="418">
        <f t="shared" si="3"/>
        <v>0</v>
      </c>
      <c r="Y37" s="15">
        <v>0</v>
      </c>
      <c r="Z37" s="418">
        <f t="shared" si="4"/>
        <v>0</v>
      </c>
      <c r="AA37" s="421">
        <f t="shared" si="12"/>
        <v>0</v>
      </c>
      <c r="AB37" s="423">
        <f>'別表4-4'!AK36</f>
        <v>0</v>
      </c>
      <c r="AC37" s="424">
        <f t="shared" si="13"/>
        <v>0</v>
      </c>
      <c r="AD37" s="423">
        <f>'別表4-4'!AM36</f>
        <v>0</v>
      </c>
      <c r="AE37" s="424">
        <f t="shared" si="14"/>
        <v>0</v>
      </c>
      <c r="AF37" s="423">
        <f>'別表4-4'!AO36</f>
        <v>0</v>
      </c>
      <c r="AG37" s="424">
        <f t="shared" si="15"/>
        <v>0</v>
      </c>
      <c r="AH37" s="447">
        <f>'別表4-4'!AQ36</f>
        <v>0</v>
      </c>
      <c r="AI37" s="170"/>
    </row>
    <row r="38" spans="2:35" s="1" customFormat="1" ht="28.5" customHeight="1">
      <c r="B38" s="95" t="s">
        <v>188</v>
      </c>
      <c r="C38" s="420">
        <f t="shared" si="0"/>
        <v>0</v>
      </c>
      <c r="D38" s="420">
        <f>'別表4-4'!P37</f>
        <v>0</v>
      </c>
      <c r="E38" s="421">
        <f t="shared" si="5"/>
        <v>0</v>
      </c>
      <c r="F38" s="416">
        <v>100</v>
      </c>
      <c r="G38" s="423">
        <f>'別表4-4'!Z37</f>
        <v>0</v>
      </c>
      <c r="H38" s="424">
        <f t="shared" si="6"/>
        <v>0</v>
      </c>
      <c r="I38" s="423">
        <f>'別表4-4'!AB37</f>
        <v>0</v>
      </c>
      <c r="J38" s="424">
        <f t="shared" si="7"/>
        <v>0</v>
      </c>
      <c r="K38" s="423">
        <f>'別表4-4'!AD37</f>
        <v>0</v>
      </c>
      <c r="L38" s="424">
        <f t="shared" si="8"/>
        <v>0</v>
      </c>
      <c r="M38" s="423">
        <f>'別表4-4'!AF37</f>
        <v>0</v>
      </c>
      <c r="N38" s="424">
        <f t="shared" si="9"/>
        <v>0</v>
      </c>
      <c r="O38" s="423">
        <f>'別表4-4'!AH37</f>
        <v>0</v>
      </c>
      <c r="P38" s="463">
        <f t="shared" si="10"/>
        <v>0</v>
      </c>
      <c r="Q38" s="464">
        <f t="shared" si="11"/>
        <v>0</v>
      </c>
      <c r="R38" s="248">
        <v>0</v>
      </c>
      <c r="S38" s="193">
        <v>0</v>
      </c>
      <c r="T38" s="444">
        <f t="shared" si="1"/>
        <v>0</v>
      </c>
      <c r="U38" s="15">
        <v>0</v>
      </c>
      <c r="V38" s="444">
        <f t="shared" si="2"/>
        <v>0</v>
      </c>
      <c r="W38" s="15">
        <v>0</v>
      </c>
      <c r="X38" s="418">
        <f t="shared" si="3"/>
        <v>0</v>
      </c>
      <c r="Y38" s="15">
        <v>0</v>
      </c>
      <c r="Z38" s="418">
        <f t="shared" si="4"/>
        <v>0</v>
      </c>
      <c r="AA38" s="421">
        <f t="shared" si="12"/>
        <v>0</v>
      </c>
      <c r="AB38" s="423">
        <f>'別表4-4'!AK37</f>
        <v>0</v>
      </c>
      <c r="AC38" s="424">
        <f t="shared" si="13"/>
        <v>0</v>
      </c>
      <c r="AD38" s="423">
        <f>'別表4-4'!AM37</f>
        <v>0</v>
      </c>
      <c r="AE38" s="424">
        <f t="shared" si="14"/>
        <v>0</v>
      </c>
      <c r="AF38" s="423">
        <f>'別表4-4'!AO37</f>
        <v>0</v>
      </c>
      <c r="AG38" s="424">
        <f t="shared" si="15"/>
        <v>0</v>
      </c>
      <c r="AH38" s="447">
        <f>'別表4-4'!AQ37</f>
        <v>0</v>
      </c>
      <c r="AI38" s="170"/>
    </row>
    <row r="39" spans="2:35" s="1" customFormat="1" ht="28.5" customHeight="1">
      <c r="B39" s="95" t="s">
        <v>189</v>
      </c>
      <c r="C39" s="420">
        <f t="shared" si="0"/>
        <v>1</v>
      </c>
      <c r="D39" s="420">
        <f>'別表4-4'!P38</f>
        <v>1</v>
      </c>
      <c r="E39" s="421">
        <f t="shared" si="5"/>
        <v>0</v>
      </c>
      <c r="F39" s="416">
        <v>100</v>
      </c>
      <c r="G39" s="423">
        <f>'別表4-4'!Z38</f>
        <v>0</v>
      </c>
      <c r="H39" s="424">
        <f t="shared" si="6"/>
        <v>0</v>
      </c>
      <c r="I39" s="423">
        <f>'別表4-4'!AB38</f>
        <v>0</v>
      </c>
      <c r="J39" s="424">
        <f t="shared" si="7"/>
        <v>0</v>
      </c>
      <c r="K39" s="423">
        <f>'別表4-4'!AD38</f>
        <v>0</v>
      </c>
      <c r="L39" s="424">
        <f t="shared" si="8"/>
        <v>0</v>
      </c>
      <c r="M39" s="423">
        <f>'別表4-4'!AF38</f>
        <v>0</v>
      </c>
      <c r="N39" s="424">
        <f t="shared" si="9"/>
        <v>0</v>
      </c>
      <c r="O39" s="423">
        <f>'別表4-4'!AH38</f>
        <v>0</v>
      </c>
      <c r="P39" s="463">
        <f t="shared" si="10"/>
        <v>0</v>
      </c>
      <c r="Q39" s="464">
        <f t="shared" si="11"/>
        <v>0</v>
      </c>
      <c r="R39" s="248">
        <v>0</v>
      </c>
      <c r="S39" s="193">
        <v>0</v>
      </c>
      <c r="T39" s="444">
        <f t="shared" si="1"/>
        <v>0</v>
      </c>
      <c r="U39" s="15">
        <v>0</v>
      </c>
      <c r="V39" s="444">
        <f t="shared" si="2"/>
        <v>0</v>
      </c>
      <c r="W39" s="15">
        <v>0</v>
      </c>
      <c r="X39" s="418">
        <f t="shared" si="3"/>
        <v>0</v>
      </c>
      <c r="Y39" s="15">
        <v>0</v>
      </c>
      <c r="Z39" s="418">
        <f t="shared" si="4"/>
        <v>0</v>
      </c>
      <c r="AA39" s="421">
        <f t="shared" si="12"/>
        <v>0</v>
      </c>
      <c r="AB39" s="423">
        <f>'別表4-4'!AK38</f>
        <v>0</v>
      </c>
      <c r="AC39" s="424">
        <f t="shared" si="13"/>
        <v>0</v>
      </c>
      <c r="AD39" s="423">
        <f>'別表4-4'!AM38</f>
        <v>0</v>
      </c>
      <c r="AE39" s="424">
        <f t="shared" si="14"/>
        <v>0</v>
      </c>
      <c r="AF39" s="423">
        <f>'別表4-4'!AO38</f>
        <v>0</v>
      </c>
      <c r="AG39" s="424">
        <f t="shared" si="15"/>
        <v>0</v>
      </c>
      <c r="AH39" s="447">
        <f>'別表4-4'!AQ38</f>
        <v>0</v>
      </c>
      <c r="AI39" s="170"/>
    </row>
    <row r="40" spans="2:35" s="1" customFormat="1" ht="28.5" customHeight="1">
      <c r="B40" s="95" t="s">
        <v>190</v>
      </c>
      <c r="C40" s="420">
        <f t="shared" si="0"/>
        <v>0</v>
      </c>
      <c r="D40" s="420">
        <f>'別表4-4'!P39</f>
        <v>0</v>
      </c>
      <c r="E40" s="421">
        <f t="shared" si="5"/>
        <v>0</v>
      </c>
      <c r="F40" s="416">
        <v>100</v>
      </c>
      <c r="G40" s="423">
        <f>'別表4-4'!Z39</f>
        <v>0</v>
      </c>
      <c r="H40" s="424">
        <f t="shared" si="6"/>
        <v>0</v>
      </c>
      <c r="I40" s="423">
        <f>'別表4-4'!AB39</f>
        <v>0</v>
      </c>
      <c r="J40" s="424">
        <f t="shared" si="7"/>
        <v>0</v>
      </c>
      <c r="K40" s="423">
        <f>'別表4-4'!AD39</f>
        <v>0</v>
      </c>
      <c r="L40" s="424">
        <f t="shared" si="8"/>
        <v>0</v>
      </c>
      <c r="M40" s="423">
        <f>'別表4-4'!AF39</f>
        <v>0</v>
      </c>
      <c r="N40" s="424">
        <f t="shared" si="9"/>
        <v>0</v>
      </c>
      <c r="O40" s="423">
        <f>'別表4-4'!AH39</f>
        <v>0</v>
      </c>
      <c r="P40" s="463">
        <f t="shared" si="10"/>
        <v>0</v>
      </c>
      <c r="Q40" s="464">
        <f t="shared" si="11"/>
        <v>0</v>
      </c>
      <c r="R40" s="248">
        <v>0</v>
      </c>
      <c r="S40" s="193">
        <v>0</v>
      </c>
      <c r="T40" s="444">
        <f t="shared" si="1"/>
        <v>0</v>
      </c>
      <c r="U40" s="15">
        <v>0</v>
      </c>
      <c r="V40" s="444">
        <f t="shared" si="2"/>
        <v>0</v>
      </c>
      <c r="W40" s="15">
        <v>0</v>
      </c>
      <c r="X40" s="418">
        <f t="shared" si="3"/>
        <v>0</v>
      </c>
      <c r="Y40" s="15">
        <v>0</v>
      </c>
      <c r="Z40" s="418">
        <f t="shared" si="4"/>
        <v>0</v>
      </c>
      <c r="AA40" s="421">
        <f t="shared" si="12"/>
        <v>0</v>
      </c>
      <c r="AB40" s="423">
        <f>'別表4-4'!AK39</f>
        <v>0</v>
      </c>
      <c r="AC40" s="424">
        <f t="shared" si="13"/>
        <v>0</v>
      </c>
      <c r="AD40" s="423">
        <f>'別表4-4'!AM39</f>
        <v>0</v>
      </c>
      <c r="AE40" s="424">
        <f t="shared" si="14"/>
        <v>0</v>
      </c>
      <c r="AF40" s="423">
        <f>'別表4-4'!AO39</f>
        <v>0</v>
      </c>
      <c r="AG40" s="424">
        <f t="shared" si="15"/>
        <v>0</v>
      </c>
      <c r="AH40" s="447">
        <f>'別表4-4'!AQ39</f>
        <v>0</v>
      </c>
      <c r="AI40" s="170"/>
    </row>
    <row r="41" spans="2:35" s="1" customFormat="1" ht="28.5" customHeight="1">
      <c r="B41" s="95" t="s">
        <v>191</v>
      </c>
      <c r="C41" s="420">
        <f t="shared" si="0"/>
        <v>1</v>
      </c>
      <c r="D41" s="420">
        <f>'別表4-4'!P40</f>
        <v>0</v>
      </c>
      <c r="E41" s="421">
        <f t="shared" si="5"/>
        <v>0</v>
      </c>
      <c r="F41" s="416">
        <v>100</v>
      </c>
      <c r="G41" s="423">
        <f>'別表4-4'!Z40</f>
        <v>0</v>
      </c>
      <c r="H41" s="424">
        <f t="shared" si="6"/>
        <v>0</v>
      </c>
      <c r="I41" s="423">
        <f>'別表4-4'!AB40</f>
        <v>0</v>
      </c>
      <c r="J41" s="424">
        <f t="shared" si="7"/>
        <v>0</v>
      </c>
      <c r="K41" s="423">
        <f>'別表4-4'!AD40</f>
        <v>0</v>
      </c>
      <c r="L41" s="424">
        <f t="shared" si="8"/>
        <v>0</v>
      </c>
      <c r="M41" s="423">
        <f>'別表4-4'!AF40</f>
        <v>0</v>
      </c>
      <c r="N41" s="424">
        <f t="shared" si="9"/>
        <v>0</v>
      </c>
      <c r="O41" s="423">
        <f>'別表4-4'!AH40</f>
        <v>0</v>
      </c>
      <c r="P41" s="463">
        <f t="shared" si="10"/>
        <v>0</v>
      </c>
      <c r="Q41" s="464">
        <f t="shared" si="11"/>
        <v>0</v>
      </c>
      <c r="R41" s="248">
        <v>0</v>
      </c>
      <c r="S41" s="193">
        <v>0</v>
      </c>
      <c r="T41" s="444">
        <f t="shared" si="1"/>
        <v>0</v>
      </c>
      <c r="U41" s="15">
        <v>0</v>
      </c>
      <c r="V41" s="444">
        <f t="shared" si="2"/>
        <v>0</v>
      </c>
      <c r="W41" s="15">
        <v>0</v>
      </c>
      <c r="X41" s="418">
        <f t="shared" si="3"/>
        <v>0</v>
      </c>
      <c r="Y41" s="15">
        <v>0</v>
      </c>
      <c r="Z41" s="418">
        <f t="shared" si="4"/>
        <v>0</v>
      </c>
      <c r="AA41" s="421">
        <f t="shared" si="12"/>
        <v>1</v>
      </c>
      <c r="AB41" s="423">
        <f>'別表4-4'!AK40</f>
        <v>0</v>
      </c>
      <c r="AC41" s="424">
        <f t="shared" si="13"/>
        <v>0</v>
      </c>
      <c r="AD41" s="423">
        <f>'別表4-4'!AM40</f>
        <v>1</v>
      </c>
      <c r="AE41" s="424">
        <f t="shared" si="14"/>
        <v>100</v>
      </c>
      <c r="AF41" s="423">
        <f>'別表4-4'!AO40</f>
        <v>0</v>
      </c>
      <c r="AG41" s="424">
        <f t="shared" si="15"/>
        <v>0</v>
      </c>
      <c r="AH41" s="447">
        <f>'別表4-4'!AQ40</f>
        <v>0</v>
      </c>
      <c r="AI41" s="170"/>
    </row>
    <row r="42" spans="2:35" s="1" customFormat="1" ht="27.75" customHeight="1">
      <c r="B42" s="95" t="s">
        <v>192</v>
      </c>
      <c r="C42" s="420">
        <f t="shared" si="0"/>
        <v>0</v>
      </c>
      <c r="D42" s="420">
        <f>'別表4-4'!P41</f>
        <v>0</v>
      </c>
      <c r="E42" s="421">
        <f t="shared" si="5"/>
        <v>0</v>
      </c>
      <c r="F42" s="416">
        <v>100</v>
      </c>
      <c r="G42" s="423">
        <f>'別表4-4'!Z41</f>
        <v>0</v>
      </c>
      <c r="H42" s="424">
        <f t="shared" si="6"/>
        <v>0</v>
      </c>
      <c r="I42" s="423">
        <f>'別表4-4'!AB41</f>
        <v>0</v>
      </c>
      <c r="J42" s="424">
        <f t="shared" si="7"/>
        <v>0</v>
      </c>
      <c r="K42" s="423">
        <f>'別表4-4'!AD41</f>
        <v>0</v>
      </c>
      <c r="L42" s="424">
        <f t="shared" si="8"/>
        <v>0</v>
      </c>
      <c r="M42" s="423">
        <f>'別表4-4'!AF41</f>
        <v>0</v>
      </c>
      <c r="N42" s="424">
        <f t="shared" si="9"/>
        <v>0</v>
      </c>
      <c r="O42" s="423">
        <f>'別表4-4'!AH41</f>
        <v>0</v>
      </c>
      <c r="P42" s="463">
        <f t="shared" si="10"/>
        <v>0</v>
      </c>
      <c r="Q42" s="464">
        <f t="shared" si="11"/>
        <v>0</v>
      </c>
      <c r="R42" s="248">
        <v>0</v>
      </c>
      <c r="S42" s="193">
        <v>0</v>
      </c>
      <c r="T42" s="444">
        <f t="shared" si="1"/>
        <v>0</v>
      </c>
      <c r="U42" s="15">
        <v>0</v>
      </c>
      <c r="V42" s="444">
        <f t="shared" si="2"/>
        <v>0</v>
      </c>
      <c r="W42" s="15">
        <v>0</v>
      </c>
      <c r="X42" s="418">
        <f t="shared" si="3"/>
        <v>0</v>
      </c>
      <c r="Y42" s="15">
        <v>0</v>
      </c>
      <c r="Z42" s="418">
        <f t="shared" si="4"/>
        <v>0</v>
      </c>
      <c r="AA42" s="421">
        <f t="shared" si="12"/>
        <v>0</v>
      </c>
      <c r="AB42" s="423">
        <f>'別表4-4'!AK41</f>
        <v>0</v>
      </c>
      <c r="AC42" s="424">
        <f t="shared" si="13"/>
        <v>0</v>
      </c>
      <c r="AD42" s="423">
        <f>'別表4-4'!AM41</f>
        <v>0</v>
      </c>
      <c r="AE42" s="424">
        <f t="shared" si="14"/>
        <v>0</v>
      </c>
      <c r="AF42" s="423">
        <f>'別表4-4'!AO41</f>
        <v>0</v>
      </c>
      <c r="AG42" s="424">
        <f t="shared" si="15"/>
        <v>0</v>
      </c>
      <c r="AH42" s="447">
        <f>'別表4-4'!AQ41</f>
        <v>0</v>
      </c>
      <c r="AI42" s="170"/>
    </row>
    <row r="43" spans="2:35" s="1" customFormat="1" ht="27.75" customHeight="1">
      <c r="B43" s="95" t="s">
        <v>193</v>
      </c>
      <c r="C43" s="420">
        <f t="shared" si="0"/>
        <v>2</v>
      </c>
      <c r="D43" s="420">
        <f>'別表4-4'!P42</f>
        <v>2</v>
      </c>
      <c r="E43" s="421">
        <f t="shared" si="5"/>
        <v>0</v>
      </c>
      <c r="F43" s="416">
        <v>100</v>
      </c>
      <c r="G43" s="423">
        <f>'別表4-4'!Z42</f>
        <v>0</v>
      </c>
      <c r="H43" s="424">
        <f t="shared" si="6"/>
        <v>0</v>
      </c>
      <c r="I43" s="423">
        <f>'別表4-4'!AB42</f>
        <v>0</v>
      </c>
      <c r="J43" s="424">
        <f t="shared" si="7"/>
        <v>0</v>
      </c>
      <c r="K43" s="423">
        <f>'別表4-4'!AD42</f>
        <v>0</v>
      </c>
      <c r="L43" s="424">
        <f t="shared" si="8"/>
        <v>0</v>
      </c>
      <c r="M43" s="423">
        <f>'別表4-4'!AF42</f>
        <v>0</v>
      </c>
      <c r="N43" s="424">
        <f t="shared" si="9"/>
        <v>0</v>
      </c>
      <c r="O43" s="423">
        <f>'別表4-4'!AH42</f>
        <v>0</v>
      </c>
      <c r="P43" s="446">
        <f t="shared" si="10"/>
        <v>0</v>
      </c>
      <c r="Q43" s="464">
        <f t="shared" si="11"/>
        <v>0</v>
      </c>
      <c r="R43" s="248">
        <v>0</v>
      </c>
      <c r="S43" s="193">
        <v>0</v>
      </c>
      <c r="T43" s="446">
        <f t="shared" si="1"/>
        <v>0</v>
      </c>
      <c r="U43" s="15">
        <v>0</v>
      </c>
      <c r="V43" s="444">
        <f t="shared" si="2"/>
        <v>0</v>
      </c>
      <c r="W43" s="15">
        <v>0</v>
      </c>
      <c r="X43" s="418">
        <f t="shared" si="3"/>
        <v>0</v>
      </c>
      <c r="Y43" s="15">
        <v>0</v>
      </c>
      <c r="Z43" s="418">
        <f t="shared" si="4"/>
        <v>0</v>
      </c>
      <c r="AA43" s="421">
        <f t="shared" si="12"/>
        <v>0</v>
      </c>
      <c r="AB43" s="423">
        <f>'別表4-4'!AK42</f>
        <v>0</v>
      </c>
      <c r="AC43" s="424">
        <f t="shared" si="13"/>
        <v>0</v>
      </c>
      <c r="AD43" s="423">
        <f>'別表4-4'!AM42</f>
        <v>0</v>
      </c>
      <c r="AE43" s="424">
        <f t="shared" si="14"/>
        <v>0</v>
      </c>
      <c r="AF43" s="423">
        <f>'別表4-4'!AO42</f>
        <v>0</v>
      </c>
      <c r="AG43" s="424">
        <f t="shared" si="15"/>
        <v>0</v>
      </c>
      <c r="AH43" s="447">
        <f>'別表4-4'!AQ42</f>
        <v>0</v>
      </c>
      <c r="AI43" s="170"/>
    </row>
    <row r="44" spans="2:35" s="1" customFormat="1" ht="27.75" customHeight="1">
      <c r="B44" s="95" t="s">
        <v>194</v>
      </c>
      <c r="C44" s="420">
        <f t="shared" si="0"/>
        <v>2</v>
      </c>
      <c r="D44" s="420">
        <f>'別表4-4'!P43</f>
        <v>2</v>
      </c>
      <c r="E44" s="421">
        <f t="shared" si="5"/>
        <v>2</v>
      </c>
      <c r="F44" s="416">
        <v>100</v>
      </c>
      <c r="G44" s="423">
        <f>'別表4-4'!Z43</f>
        <v>1</v>
      </c>
      <c r="H44" s="424">
        <f t="shared" si="6"/>
        <v>50</v>
      </c>
      <c r="I44" s="423">
        <f>'別表4-4'!AB43</f>
        <v>1</v>
      </c>
      <c r="J44" s="424">
        <f t="shared" si="7"/>
        <v>50</v>
      </c>
      <c r="K44" s="423">
        <f>'別表4-4'!AD43</f>
        <v>0</v>
      </c>
      <c r="L44" s="424">
        <f t="shared" si="8"/>
        <v>0</v>
      </c>
      <c r="M44" s="423">
        <f>'別表4-4'!AF43</f>
        <v>0</v>
      </c>
      <c r="N44" s="424">
        <f t="shared" si="9"/>
        <v>0</v>
      </c>
      <c r="O44" s="423">
        <f>'別表4-4'!AH43</f>
        <v>0</v>
      </c>
      <c r="P44" s="463">
        <f t="shared" si="10"/>
        <v>0</v>
      </c>
      <c r="Q44" s="464">
        <f t="shared" si="11"/>
        <v>2</v>
      </c>
      <c r="R44" s="248">
        <v>2</v>
      </c>
      <c r="S44" s="193">
        <v>0</v>
      </c>
      <c r="T44" s="444">
        <f t="shared" si="1"/>
        <v>0</v>
      </c>
      <c r="U44" s="15">
        <v>1</v>
      </c>
      <c r="V44" s="446">
        <f t="shared" si="2"/>
        <v>50</v>
      </c>
      <c r="W44" s="15">
        <v>0</v>
      </c>
      <c r="X44" s="418">
        <f t="shared" si="3"/>
        <v>0</v>
      </c>
      <c r="Y44" s="15">
        <v>1</v>
      </c>
      <c r="Z44" s="418">
        <f t="shared" si="4"/>
        <v>50</v>
      </c>
      <c r="AA44" s="421">
        <f t="shared" si="12"/>
        <v>0</v>
      </c>
      <c r="AB44" s="423">
        <f>'別表4-4'!AK43</f>
        <v>0</v>
      </c>
      <c r="AC44" s="424">
        <f t="shared" si="13"/>
        <v>0</v>
      </c>
      <c r="AD44" s="423">
        <f>'別表4-4'!AM43</f>
        <v>0</v>
      </c>
      <c r="AE44" s="424">
        <f t="shared" si="14"/>
        <v>0</v>
      </c>
      <c r="AF44" s="423">
        <f>'別表4-4'!AO43</f>
        <v>0</v>
      </c>
      <c r="AG44" s="424">
        <f t="shared" si="15"/>
        <v>0</v>
      </c>
      <c r="AH44" s="447">
        <f>'別表4-4'!AQ43</f>
        <v>0</v>
      </c>
      <c r="AI44" s="170"/>
    </row>
    <row r="45" spans="2:35" s="1" customFormat="1" ht="27" customHeight="1">
      <c r="B45" s="95" t="s">
        <v>195</v>
      </c>
      <c r="C45" s="420">
        <f t="shared" si="0"/>
        <v>0</v>
      </c>
      <c r="D45" s="420">
        <f>'別表4-4'!P44</f>
        <v>0</v>
      </c>
      <c r="E45" s="421">
        <f t="shared" si="5"/>
        <v>0</v>
      </c>
      <c r="F45" s="416">
        <v>100</v>
      </c>
      <c r="G45" s="423">
        <f>'別表4-4'!Z44</f>
        <v>0</v>
      </c>
      <c r="H45" s="424">
        <f t="shared" si="6"/>
        <v>0</v>
      </c>
      <c r="I45" s="423">
        <f>'別表4-4'!AB44</f>
        <v>0</v>
      </c>
      <c r="J45" s="424">
        <f t="shared" si="7"/>
        <v>0</v>
      </c>
      <c r="K45" s="423">
        <f>'別表4-4'!AD44</f>
        <v>0</v>
      </c>
      <c r="L45" s="424">
        <f t="shared" si="8"/>
        <v>0</v>
      </c>
      <c r="M45" s="423">
        <f>'別表4-4'!AF44</f>
        <v>0</v>
      </c>
      <c r="N45" s="424">
        <f t="shared" si="9"/>
        <v>0</v>
      </c>
      <c r="O45" s="423">
        <f>'別表4-4'!AH44</f>
        <v>0</v>
      </c>
      <c r="P45" s="463">
        <f t="shared" si="10"/>
        <v>0</v>
      </c>
      <c r="Q45" s="464">
        <f t="shared" si="11"/>
        <v>0</v>
      </c>
      <c r="R45" s="248">
        <v>0</v>
      </c>
      <c r="S45" s="192">
        <v>0</v>
      </c>
      <c r="T45" s="444">
        <f t="shared" si="1"/>
        <v>0</v>
      </c>
      <c r="U45" s="15">
        <v>0</v>
      </c>
      <c r="V45" s="446">
        <f t="shared" si="2"/>
        <v>0</v>
      </c>
      <c r="W45" s="15">
        <v>0</v>
      </c>
      <c r="X45" s="418">
        <f t="shared" si="3"/>
        <v>0</v>
      </c>
      <c r="Y45" s="15">
        <v>0</v>
      </c>
      <c r="Z45" s="418">
        <f t="shared" si="4"/>
        <v>0</v>
      </c>
      <c r="AA45" s="421">
        <f t="shared" si="12"/>
        <v>0</v>
      </c>
      <c r="AB45" s="423">
        <f>'別表4-4'!AK44</f>
        <v>0</v>
      </c>
      <c r="AC45" s="424">
        <f t="shared" si="13"/>
        <v>0</v>
      </c>
      <c r="AD45" s="423">
        <f>'別表4-4'!AM44</f>
        <v>0</v>
      </c>
      <c r="AE45" s="424">
        <f t="shared" si="14"/>
        <v>0</v>
      </c>
      <c r="AF45" s="423">
        <f>'別表4-4'!AO44</f>
        <v>0</v>
      </c>
      <c r="AG45" s="424">
        <f t="shared" si="15"/>
        <v>0</v>
      </c>
      <c r="AH45" s="447">
        <f>'別表4-4'!AQ44</f>
        <v>0</v>
      </c>
      <c r="AI45" s="170"/>
    </row>
    <row r="46" spans="2:35" s="1" customFormat="1" ht="27.75" customHeight="1">
      <c r="B46" s="95" t="s">
        <v>196</v>
      </c>
      <c r="C46" s="420">
        <f t="shared" si="0"/>
        <v>0</v>
      </c>
      <c r="D46" s="420">
        <f>'別表4-4'!P45</f>
        <v>0</v>
      </c>
      <c r="E46" s="421">
        <f t="shared" si="5"/>
        <v>0</v>
      </c>
      <c r="F46" s="416">
        <v>100</v>
      </c>
      <c r="G46" s="423">
        <f>'別表4-4'!Z45</f>
        <v>0</v>
      </c>
      <c r="H46" s="424">
        <f t="shared" si="6"/>
        <v>0</v>
      </c>
      <c r="I46" s="423">
        <f>'別表4-4'!AB45</f>
        <v>0</v>
      </c>
      <c r="J46" s="424">
        <f t="shared" si="7"/>
        <v>0</v>
      </c>
      <c r="K46" s="423">
        <f>'別表4-4'!AD45</f>
        <v>0</v>
      </c>
      <c r="L46" s="424">
        <f t="shared" si="8"/>
        <v>0</v>
      </c>
      <c r="M46" s="423">
        <f>'別表4-4'!AF45</f>
        <v>0</v>
      </c>
      <c r="N46" s="424">
        <f t="shared" si="9"/>
        <v>0</v>
      </c>
      <c r="O46" s="423">
        <f>'別表4-4'!AH45</f>
        <v>0</v>
      </c>
      <c r="P46" s="463">
        <f t="shared" si="10"/>
        <v>0</v>
      </c>
      <c r="Q46" s="464">
        <f t="shared" si="11"/>
        <v>0</v>
      </c>
      <c r="R46" s="248">
        <v>0</v>
      </c>
      <c r="S46" s="192">
        <v>0</v>
      </c>
      <c r="T46" s="446">
        <f t="shared" si="1"/>
        <v>0</v>
      </c>
      <c r="U46" s="15">
        <v>0</v>
      </c>
      <c r="V46" s="446">
        <f t="shared" si="2"/>
        <v>0</v>
      </c>
      <c r="W46" s="15">
        <v>0</v>
      </c>
      <c r="X46" s="418">
        <f t="shared" si="3"/>
        <v>0</v>
      </c>
      <c r="Y46" s="15">
        <v>0</v>
      </c>
      <c r="Z46" s="418">
        <f t="shared" si="4"/>
        <v>0</v>
      </c>
      <c r="AA46" s="421">
        <f t="shared" si="12"/>
        <v>0</v>
      </c>
      <c r="AB46" s="423">
        <f>'別表4-4'!AK45</f>
        <v>0</v>
      </c>
      <c r="AC46" s="424">
        <f t="shared" si="13"/>
        <v>0</v>
      </c>
      <c r="AD46" s="423">
        <f>'別表4-4'!AM45</f>
        <v>0</v>
      </c>
      <c r="AE46" s="424">
        <f t="shared" si="14"/>
        <v>0</v>
      </c>
      <c r="AF46" s="423">
        <f>'別表4-4'!AO45</f>
        <v>0</v>
      </c>
      <c r="AG46" s="424">
        <f t="shared" si="15"/>
        <v>0</v>
      </c>
      <c r="AH46" s="447">
        <f>'別表4-4'!AQ45</f>
        <v>0</v>
      </c>
      <c r="AI46" s="170"/>
    </row>
    <row r="47" spans="1:35" s="4" customFormat="1" ht="28.5" customHeight="1">
      <c r="A47" s="1"/>
      <c r="B47" s="95" t="s">
        <v>197</v>
      </c>
      <c r="C47" s="420">
        <f t="shared" si="0"/>
        <v>0</v>
      </c>
      <c r="D47" s="420">
        <f>'別表4-4'!P46</f>
        <v>0</v>
      </c>
      <c r="E47" s="421">
        <f t="shared" si="5"/>
        <v>0</v>
      </c>
      <c r="F47" s="416">
        <v>100</v>
      </c>
      <c r="G47" s="423">
        <f>'別表4-4'!Z46</f>
        <v>0</v>
      </c>
      <c r="H47" s="424">
        <f t="shared" si="6"/>
        <v>0</v>
      </c>
      <c r="I47" s="423">
        <f>'別表4-4'!AB46</f>
        <v>0</v>
      </c>
      <c r="J47" s="424">
        <f t="shared" si="7"/>
        <v>0</v>
      </c>
      <c r="K47" s="423">
        <f>'別表4-4'!AD46</f>
        <v>0</v>
      </c>
      <c r="L47" s="424">
        <f t="shared" si="8"/>
        <v>0</v>
      </c>
      <c r="M47" s="423">
        <f>'別表4-4'!AF46</f>
        <v>0</v>
      </c>
      <c r="N47" s="424">
        <f t="shared" si="9"/>
        <v>0</v>
      </c>
      <c r="O47" s="423">
        <f>'別表4-4'!AH46</f>
        <v>0</v>
      </c>
      <c r="P47" s="463">
        <f t="shared" si="10"/>
        <v>0</v>
      </c>
      <c r="Q47" s="464">
        <f t="shared" si="11"/>
        <v>0</v>
      </c>
      <c r="R47" s="248">
        <v>0</v>
      </c>
      <c r="S47" s="192">
        <v>0</v>
      </c>
      <c r="T47" s="444">
        <f t="shared" si="1"/>
        <v>0</v>
      </c>
      <c r="U47" s="15">
        <v>0</v>
      </c>
      <c r="V47" s="446">
        <f t="shared" si="2"/>
        <v>0</v>
      </c>
      <c r="W47" s="15">
        <v>0</v>
      </c>
      <c r="X47" s="424">
        <f t="shared" si="3"/>
        <v>0</v>
      </c>
      <c r="Y47" s="15">
        <v>0</v>
      </c>
      <c r="Z47" s="424">
        <f t="shared" si="4"/>
        <v>0</v>
      </c>
      <c r="AA47" s="421">
        <f t="shared" si="12"/>
        <v>0</v>
      </c>
      <c r="AB47" s="423">
        <f>'別表4-4'!AK46</f>
        <v>0</v>
      </c>
      <c r="AC47" s="424">
        <f t="shared" si="13"/>
        <v>0</v>
      </c>
      <c r="AD47" s="423">
        <f>'別表4-4'!AM46</f>
        <v>0</v>
      </c>
      <c r="AE47" s="424">
        <f t="shared" si="14"/>
        <v>0</v>
      </c>
      <c r="AF47" s="423">
        <f>'別表4-4'!AO46</f>
        <v>0</v>
      </c>
      <c r="AG47" s="424">
        <f t="shared" si="15"/>
        <v>0</v>
      </c>
      <c r="AH47" s="447">
        <f>'別表4-4'!AQ46</f>
        <v>0</v>
      </c>
      <c r="AI47" s="170"/>
    </row>
    <row r="48" spans="2:35" s="1" customFormat="1" ht="27" customHeight="1">
      <c r="B48" s="95" t="s">
        <v>198</v>
      </c>
      <c r="C48" s="420">
        <f t="shared" si="0"/>
        <v>0</v>
      </c>
      <c r="D48" s="420">
        <f>'別表4-4'!P47</f>
        <v>0</v>
      </c>
      <c r="E48" s="421">
        <f t="shared" si="5"/>
        <v>0</v>
      </c>
      <c r="F48" s="416">
        <v>100</v>
      </c>
      <c r="G48" s="423">
        <f>'別表4-4'!Z47</f>
        <v>0</v>
      </c>
      <c r="H48" s="424">
        <f t="shared" si="6"/>
        <v>0</v>
      </c>
      <c r="I48" s="423">
        <f>'別表4-4'!AB47</f>
        <v>0</v>
      </c>
      <c r="J48" s="424">
        <f t="shared" si="7"/>
        <v>0</v>
      </c>
      <c r="K48" s="423">
        <f>'別表4-4'!AD47</f>
        <v>0</v>
      </c>
      <c r="L48" s="424">
        <f t="shared" si="8"/>
        <v>0</v>
      </c>
      <c r="M48" s="423">
        <f>'別表4-4'!AF47</f>
        <v>0</v>
      </c>
      <c r="N48" s="424">
        <f t="shared" si="9"/>
        <v>0</v>
      </c>
      <c r="O48" s="423">
        <f>'別表4-4'!AH47</f>
        <v>0</v>
      </c>
      <c r="P48" s="446">
        <f t="shared" si="10"/>
        <v>0</v>
      </c>
      <c r="Q48" s="464">
        <f t="shared" si="11"/>
        <v>0</v>
      </c>
      <c r="R48" s="248">
        <v>0</v>
      </c>
      <c r="S48" s="192">
        <v>0</v>
      </c>
      <c r="T48" s="444">
        <f t="shared" si="1"/>
        <v>0</v>
      </c>
      <c r="U48" s="15">
        <v>0</v>
      </c>
      <c r="V48" s="444">
        <f t="shared" si="2"/>
        <v>0</v>
      </c>
      <c r="W48" s="15">
        <v>0</v>
      </c>
      <c r="X48" s="424">
        <f t="shared" si="3"/>
        <v>0</v>
      </c>
      <c r="Y48" s="15">
        <v>0</v>
      </c>
      <c r="Z48" s="424">
        <f t="shared" si="4"/>
        <v>0</v>
      </c>
      <c r="AA48" s="421">
        <f t="shared" si="12"/>
        <v>0</v>
      </c>
      <c r="AB48" s="423">
        <f>'別表4-4'!AK47</f>
        <v>0</v>
      </c>
      <c r="AC48" s="424">
        <f t="shared" si="13"/>
        <v>0</v>
      </c>
      <c r="AD48" s="423">
        <f>'別表4-4'!AM47</f>
        <v>0</v>
      </c>
      <c r="AE48" s="424">
        <f t="shared" si="14"/>
        <v>0</v>
      </c>
      <c r="AF48" s="423">
        <f>'別表4-4'!AO47</f>
        <v>0</v>
      </c>
      <c r="AG48" s="424">
        <f t="shared" si="15"/>
        <v>0</v>
      </c>
      <c r="AH48" s="447">
        <f>'別表4-4'!AQ47</f>
        <v>0</v>
      </c>
      <c r="AI48" s="170"/>
    </row>
    <row r="49" spans="2:35" s="1" customFormat="1" ht="27.75" customHeight="1">
      <c r="B49" s="95" t="s">
        <v>199</v>
      </c>
      <c r="C49" s="420">
        <f t="shared" si="0"/>
        <v>0</v>
      </c>
      <c r="D49" s="420">
        <f>'別表4-4'!P48</f>
        <v>0</v>
      </c>
      <c r="E49" s="421">
        <f t="shared" si="5"/>
        <v>0</v>
      </c>
      <c r="F49" s="416">
        <v>100</v>
      </c>
      <c r="G49" s="423">
        <f>'別表4-4'!Z48</f>
        <v>0</v>
      </c>
      <c r="H49" s="424">
        <f t="shared" si="6"/>
        <v>0</v>
      </c>
      <c r="I49" s="423">
        <f>'別表4-4'!AB48</f>
        <v>0</v>
      </c>
      <c r="J49" s="424">
        <f t="shared" si="7"/>
        <v>0</v>
      </c>
      <c r="K49" s="423">
        <f>'別表4-4'!AD48</f>
        <v>0</v>
      </c>
      <c r="L49" s="424">
        <f t="shared" si="8"/>
        <v>0</v>
      </c>
      <c r="M49" s="423">
        <f>'別表4-4'!AF48</f>
        <v>0</v>
      </c>
      <c r="N49" s="424">
        <f t="shared" si="9"/>
        <v>0</v>
      </c>
      <c r="O49" s="423">
        <f>'別表4-4'!AH48</f>
        <v>0</v>
      </c>
      <c r="P49" s="463">
        <f t="shared" si="10"/>
        <v>0</v>
      </c>
      <c r="Q49" s="464">
        <f t="shared" si="11"/>
        <v>0</v>
      </c>
      <c r="R49" s="248">
        <v>0</v>
      </c>
      <c r="S49" s="192">
        <v>0</v>
      </c>
      <c r="T49" s="444">
        <f t="shared" si="1"/>
        <v>0</v>
      </c>
      <c r="U49" s="15">
        <v>0</v>
      </c>
      <c r="V49" s="444">
        <f t="shared" si="2"/>
        <v>0</v>
      </c>
      <c r="W49" s="15">
        <v>0</v>
      </c>
      <c r="X49" s="424">
        <f t="shared" si="3"/>
        <v>0</v>
      </c>
      <c r="Y49" s="15">
        <v>0</v>
      </c>
      <c r="Z49" s="424">
        <f t="shared" si="4"/>
        <v>0</v>
      </c>
      <c r="AA49" s="421">
        <f t="shared" si="12"/>
        <v>0</v>
      </c>
      <c r="AB49" s="423">
        <f>'別表4-4'!AK48</f>
        <v>0</v>
      </c>
      <c r="AC49" s="424">
        <f t="shared" si="13"/>
        <v>0</v>
      </c>
      <c r="AD49" s="423">
        <f>'別表4-4'!AM48</f>
        <v>0</v>
      </c>
      <c r="AE49" s="424">
        <f t="shared" si="14"/>
        <v>0</v>
      </c>
      <c r="AF49" s="423">
        <f>'別表4-4'!AO48</f>
        <v>0</v>
      </c>
      <c r="AG49" s="424">
        <f t="shared" si="15"/>
        <v>0</v>
      </c>
      <c r="AH49" s="447">
        <f>'別表4-4'!AQ48</f>
        <v>0</v>
      </c>
      <c r="AI49" s="170"/>
    </row>
    <row r="50" spans="1:35" s="4" customFormat="1" ht="27" customHeight="1">
      <c r="A50" s="1"/>
      <c r="B50" s="95" t="s">
        <v>200</v>
      </c>
      <c r="C50" s="420">
        <f t="shared" si="0"/>
        <v>0</v>
      </c>
      <c r="D50" s="420">
        <f>'別表4-4'!P49</f>
        <v>0</v>
      </c>
      <c r="E50" s="421">
        <f t="shared" si="5"/>
        <v>0</v>
      </c>
      <c r="F50" s="416">
        <v>100</v>
      </c>
      <c r="G50" s="428">
        <f>'別表4-4'!Z49</f>
        <v>0</v>
      </c>
      <c r="H50" s="424">
        <f t="shared" si="6"/>
        <v>0</v>
      </c>
      <c r="I50" s="428">
        <f>'別表4-4'!AB49</f>
        <v>0</v>
      </c>
      <c r="J50" s="424">
        <f t="shared" si="7"/>
        <v>0</v>
      </c>
      <c r="K50" s="429">
        <f>'別表4-4'!AD49</f>
        <v>0</v>
      </c>
      <c r="L50" s="424">
        <f t="shared" si="8"/>
        <v>0</v>
      </c>
      <c r="M50" s="423">
        <f>'別表4-4'!AF49</f>
        <v>0</v>
      </c>
      <c r="N50" s="424">
        <f t="shared" si="9"/>
        <v>0</v>
      </c>
      <c r="O50" s="423">
        <f>'別表4-4'!AH49</f>
        <v>0</v>
      </c>
      <c r="P50" s="463">
        <f t="shared" si="10"/>
        <v>0</v>
      </c>
      <c r="Q50" s="464">
        <f t="shared" si="11"/>
        <v>0</v>
      </c>
      <c r="R50" s="248">
        <v>0</v>
      </c>
      <c r="S50" s="192">
        <v>0</v>
      </c>
      <c r="T50" s="444">
        <f t="shared" si="1"/>
        <v>0</v>
      </c>
      <c r="U50" s="177">
        <v>0</v>
      </c>
      <c r="V50" s="446">
        <f t="shared" si="2"/>
        <v>0</v>
      </c>
      <c r="W50" s="177">
        <v>0</v>
      </c>
      <c r="X50" s="424">
        <f t="shared" si="3"/>
        <v>0</v>
      </c>
      <c r="Y50" s="15">
        <v>0</v>
      </c>
      <c r="Z50" s="424">
        <f t="shared" si="4"/>
        <v>0</v>
      </c>
      <c r="AA50" s="421">
        <f t="shared" si="12"/>
        <v>0</v>
      </c>
      <c r="AB50" s="428">
        <f>'別表4-4'!AK49</f>
        <v>0</v>
      </c>
      <c r="AC50" s="424">
        <f t="shared" si="13"/>
        <v>0</v>
      </c>
      <c r="AD50" s="428">
        <f>'別表4-4'!AM49</f>
        <v>0</v>
      </c>
      <c r="AE50" s="424">
        <f t="shared" si="14"/>
        <v>0</v>
      </c>
      <c r="AF50" s="428">
        <f>'別表4-4'!AO49</f>
        <v>0</v>
      </c>
      <c r="AG50" s="424">
        <f t="shared" si="15"/>
        <v>0</v>
      </c>
      <c r="AH50" s="449">
        <f>'別表4-4'!AQ49</f>
        <v>0</v>
      </c>
      <c r="AI50" s="178"/>
    </row>
    <row r="51" spans="2:35" s="1" customFormat="1" ht="27.75" customHeight="1">
      <c r="B51" s="95" t="s">
        <v>201</v>
      </c>
      <c r="C51" s="420">
        <f t="shared" si="0"/>
        <v>0</v>
      </c>
      <c r="D51" s="420">
        <f>'別表4-4'!P50</f>
        <v>0</v>
      </c>
      <c r="E51" s="421">
        <f t="shared" si="5"/>
        <v>0</v>
      </c>
      <c r="F51" s="416">
        <v>100</v>
      </c>
      <c r="G51" s="428">
        <f>'別表4-4'!Z50</f>
        <v>0</v>
      </c>
      <c r="H51" s="424">
        <f t="shared" si="6"/>
        <v>0</v>
      </c>
      <c r="I51" s="428">
        <f>'別表4-4'!AB50</f>
        <v>0</v>
      </c>
      <c r="J51" s="424">
        <f t="shared" si="7"/>
        <v>0</v>
      </c>
      <c r="K51" s="429">
        <f>'別表4-4'!AD50</f>
        <v>0</v>
      </c>
      <c r="L51" s="424">
        <f t="shared" si="8"/>
        <v>0</v>
      </c>
      <c r="M51" s="423">
        <f>'別表4-4'!AF50</f>
        <v>0</v>
      </c>
      <c r="N51" s="424">
        <f t="shared" si="9"/>
        <v>0</v>
      </c>
      <c r="O51" s="423">
        <f>'別表4-4'!AH50</f>
        <v>0</v>
      </c>
      <c r="P51" s="463">
        <f t="shared" si="10"/>
        <v>0</v>
      </c>
      <c r="Q51" s="464">
        <f t="shared" si="11"/>
        <v>0</v>
      </c>
      <c r="R51" s="248">
        <v>0</v>
      </c>
      <c r="S51" s="192">
        <v>0</v>
      </c>
      <c r="T51" s="446">
        <f t="shared" si="1"/>
        <v>0</v>
      </c>
      <c r="U51" s="177">
        <v>0</v>
      </c>
      <c r="V51" s="446">
        <f t="shared" si="2"/>
        <v>0</v>
      </c>
      <c r="W51" s="177">
        <v>0</v>
      </c>
      <c r="X51" s="418">
        <f t="shared" si="3"/>
        <v>0</v>
      </c>
      <c r="Y51" s="15">
        <v>0</v>
      </c>
      <c r="Z51" s="418">
        <f t="shared" si="4"/>
        <v>0</v>
      </c>
      <c r="AA51" s="421">
        <f t="shared" si="12"/>
        <v>0</v>
      </c>
      <c r="AB51" s="428">
        <f>'別表4-4'!AK50</f>
        <v>0</v>
      </c>
      <c r="AC51" s="424">
        <f t="shared" si="13"/>
        <v>0</v>
      </c>
      <c r="AD51" s="428">
        <f>'別表4-4'!AM50</f>
        <v>0</v>
      </c>
      <c r="AE51" s="424">
        <f t="shared" si="14"/>
        <v>0</v>
      </c>
      <c r="AF51" s="428">
        <f>'別表4-4'!AO50</f>
        <v>0</v>
      </c>
      <c r="AG51" s="424">
        <f t="shared" si="15"/>
        <v>0</v>
      </c>
      <c r="AH51" s="449">
        <f>'別表4-4'!AQ50</f>
        <v>0</v>
      </c>
      <c r="AI51" s="178"/>
    </row>
    <row r="52" spans="2:35" s="1" customFormat="1" ht="27.75" customHeight="1">
      <c r="B52" s="95" t="s">
        <v>202</v>
      </c>
      <c r="C52" s="420">
        <f t="shared" si="0"/>
        <v>0</v>
      </c>
      <c r="D52" s="420">
        <f>'別表4-4'!P51</f>
        <v>0</v>
      </c>
      <c r="E52" s="421">
        <f t="shared" si="5"/>
        <v>0</v>
      </c>
      <c r="F52" s="416">
        <v>100</v>
      </c>
      <c r="G52" s="428">
        <f>'別表4-4'!Z51</f>
        <v>0</v>
      </c>
      <c r="H52" s="424">
        <f t="shared" si="6"/>
        <v>0</v>
      </c>
      <c r="I52" s="428">
        <f>'別表4-4'!AB51</f>
        <v>0</v>
      </c>
      <c r="J52" s="424">
        <f t="shared" si="7"/>
        <v>0</v>
      </c>
      <c r="K52" s="429">
        <f>'別表4-4'!AD51</f>
        <v>0</v>
      </c>
      <c r="L52" s="424">
        <f t="shared" si="8"/>
        <v>0</v>
      </c>
      <c r="M52" s="423">
        <f>'別表4-4'!AF51</f>
        <v>0</v>
      </c>
      <c r="N52" s="424">
        <f t="shared" si="9"/>
        <v>0</v>
      </c>
      <c r="O52" s="423">
        <f>'別表4-4'!AH51</f>
        <v>0</v>
      </c>
      <c r="P52" s="463">
        <f t="shared" si="10"/>
        <v>0</v>
      </c>
      <c r="Q52" s="464">
        <f t="shared" si="11"/>
        <v>0</v>
      </c>
      <c r="R52" s="248">
        <v>0</v>
      </c>
      <c r="S52" s="192">
        <v>0</v>
      </c>
      <c r="T52" s="444">
        <f t="shared" si="1"/>
        <v>0</v>
      </c>
      <c r="U52" s="179">
        <v>0</v>
      </c>
      <c r="V52" s="446">
        <f t="shared" si="2"/>
        <v>0</v>
      </c>
      <c r="W52" s="177">
        <v>0</v>
      </c>
      <c r="X52" s="418">
        <f t="shared" si="3"/>
        <v>0</v>
      </c>
      <c r="Y52" s="15">
        <v>0</v>
      </c>
      <c r="Z52" s="418">
        <f t="shared" si="4"/>
        <v>0</v>
      </c>
      <c r="AA52" s="421">
        <f t="shared" si="12"/>
        <v>0</v>
      </c>
      <c r="AB52" s="428">
        <f>'別表4-4'!AK51</f>
        <v>0</v>
      </c>
      <c r="AC52" s="424">
        <f t="shared" si="13"/>
        <v>0</v>
      </c>
      <c r="AD52" s="428">
        <f>'別表4-4'!AM51</f>
        <v>0</v>
      </c>
      <c r="AE52" s="424">
        <f t="shared" si="14"/>
        <v>0</v>
      </c>
      <c r="AF52" s="428">
        <f>'別表4-4'!AO51</f>
        <v>0</v>
      </c>
      <c r="AG52" s="424">
        <f t="shared" si="15"/>
        <v>0</v>
      </c>
      <c r="AH52" s="449">
        <f>'別表4-4'!AQ51</f>
        <v>0</v>
      </c>
      <c r="AI52" s="178"/>
    </row>
    <row r="53" spans="2:35" s="1" customFormat="1" ht="28.5" customHeight="1">
      <c r="B53" s="95" t="s">
        <v>203</v>
      </c>
      <c r="C53" s="420">
        <f t="shared" si="0"/>
        <v>0</v>
      </c>
      <c r="D53" s="420">
        <f>'別表4-4'!P52</f>
        <v>0</v>
      </c>
      <c r="E53" s="421">
        <f t="shared" si="5"/>
        <v>0</v>
      </c>
      <c r="F53" s="416">
        <v>100</v>
      </c>
      <c r="G53" s="428">
        <f>'別表4-4'!Z52</f>
        <v>0</v>
      </c>
      <c r="H53" s="424">
        <f t="shared" si="6"/>
        <v>0</v>
      </c>
      <c r="I53" s="428">
        <f>'別表4-4'!AB52</f>
        <v>0</v>
      </c>
      <c r="J53" s="424">
        <f t="shared" si="7"/>
        <v>0</v>
      </c>
      <c r="K53" s="429">
        <f>'別表4-4'!AD52</f>
        <v>0</v>
      </c>
      <c r="L53" s="424">
        <f t="shared" si="8"/>
        <v>0</v>
      </c>
      <c r="M53" s="423">
        <f>'別表4-4'!AF52</f>
        <v>0</v>
      </c>
      <c r="N53" s="424">
        <f t="shared" si="9"/>
        <v>0</v>
      </c>
      <c r="O53" s="423">
        <f>'別表4-4'!AH52</f>
        <v>0</v>
      </c>
      <c r="P53" s="463">
        <f t="shared" si="10"/>
        <v>0</v>
      </c>
      <c r="Q53" s="464">
        <f t="shared" si="11"/>
        <v>0</v>
      </c>
      <c r="R53" s="248">
        <v>0</v>
      </c>
      <c r="S53" s="192">
        <v>0</v>
      </c>
      <c r="T53" s="444">
        <f t="shared" si="1"/>
        <v>0</v>
      </c>
      <c r="U53" s="179">
        <v>0</v>
      </c>
      <c r="V53" s="446">
        <f t="shared" si="2"/>
        <v>0</v>
      </c>
      <c r="W53" s="177">
        <v>0</v>
      </c>
      <c r="X53" s="418">
        <f t="shared" si="3"/>
        <v>0</v>
      </c>
      <c r="Y53" s="15">
        <v>0</v>
      </c>
      <c r="Z53" s="418">
        <f t="shared" si="4"/>
        <v>0</v>
      </c>
      <c r="AA53" s="421">
        <f t="shared" si="12"/>
        <v>0</v>
      </c>
      <c r="AB53" s="428">
        <f>'別表4-4'!AK52</f>
        <v>0</v>
      </c>
      <c r="AC53" s="424">
        <f t="shared" si="13"/>
        <v>0</v>
      </c>
      <c r="AD53" s="428">
        <f>'別表4-4'!AM52</f>
        <v>0</v>
      </c>
      <c r="AE53" s="424">
        <f t="shared" si="14"/>
        <v>0</v>
      </c>
      <c r="AF53" s="428">
        <f>'別表4-4'!AO52</f>
        <v>0</v>
      </c>
      <c r="AG53" s="424">
        <f t="shared" si="15"/>
        <v>0</v>
      </c>
      <c r="AH53" s="449">
        <f>'別表4-4'!AQ52</f>
        <v>0</v>
      </c>
      <c r="AI53" s="178"/>
    </row>
    <row r="54" spans="2:35" s="1" customFormat="1" ht="28.5" customHeight="1" thickBot="1">
      <c r="B54" s="198" t="s">
        <v>204</v>
      </c>
      <c r="C54" s="430">
        <f t="shared" si="0"/>
        <v>0</v>
      </c>
      <c r="D54" s="430">
        <f>'別表4-4'!P53</f>
        <v>0</v>
      </c>
      <c r="E54" s="431">
        <f t="shared" si="5"/>
        <v>0</v>
      </c>
      <c r="F54" s="466">
        <v>100</v>
      </c>
      <c r="G54" s="467">
        <f>'別表4-4'!Z53</f>
        <v>0</v>
      </c>
      <c r="H54" s="450">
        <f t="shared" si="6"/>
        <v>0</v>
      </c>
      <c r="I54" s="433">
        <f>'別表4-4'!AB53</f>
        <v>0</v>
      </c>
      <c r="J54" s="434">
        <f t="shared" si="7"/>
        <v>0</v>
      </c>
      <c r="K54" s="433">
        <f>'別表4-4'!AD53</f>
        <v>0</v>
      </c>
      <c r="L54" s="434">
        <f t="shared" si="8"/>
        <v>0</v>
      </c>
      <c r="M54" s="436">
        <f>'別表4-4'!AF53</f>
        <v>0</v>
      </c>
      <c r="N54" s="434">
        <f t="shared" si="9"/>
        <v>0</v>
      </c>
      <c r="O54" s="436">
        <f>'別表4-4'!AH53</f>
        <v>0</v>
      </c>
      <c r="P54" s="450">
        <f t="shared" si="10"/>
        <v>0</v>
      </c>
      <c r="Q54" s="468">
        <f t="shared" si="11"/>
        <v>0</v>
      </c>
      <c r="R54" s="250">
        <v>0</v>
      </c>
      <c r="S54" s="199">
        <v>0</v>
      </c>
      <c r="T54" s="450">
        <f t="shared" si="1"/>
        <v>0</v>
      </c>
      <c r="U54" s="182">
        <v>0</v>
      </c>
      <c r="V54" s="434">
        <f t="shared" si="2"/>
        <v>0</v>
      </c>
      <c r="W54" s="182">
        <v>0</v>
      </c>
      <c r="X54" s="434">
        <f t="shared" si="3"/>
        <v>0</v>
      </c>
      <c r="Y54" s="20">
        <v>0</v>
      </c>
      <c r="Z54" s="434">
        <f t="shared" si="4"/>
        <v>0</v>
      </c>
      <c r="AA54" s="468">
        <f t="shared" si="12"/>
        <v>0</v>
      </c>
      <c r="AB54" s="469">
        <f>'別表4-4'!AK53</f>
        <v>0</v>
      </c>
      <c r="AC54" s="450">
        <f t="shared" si="13"/>
        <v>0</v>
      </c>
      <c r="AD54" s="433">
        <f>'別表4-4'!AM53</f>
        <v>0</v>
      </c>
      <c r="AE54" s="434">
        <f t="shared" si="14"/>
        <v>0</v>
      </c>
      <c r="AF54" s="433">
        <f>'別表4-4'!AO53</f>
        <v>0</v>
      </c>
      <c r="AG54" s="434">
        <f t="shared" si="15"/>
        <v>0</v>
      </c>
      <c r="AH54" s="451">
        <f>'別表4-4'!AQ53</f>
        <v>0</v>
      </c>
      <c r="AI54" s="178"/>
    </row>
    <row r="55" spans="2:35" s="1" customFormat="1" ht="33" customHeight="1" thickBot="1" thickTop="1">
      <c r="B55" s="97" t="s">
        <v>2</v>
      </c>
      <c r="C55" s="437">
        <f t="shared" si="0"/>
        <v>20</v>
      </c>
      <c r="D55" s="438">
        <f>'別表4-4'!P54</f>
        <v>16</v>
      </c>
      <c r="E55" s="439">
        <f>SUM(G55+I55+K55+M55+O55)</f>
        <v>4</v>
      </c>
      <c r="F55" s="470">
        <v>100</v>
      </c>
      <c r="G55" s="439">
        <f>'別表4-4'!Z54</f>
        <v>2</v>
      </c>
      <c r="H55" s="441">
        <f t="shared" si="6"/>
        <v>50</v>
      </c>
      <c r="I55" s="439">
        <f>'別表4-4'!AB54</f>
        <v>2</v>
      </c>
      <c r="J55" s="441">
        <f t="shared" si="7"/>
        <v>50</v>
      </c>
      <c r="K55" s="439">
        <f>'別表4-4'!AD54</f>
        <v>0</v>
      </c>
      <c r="L55" s="441">
        <f t="shared" si="8"/>
        <v>0</v>
      </c>
      <c r="M55" s="439">
        <f>'別表4-4'!AF54</f>
        <v>0</v>
      </c>
      <c r="N55" s="441">
        <f t="shared" si="9"/>
        <v>0</v>
      </c>
      <c r="O55" s="439">
        <f>'別表4-4'!AH54</f>
        <v>0</v>
      </c>
      <c r="P55" s="441">
        <f t="shared" si="10"/>
        <v>0</v>
      </c>
      <c r="Q55" s="453">
        <f>SUM(G55+I55+K55+M55+O55)</f>
        <v>4</v>
      </c>
      <c r="R55" s="453">
        <f>SUM(R8:R54)</f>
        <v>4</v>
      </c>
      <c r="S55" s="471">
        <v>0</v>
      </c>
      <c r="T55" s="441">
        <f t="shared" si="1"/>
        <v>0</v>
      </c>
      <c r="U55" s="471">
        <f>SUM(U8:U54)</f>
        <v>3</v>
      </c>
      <c r="V55" s="441">
        <f t="shared" si="2"/>
        <v>75</v>
      </c>
      <c r="W55" s="439">
        <f>SUM(W8:W54)</f>
        <v>1</v>
      </c>
      <c r="X55" s="441">
        <f t="shared" si="3"/>
        <v>25</v>
      </c>
      <c r="Y55" s="438">
        <f>SUM(Y8:Y54)</f>
        <v>1</v>
      </c>
      <c r="Z55" s="472">
        <f t="shared" si="4"/>
        <v>25</v>
      </c>
      <c r="AA55" s="453">
        <f>AB55+AD55+AF55</f>
        <v>4</v>
      </c>
      <c r="AB55" s="439">
        <f>'別表4-4'!AK54</f>
        <v>3</v>
      </c>
      <c r="AC55" s="472">
        <f t="shared" si="13"/>
        <v>75</v>
      </c>
      <c r="AD55" s="439">
        <f>'別表4-4'!AM54</f>
        <v>1</v>
      </c>
      <c r="AE55" s="472">
        <f t="shared" si="14"/>
        <v>25</v>
      </c>
      <c r="AF55" s="471">
        <f>'別表4-4'!AO54</f>
        <v>0</v>
      </c>
      <c r="AG55" s="473">
        <f t="shared" si="15"/>
        <v>0</v>
      </c>
      <c r="AH55" s="452">
        <f>'別表4-4'!AQ54</f>
        <v>0</v>
      </c>
      <c r="AI55" s="178"/>
    </row>
  </sheetData>
  <sheetProtection scenarios="1" formatCells="0" autoFilter="0"/>
  <mergeCells count="28">
    <mergeCell ref="Y6:Z6"/>
    <mergeCell ref="AB6:AC6"/>
    <mergeCell ref="AD6:AE6"/>
    <mergeCell ref="AF6:AG6"/>
    <mergeCell ref="M6:N6"/>
    <mergeCell ref="O6:P6"/>
    <mergeCell ref="S6:T6"/>
    <mergeCell ref="U6:V6"/>
    <mergeCell ref="AI4:AI6"/>
    <mergeCell ref="G5:P5"/>
    <mergeCell ref="R5:R6"/>
    <mergeCell ref="S5:Z5"/>
    <mergeCell ref="AA5:AA6"/>
    <mergeCell ref="AB5:AG5"/>
    <mergeCell ref="G6:H6"/>
    <mergeCell ref="I6:J6"/>
    <mergeCell ref="K6:L6"/>
    <mergeCell ref="W6:X6"/>
    <mergeCell ref="B2:AH2"/>
    <mergeCell ref="B4:B7"/>
    <mergeCell ref="C4:C6"/>
    <mergeCell ref="D4:D6"/>
    <mergeCell ref="E4:F6"/>
    <mergeCell ref="G4:P4"/>
    <mergeCell ref="Q4:Q6"/>
    <mergeCell ref="R4:Z4"/>
    <mergeCell ref="AA4:AG4"/>
    <mergeCell ref="AH4:AH6"/>
  </mergeCells>
  <printOptions/>
  <pageMargins left="0.39370078740157477" right="0.39370078740157477" top="0.39370078740157477" bottom="0.39370078740157477" header="0.19685039370078738" footer="0.19685039370078738"/>
  <pageSetup fitToHeight="1" fitToWidth="1" horizontalDpi="600" verticalDpi="600" orientation="landscape" paperSize="9" scale="36" r:id="rId1"/>
</worksheet>
</file>

<file path=xl/worksheets/sheet13.xml><?xml version="1.0" encoding="utf-8"?>
<worksheet xmlns="http://schemas.openxmlformats.org/spreadsheetml/2006/main" xmlns:r="http://schemas.openxmlformats.org/officeDocument/2006/relationships">
  <sheetPr>
    <pageSetUpPr fitToPage="1"/>
  </sheetPr>
  <dimension ref="A1:AM56"/>
  <sheetViews>
    <sheetView view="pageBreakPreview" zoomScale="40" zoomScaleNormal="40" zoomScaleSheetLayoutView="40"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AU18" sqref="AU18"/>
    </sheetView>
  </sheetViews>
  <sheetFormatPr defaultColWidth="9.00390625" defaultRowHeight="13.5"/>
  <cols>
    <col min="1" max="1" width="3.125" style="0" customWidth="1"/>
    <col min="2" max="2" width="23.875" style="9" customWidth="1"/>
    <col min="3" max="5" width="10.00390625" style="0" customWidth="1"/>
    <col min="6" max="6" width="12.125" style="0" customWidth="1"/>
    <col min="7" max="11" width="10.00390625" style="0" customWidth="1"/>
    <col min="13" max="15" width="10.00390625" style="0" customWidth="1"/>
    <col min="16" max="16" width="11.625" style="0" customWidth="1"/>
    <col min="17" max="17" width="10.00390625" style="0" customWidth="1"/>
    <col min="18" max="18" width="9.875" style="0" customWidth="1"/>
    <col min="19" max="19" width="10.00390625" style="0" customWidth="1"/>
    <col min="20" max="20" width="9.875" style="0" customWidth="1"/>
    <col min="21" max="39" width="10.00390625" style="0" customWidth="1"/>
  </cols>
  <sheetData>
    <row r="1" spans="1:39" s="21" customFormat="1" ht="19.5" customHeight="1">
      <c r="A1" s="200"/>
      <c r="B1" s="200" t="s">
        <v>157</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row>
    <row r="2" spans="1:39" s="21" customFormat="1" ht="21.75" customHeight="1">
      <c r="A2" s="200"/>
      <c r="B2" s="739" t="s">
        <v>207</v>
      </c>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c r="AK2" s="739"/>
      <c r="AL2" s="739"/>
      <c r="AM2" s="739"/>
    </row>
    <row r="3" spans="1:39" s="22" customFormat="1" ht="24.75" customHeight="1" thickBot="1">
      <c r="A3" s="201"/>
      <c r="B3" s="201" t="s">
        <v>237</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row>
    <row r="4" spans="1:39" s="23" customFormat="1" ht="24.75" customHeight="1">
      <c r="A4" s="202"/>
      <c r="B4" s="750" t="s">
        <v>239</v>
      </c>
      <c r="C4" s="752" t="s">
        <v>78</v>
      </c>
      <c r="D4" s="740"/>
      <c r="E4" s="740"/>
      <c r="F4" s="740"/>
      <c r="G4" s="740"/>
      <c r="H4" s="740"/>
      <c r="I4" s="740"/>
      <c r="J4" s="740"/>
      <c r="K4" s="740"/>
      <c r="L4" s="753"/>
      <c r="M4" s="752" t="s">
        <v>79</v>
      </c>
      <c r="N4" s="740"/>
      <c r="O4" s="740"/>
      <c r="P4" s="740"/>
      <c r="Q4" s="740"/>
      <c r="R4" s="740"/>
      <c r="S4" s="740"/>
      <c r="T4" s="740"/>
      <c r="U4" s="740"/>
      <c r="V4" s="740"/>
      <c r="W4" s="753"/>
      <c r="X4" s="740" t="s">
        <v>154</v>
      </c>
      <c r="Y4" s="740"/>
      <c r="Z4" s="740"/>
      <c r="AA4" s="740"/>
      <c r="AB4" s="740"/>
      <c r="AC4" s="740"/>
      <c r="AD4" s="740"/>
      <c r="AE4" s="740"/>
      <c r="AF4" s="740"/>
      <c r="AG4" s="740"/>
      <c r="AH4" s="740"/>
      <c r="AI4" s="740"/>
      <c r="AJ4" s="740"/>
      <c r="AK4" s="740"/>
      <c r="AL4" s="740"/>
      <c r="AM4" s="203" t="s">
        <v>149</v>
      </c>
    </row>
    <row r="5" spans="1:39" s="23" customFormat="1" ht="24.75" customHeight="1">
      <c r="A5" s="202"/>
      <c r="B5" s="641"/>
      <c r="C5" s="772" t="s">
        <v>80</v>
      </c>
      <c r="D5" s="748"/>
      <c r="E5" s="767"/>
      <c r="F5" s="766" t="s">
        <v>236</v>
      </c>
      <c r="G5" s="748"/>
      <c r="H5" s="748"/>
      <c r="I5" s="766" t="s">
        <v>69</v>
      </c>
      <c r="J5" s="748"/>
      <c r="K5" s="748"/>
      <c r="L5" s="773"/>
      <c r="M5" s="754" t="s">
        <v>81</v>
      </c>
      <c r="N5" s="755"/>
      <c r="O5" s="756"/>
      <c r="P5" s="766" t="s">
        <v>76</v>
      </c>
      <c r="Q5" s="748"/>
      <c r="R5" s="748"/>
      <c r="S5" s="748"/>
      <c r="T5" s="766" t="s">
        <v>82</v>
      </c>
      <c r="U5" s="748"/>
      <c r="V5" s="748"/>
      <c r="W5" s="773"/>
      <c r="X5" s="748" t="s">
        <v>146</v>
      </c>
      <c r="Y5" s="748"/>
      <c r="Z5" s="748"/>
      <c r="AA5" s="748"/>
      <c r="AB5" s="748"/>
      <c r="AC5" s="748"/>
      <c r="AD5" s="748"/>
      <c r="AE5" s="748"/>
      <c r="AF5" s="766" t="s">
        <v>147</v>
      </c>
      <c r="AG5" s="748"/>
      <c r="AH5" s="748"/>
      <c r="AI5" s="748"/>
      <c r="AJ5" s="767"/>
      <c r="AK5" s="761" t="s">
        <v>145</v>
      </c>
      <c r="AL5" s="766" t="s">
        <v>150</v>
      </c>
      <c r="AM5" s="774" t="s">
        <v>148</v>
      </c>
    </row>
    <row r="6" spans="1:39" s="23" customFormat="1" ht="24.75" customHeight="1">
      <c r="A6" s="202"/>
      <c r="B6" s="641"/>
      <c r="C6" s="758" t="s">
        <v>74</v>
      </c>
      <c r="D6" s="736" t="s">
        <v>83</v>
      </c>
      <c r="E6" s="736" t="s">
        <v>75</v>
      </c>
      <c r="F6" s="733" t="s">
        <v>92</v>
      </c>
      <c r="G6" s="733" t="s">
        <v>93</v>
      </c>
      <c r="H6" s="749" t="s">
        <v>72</v>
      </c>
      <c r="I6" s="736" t="s">
        <v>77</v>
      </c>
      <c r="J6" s="736" t="s">
        <v>70</v>
      </c>
      <c r="K6" s="736" t="s">
        <v>71</v>
      </c>
      <c r="L6" s="763" t="s">
        <v>72</v>
      </c>
      <c r="M6" s="758" t="s">
        <v>84</v>
      </c>
      <c r="N6" s="736" t="s">
        <v>85</v>
      </c>
      <c r="O6" s="736" t="s">
        <v>86</v>
      </c>
      <c r="P6" s="733" t="s">
        <v>87</v>
      </c>
      <c r="Q6" s="733" t="s">
        <v>88</v>
      </c>
      <c r="R6" s="736" t="s">
        <v>73</v>
      </c>
      <c r="S6" s="757" t="s">
        <v>72</v>
      </c>
      <c r="T6" s="736" t="s">
        <v>77</v>
      </c>
      <c r="U6" s="736" t="s">
        <v>70</v>
      </c>
      <c r="V6" s="736" t="s">
        <v>71</v>
      </c>
      <c r="W6" s="763" t="s">
        <v>72</v>
      </c>
      <c r="X6" s="741" t="s">
        <v>131</v>
      </c>
      <c r="Y6" s="736" t="s">
        <v>132</v>
      </c>
      <c r="Z6" s="736" t="s">
        <v>133</v>
      </c>
      <c r="AA6" s="736" t="s">
        <v>134</v>
      </c>
      <c r="AB6" s="736" t="s">
        <v>135</v>
      </c>
      <c r="AC6" s="736" t="s">
        <v>136</v>
      </c>
      <c r="AD6" s="736" t="s">
        <v>137</v>
      </c>
      <c r="AE6" s="769" t="s">
        <v>138</v>
      </c>
      <c r="AF6" s="733" t="s">
        <v>139</v>
      </c>
      <c r="AG6" s="766" t="s">
        <v>140</v>
      </c>
      <c r="AH6" s="748"/>
      <c r="AI6" s="748"/>
      <c r="AJ6" s="767"/>
      <c r="AK6" s="761"/>
      <c r="AL6" s="766"/>
      <c r="AM6" s="774"/>
    </row>
    <row r="7" spans="1:39" s="23" customFormat="1" ht="24.75" customHeight="1">
      <c r="A7" s="202"/>
      <c r="B7" s="641"/>
      <c r="C7" s="759"/>
      <c r="D7" s="737"/>
      <c r="E7" s="737"/>
      <c r="F7" s="734"/>
      <c r="G7" s="734"/>
      <c r="H7" s="744"/>
      <c r="I7" s="744"/>
      <c r="J7" s="744"/>
      <c r="K7" s="744"/>
      <c r="L7" s="764"/>
      <c r="M7" s="759"/>
      <c r="N7" s="737"/>
      <c r="O7" s="737"/>
      <c r="P7" s="734"/>
      <c r="Q7" s="734"/>
      <c r="R7" s="744"/>
      <c r="S7" s="744"/>
      <c r="T7" s="744"/>
      <c r="U7" s="744"/>
      <c r="V7" s="744"/>
      <c r="W7" s="764"/>
      <c r="X7" s="742"/>
      <c r="Y7" s="744"/>
      <c r="Z7" s="744"/>
      <c r="AA7" s="744"/>
      <c r="AB7" s="744"/>
      <c r="AC7" s="744"/>
      <c r="AD7" s="744"/>
      <c r="AE7" s="770"/>
      <c r="AF7" s="734"/>
      <c r="AG7" s="744" t="s">
        <v>141</v>
      </c>
      <c r="AH7" s="744" t="s">
        <v>142</v>
      </c>
      <c r="AI7" s="744" t="s">
        <v>143</v>
      </c>
      <c r="AJ7" s="746" t="s">
        <v>144</v>
      </c>
      <c r="AK7" s="761"/>
      <c r="AL7" s="766"/>
      <c r="AM7" s="774"/>
    </row>
    <row r="8" spans="1:39" s="23" customFormat="1" ht="83.25" customHeight="1" thickBot="1">
      <c r="A8" s="202"/>
      <c r="B8" s="751"/>
      <c r="C8" s="760"/>
      <c r="D8" s="738"/>
      <c r="E8" s="738"/>
      <c r="F8" s="735"/>
      <c r="G8" s="735"/>
      <c r="H8" s="745"/>
      <c r="I8" s="745"/>
      <c r="J8" s="745"/>
      <c r="K8" s="745"/>
      <c r="L8" s="765"/>
      <c r="M8" s="760"/>
      <c r="N8" s="738"/>
      <c r="O8" s="738"/>
      <c r="P8" s="735"/>
      <c r="Q8" s="735"/>
      <c r="R8" s="745"/>
      <c r="S8" s="745"/>
      <c r="T8" s="745"/>
      <c r="U8" s="745"/>
      <c r="V8" s="745"/>
      <c r="W8" s="765"/>
      <c r="X8" s="743"/>
      <c r="Y8" s="745"/>
      <c r="Z8" s="745"/>
      <c r="AA8" s="745"/>
      <c r="AB8" s="745"/>
      <c r="AC8" s="745"/>
      <c r="AD8" s="745"/>
      <c r="AE8" s="771"/>
      <c r="AF8" s="735"/>
      <c r="AG8" s="745"/>
      <c r="AH8" s="745"/>
      <c r="AI8" s="745"/>
      <c r="AJ8" s="747"/>
      <c r="AK8" s="762"/>
      <c r="AL8" s="768"/>
      <c r="AM8" s="775"/>
    </row>
    <row r="9" spans="1:39" s="27" customFormat="1" ht="21" customHeight="1">
      <c r="A9" s="202"/>
      <c r="B9" s="93" t="s">
        <v>158</v>
      </c>
      <c r="C9" s="204"/>
      <c r="D9" s="140"/>
      <c r="E9" s="140" t="s">
        <v>212</v>
      </c>
      <c r="F9" s="140" t="s">
        <v>212</v>
      </c>
      <c r="G9" s="140"/>
      <c r="H9" s="140"/>
      <c r="I9" s="140"/>
      <c r="J9" s="140"/>
      <c r="K9" s="140"/>
      <c r="L9" s="141"/>
      <c r="M9" s="204"/>
      <c r="N9" s="145" t="s">
        <v>212</v>
      </c>
      <c r="O9" s="140"/>
      <c r="P9" s="140" t="s">
        <v>212</v>
      </c>
      <c r="Q9" s="140" t="s">
        <v>212</v>
      </c>
      <c r="R9" s="140"/>
      <c r="S9" s="140"/>
      <c r="T9" s="140" t="s">
        <v>212</v>
      </c>
      <c r="U9" s="140" t="s">
        <v>212</v>
      </c>
      <c r="V9" s="140"/>
      <c r="W9" s="141"/>
      <c r="X9" s="151" t="s">
        <v>212</v>
      </c>
      <c r="Y9" s="205"/>
      <c r="Z9" s="205"/>
      <c r="AA9" s="205"/>
      <c r="AB9" s="205"/>
      <c r="AC9" s="205"/>
      <c r="AD9" s="205"/>
      <c r="AE9" s="205"/>
      <c r="AF9" s="205"/>
      <c r="AG9" s="205"/>
      <c r="AH9" s="205"/>
      <c r="AI9" s="205"/>
      <c r="AJ9" s="205"/>
      <c r="AK9" s="205"/>
      <c r="AL9" s="205" t="s">
        <v>212</v>
      </c>
      <c r="AM9" s="206"/>
    </row>
    <row r="10" spans="1:39" s="27" customFormat="1" ht="19.5" customHeight="1">
      <c r="A10" s="202"/>
      <c r="B10" s="93" t="s">
        <v>159</v>
      </c>
      <c r="C10" s="207"/>
      <c r="D10" s="135"/>
      <c r="E10" s="135" t="s">
        <v>212</v>
      </c>
      <c r="F10" s="135" t="s">
        <v>212</v>
      </c>
      <c r="G10" s="135"/>
      <c r="H10" s="135"/>
      <c r="I10" s="135"/>
      <c r="J10" s="135"/>
      <c r="K10" s="135"/>
      <c r="L10" s="147"/>
      <c r="M10" s="207"/>
      <c r="N10" s="144" t="s">
        <v>212</v>
      </c>
      <c r="O10" s="135"/>
      <c r="P10" s="135"/>
      <c r="Q10" s="135" t="s">
        <v>212</v>
      </c>
      <c r="R10" s="135"/>
      <c r="S10" s="135"/>
      <c r="T10" s="135" t="s">
        <v>212</v>
      </c>
      <c r="U10" s="135"/>
      <c r="V10" s="135"/>
      <c r="W10" s="147"/>
      <c r="X10" s="150" t="s">
        <v>212</v>
      </c>
      <c r="Y10" s="146"/>
      <c r="Z10" s="146"/>
      <c r="AA10" s="146"/>
      <c r="AB10" s="146"/>
      <c r="AC10" s="146"/>
      <c r="AD10" s="146"/>
      <c r="AE10" s="146"/>
      <c r="AF10" s="146" t="s">
        <v>212</v>
      </c>
      <c r="AG10" s="146" t="s">
        <v>212</v>
      </c>
      <c r="AH10" s="146"/>
      <c r="AI10" s="146"/>
      <c r="AJ10" s="146"/>
      <c r="AK10" s="146"/>
      <c r="AL10" s="146" t="s">
        <v>212</v>
      </c>
      <c r="AM10" s="208"/>
    </row>
    <row r="11" spans="1:39" s="27" customFormat="1" ht="19.5" customHeight="1">
      <c r="A11" s="202"/>
      <c r="B11" s="93" t="s">
        <v>160</v>
      </c>
      <c r="C11" s="207"/>
      <c r="D11" s="135"/>
      <c r="E11" s="135" t="s">
        <v>212</v>
      </c>
      <c r="F11" s="135" t="s">
        <v>212</v>
      </c>
      <c r="G11" s="135"/>
      <c r="H11" s="135" t="s">
        <v>212</v>
      </c>
      <c r="I11" s="135"/>
      <c r="J11" s="135"/>
      <c r="K11" s="135"/>
      <c r="L11" s="147"/>
      <c r="M11" s="207" t="s">
        <v>212</v>
      </c>
      <c r="N11" s="144"/>
      <c r="O11" s="135"/>
      <c r="P11" s="135"/>
      <c r="Q11" s="135"/>
      <c r="R11" s="135"/>
      <c r="S11" s="135"/>
      <c r="T11" s="135" t="s">
        <v>212</v>
      </c>
      <c r="U11" s="135"/>
      <c r="V11" s="135"/>
      <c r="W11" s="147"/>
      <c r="X11" s="150" t="s">
        <v>212</v>
      </c>
      <c r="Y11" s="146" t="s">
        <v>212</v>
      </c>
      <c r="Z11" s="146"/>
      <c r="AA11" s="146"/>
      <c r="AB11" s="146" t="s">
        <v>212</v>
      </c>
      <c r="AC11" s="146"/>
      <c r="AD11" s="146"/>
      <c r="AE11" s="146" t="s">
        <v>212</v>
      </c>
      <c r="AF11" s="146"/>
      <c r="AG11" s="146"/>
      <c r="AH11" s="146"/>
      <c r="AI11" s="146"/>
      <c r="AJ11" s="146"/>
      <c r="AK11" s="146"/>
      <c r="AL11" s="146" t="s">
        <v>212</v>
      </c>
      <c r="AM11" s="208"/>
    </row>
    <row r="12" spans="1:39" s="28" customFormat="1" ht="19.5" customHeight="1">
      <c r="A12" s="209"/>
      <c r="B12" s="94" t="s">
        <v>161</v>
      </c>
      <c r="C12" s="210"/>
      <c r="D12" s="211"/>
      <c r="E12" s="211" t="s">
        <v>212</v>
      </c>
      <c r="F12" s="211"/>
      <c r="G12" s="211"/>
      <c r="H12" s="211" t="s">
        <v>212</v>
      </c>
      <c r="I12" s="211"/>
      <c r="J12" s="211"/>
      <c r="K12" s="211"/>
      <c r="L12" s="212"/>
      <c r="M12" s="210" t="s">
        <v>212</v>
      </c>
      <c r="N12" s="213"/>
      <c r="O12" s="211"/>
      <c r="P12" s="211"/>
      <c r="Q12" s="211"/>
      <c r="R12" s="211"/>
      <c r="S12" s="211"/>
      <c r="T12" s="211" t="s">
        <v>212</v>
      </c>
      <c r="U12" s="211"/>
      <c r="V12" s="211"/>
      <c r="W12" s="212"/>
      <c r="X12" s="214" t="s">
        <v>212</v>
      </c>
      <c r="Y12" s="215" t="s">
        <v>212</v>
      </c>
      <c r="Z12" s="215"/>
      <c r="AA12" s="215"/>
      <c r="AB12" s="215"/>
      <c r="AC12" s="215"/>
      <c r="AD12" s="215"/>
      <c r="AE12" s="215"/>
      <c r="AF12" s="215" t="s">
        <v>212</v>
      </c>
      <c r="AG12" s="215"/>
      <c r="AH12" s="215"/>
      <c r="AI12" s="215" t="s">
        <v>212</v>
      </c>
      <c r="AJ12" s="215"/>
      <c r="AK12" s="215" t="s">
        <v>212</v>
      </c>
      <c r="AL12" s="215" t="s">
        <v>212</v>
      </c>
      <c r="AM12" s="216"/>
    </row>
    <row r="13" spans="1:39" s="27" customFormat="1" ht="19.5" customHeight="1">
      <c r="A13" s="202"/>
      <c r="B13" s="95" t="s">
        <v>162</v>
      </c>
      <c r="C13" s="207"/>
      <c r="D13" s="135" t="s">
        <v>212</v>
      </c>
      <c r="E13" s="135"/>
      <c r="F13" s="135" t="s">
        <v>212</v>
      </c>
      <c r="G13" s="135"/>
      <c r="H13" s="135"/>
      <c r="I13" s="135"/>
      <c r="J13" s="135"/>
      <c r="K13" s="135"/>
      <c r="L13" s="147" t="s">
        <v>212</v>
      </c>
      <c r="M13" s="207" t="s">
        <v>212</v>
      </c>
      <c r="N13" s="144"/>
      <c r="O13" s="135"/>
      <c r="P13" s="135"/>
      <c r="Q13" s="135"/>
      <c r="R13" s="135"/>
      <c r="S13" s="135"/>
      <c r="T13" s="135" t="s">
        <v>212</v>
      </c>
      <c r="U13" s="135"/>
      <c r="V13" s="135"/>
      <c r="W13" s="147"/>
      <c r="X13" s="150" t="s">
        <v>212</v>
      </c>
      <c r="Y13" s="146"/>
      <c r="Z13" s="146"/>
      <c r="AA13" s="146"/>
      <c r="AB13" s="146"/>
      <c r="AC13" s="146"/>
      <c r="AD13" s="146"/>
      <c r="AE13" s="146"/>
      <c r="AF13" s="146" t="s">
        <v>212</v>
      </c>
      <c r="AG13" s="146"/>
      <c r="AH13" s="146"/>
      <c r="AI13" s="146" t="s">
        <v>212</v>
      </c>
      <c r="AJ13" s="146"/>
      <c r="AK13" s="146"/>
      <c r="AL13" s="146" t="s">
        <v>212</v>
      </c>
      <c r="AM13" s="208" t="s">
        <v>212</v>
      </c>
    </row>
    <row r="14" spans="1:39" s="27" customFormat="1" ht="19.5" customHeight="1">
      <c r="A14" s="202"/>
      <c r="B14" s="95" t="s">
        <v>163</v>
      </c>
      <c r="C14" s="207"/>
      <c r="D14" s="135"/>
      <c r="E14" s="135" t="s">
        <v>212</v>
      </c>
      <c r="F14" s="135"/>
      <c r="G14" s="135"/>
      <c r="H14" s="135" t="s">
        <v>212</v>
      </c>
      <c r="I14" s="135"/>
      <c r="J14" s="135"/>
      <c r="K14" s="135"/>
      <c r="L14" s="147"/>
      <c r="M14" s="207" t="s">
        <v>212</v>
      </c>
      <c r="N14" s="144"/>
      <c r="O14" s="135"/>
      <c r="P14" s="135"/>
      <c r="Q14" s="135"/>
      <c r="R14" s="135"/>
      <c r="S14" s="135"/>
      <c r="T14" s="135" t="s">
        <v>212</v>
      </c>
      <c r="U14" s="135" t="s">
        <v>212</v>
      </c>
      <c r="V14" s="135"/>
      <c r="W14" s="147"/>
      <c r="X14" s="150" t="s">
        <v>212</v>
      </c>
      <c r="Y14" s="146"/>
      <c r="Z14" s="146"/>
      <c r="AA14" s="146"/>
      <c r="AB14" s="146"/>
      <c r="AC14" s="146"/>
      <c r="AD14" s="146"/>
      <c r="AE14" s="146"/>
      <c r="AF14" s="146" t="s">
        <v>212</v>
      </c>
      <c r="AG14" s="146" t="s">
        <v>212</v>
      </c>
      <c r="AH14" s="146"/>
      <c r="AI14" s="146"/>
      <c r="AJ14" s="146"/>
      <c r="AK14" s="146"/>
      <c r="AL14" s="146"/>
      <c r="AM14" s="208"/>
    </row>
    <row r="15" spans="1:39" s="27" customFormat="1" ht="19.5" customHeight="1">
      <c r="A15" s="202"/>
      <c r="B15" s="95" t="s">
        <v>164</v>
      </c>
      <c r="C15" s="207"/>
      <c r="D15" s="135"/>
      <c r="E15" s="135" t="s">
        <v>212</v>
      </c>
      <c r="F15" s="135" t="s">
        <v>212</v>
      </c>
      <c r="G15" s="135"/>
      <c r="H15" s="135"/>
      <c r="I15" s="135"/>
      <c r="J15" s="135"/>
      <c r="K15" s="135"/>
      <c r="L15" s="147"/>
      <c r="M15" s="207"/>
      <c r="N15" s="144"/>
      <c r="O15" s="135" t="s">
        <v>212</v>
      </c>
      <c r="P15" s="135" t="s">
        <v>212</v>
      </c>
      <c r="Q15" s="135"/>
      <c r="R15" s="135"/>
      <c r="S15" s="135"/>
      <c r="T15" s="135"/>
      <c r="U15" s="135"/>
      <c r="V15" s="135"/>
      <c r="W15" s="147"/>
      <c r="X15" s="150" t="s">
        <v>212</v>
      </c>
      <c r="Y15" s="146"/>
      <c r="Z15" s="146"/>
      <c r="AA15" s="146"/>
      <c r="AB15" s="146"/>
      <c r="AC15" s="146"/>
      <c r="AD15" s="146"/>
      <c r="AE15" s="146"/>
      <c r="AF15" s="146"/>
      <c r="AG15" s="146"/>
      <c r="AH15" s="146"/>
      <c r="AI15" s="146"/>
      <c r="AJ15" s="146"/>
      <c r="AK15" s="146"/>
      <c r="AL15" s="146"/>
      <c r="AM15" s="208"/>
    </row>
    <row r="16" spans="1:39" s="27" customFormat="1" ht="19.5" customHeight="1">
      <c r="A16" s="202"/>
      <c r="B16" s="95" t="s">
        <v>165</v>
      </c>
      <c r="C16" s="207"/>
      <c r="D16" s="135" t="s">
        <v>212</v>
      </c>
      <c r="E16" s="135"/>
      <c r="F16" s="135" t="s">
        <v>212</v>
      </c>
      <c r="G16" s="135" t="s">
        <v>212</v>
      </c>
      <c r="H16" s="135" t="s">
        <v>212</v>
      </c>
      <c r="I16" s="135"/>
      <c r="J16" s="135"/>
      <c r="K16" s="217"/>
      <c r="L16" s="147" t="s">
        <v>212</v>
      </c>
      <c r="M16" s="207" t="s">
        <v>212</v>
      </c>
      <c r="N16" s="144"/>
      <c r="O16" s="135"/>
      <c r="P16" s="135"/>
      <c r="Q16" s="135"/>
      <c r="R16" s="135"/>
      <c r="S16" s="135"/>
      <c r="T16" s="135"/>
      <c r="U16" s="135" t="s">
        <v>212</v>
      </c>
      <c r="V16" s="135"/>
      <c r="W16" s="147"/>
      <c r="X16" s="150" t="s">
        <v>212</v>
      </c>
      <c r="Y16" s="146" t="s">
        <v>212</v>
      </c>
      <c r="Z16" s="146"/>
      <c r="AA16" s="146"/>
      <c r="AB16" s="146"/>
      <c r="AC16" s="146"/>
      <c r="AD16" s="146"/>
      <c r="AE16" s="146"/>
      <c r="AF16" s="146" t="s">
        <v>212</v>
      </c>
      <c r="AG16" s="146"/>
      <c r="AH16" s="146"/>
      <c r="AI16" s="146" t="s">
        <v>212</v>
      </c>
      <c r="AJ16" s="146"/>
      <c r="AK16" s="146"/>
      <c r="AL16" s="146"/>
      <c r="AM16" s="208"/>
    </row>
    <row r="17" spans="1:39" s="27" customFormat="1" ht="19.5" customHeight="1">
      <c r="A17" s="202"/>
      <c r="B17" s="95" t="s">
        <v>166</v>
      </c>
      <c r="C17" s="207"/>
      <c r="D17" s="135"/>
      <c r="E17" s="135" t="s">
        <v>212</v>
      </c>
      <c r="F17" s="135"/>
      <c r="G17" s="135"/>
      <c r="H17" s="135" t="s">
        <v>212</v>
      </c>
      <c r="I17" s="135"/>
      <c r="J17" s="135"/>
      <c r="K17" s="135"/>
      <c r="L17" s="147"/>
      <c r="M17" s="207"/>
      <c r="N17" s="144"/>
      <c r="O17" s="135" t="s">
        <v>212</v>
      </c>
      <c r="P17" s="135"/>
      <c r="Q17" s="135"/>
      <c r="R17" s="135"/>
      <c r="S17" s="135" t="s">
        <v>212</v>
      </c>
      <c r="T17" s="135"/>
      <c r="U17" s="135"/>
      <c r="V17" s="135"/>
      <c r="W17" s="147"/>
      <c r="X17" s="150" t="s">
        <v>212</v>
      </c>
      <c r="Y17" s="146"/>
      <c r="Z17" s="146"/>
      <c r="AA17" s="146"/>
      <c r="AB17" s="146"/>
      <c r="AC17" s="146"/>
      <c r="AD17" s="146"/>
      <c r="AE17" s="146"/>
      <c r="AF17" s="146"/>
      <c r="AG17" s="146"/>
      <c r="AH17" s="146"/>
      <c r="AI17" s="146"/>
      <c r="AJ17" s="146"/>
      <c r="AK17" s="146"/>
      <c r="AL17" s="146" t="s">
        <v>212</v>
      </c>
      <c r="AM17" s="208" t="s">
        <v>212</v>
      </c>
    </row>
    <row r="18" spans="1:39" s="27" customFormat="1" ht="20.25" customHeight="1">
      <c r="A18" s="202"/>
      <c r="B18" s="93" t="s">
        <v>167</v>
      </c>
      <c r="C18" s="207"/>
      <c r="D18" s="135"/>
      <c r="E18" s="135" t="s">
        <v>212</v>
      </c>
      <c r="F18" s="135" t="s">
        <v>212</v>
      </c>
      <c r="G18" s="135"/>
      <c r="H18" s="135" t="s">
        <v>212</v>
      </c>
      <c r="I18" s="135"/>
      <c r="J18" s="135"/>
      <c r="K18" s="135"/>
      <c r="L18" s="147"/>
      <c r="M18" s="207"/>
      <c r="N18" s="144" t="s">
        <v>212</v>
      </c>
      <c r="O18" s="135"/>
      <c r="P18" s="135"/>
      <c r="Q18" s="135" t="s">
        <v>212</v>
      </c>
      <c r="R18" s="135"/>
      <c r="S18" s="135" t="s">
        <v>212</v>
      </c>
      <c r="T18" s="135" t="s">
        <v>212</v>
      </c>
      <c r="U18" s="135"/>
      <c r="V18" s="135"/>
      <c r="W18" s="147"/>
      <c r="X18" s="150" t="s">
        <v>212</v>
      </c>
      <c r="Y18" s="146"/>
      <c r="Z18" s="146"/>
      <c r="AA18" s="146"/>
      <c r="AB18" s="146"/>
      <c r="AC18" s="146"/>
      <c r="AD18" s="146"/>
      <c r="AE18" s="146"/>
      <c r="AF18" s="146"/>
      <c r="AG18" s="146"/>
      <c r="AH18" s="146"/>
      <c r="AI18" s="146"/>
      <c r="AJ18" s="146"/>
      <c r="AK18" s="146"/>
      <c r="AL18" s="146" t="s">
        <v>212</v>
      </c>
      <c r="AM18" s="208"/>
    </row>
    <row r="19" spans="1:39" s="27" customFormat="1" ht="19.5" customHeight="1">
      <c r="A19" s="202"/>
      <c r="B19" s="93" t="s">
        <v>168</v>
      </c>
      <c r="C19" s="207"/>
      <c r="D19" s="135"/>
      <c r="E19" s="135" t="s">
        <v>212</v>
      </c>
      <c r="F19" s="135"/>
      <c r="G19" s="135"/>
      <c r="H19" s="135" t="s">
        <v>212</v>
      </c>
      <c r="I19" s="135"/>
      <c r="J19" s="135"/>
      <c r="K19" s="135"/>
      <c r="L19" s="147"/>
      <c r="M19" s="207"/>
      <c r="N19" s="144" t="s">
        <v>212</v>
      </c>
      <c r="O19" s="135"/>
      <c r="P19" s="135"/>
      <c r="Q19" s="135" t="s">
        <v>212</v>
      </c>
      <c r="R19" s="135"/>
      <c r="S19" s="135" t="s">
        <v>212</v>
      </c>
      <c r="T19" s="135" t="s">
        <v>212</v>
      </c>
      <c r="U19" s="135"/>
      <c r="V19" s="135"/>
      <c r="W19" s="147"/>
      <c r="X19" s="150" t="s">
        <v>212</v>
      </c>
      <c r="Y19" s="146"/>
      <c r="Z19" s="146"/>
      <c r="AA19" s="146"/>
      <c r="AB19" s="146"/>
      <c r="AC19" s="146"/>
      <c r="AD19" s="146"/>
      <c r="AE19" s="146"/>
      <c r="AF19" s="146"/>
      <c r="AG19" s="146"/>
      <c r="AH19" s="146"/>
      <c r="AI19" s="146"/>
      <c r="AJ19" s="146"/>
      <c r="AK19" s="146" t="s">
        <v>212</v>
      </c>
      <c r="AL19" s="146"/>
      <c r="AM19" s="208"/>
    </row>
    <row r="20" spans="1:39" s="27" customFormat="1" ht="19.5" customHeight="1">
      <c r="A20" s="202"/>
      <c r="B20" s="94" t="s">
        <v>169</v>
      </c>
      <c r="C20" s="207"/>
      <c r="D20" s="135" t="s">
        <v>212</v>
      </c>
      <c r="E20" s="135"/>
      <c r="F20" s="135" t="s">
        <v>212</v>
      </c>
      <c r="G20" s="135"/>
      <c r="H20" s="135" t="s">
        <v>212</v>
      </c>
      <c r="I20" s="135"/>
      <c r="J20" s="135"/>
      <c r="K20" s="135" t="s">
        <v>212</v>
      </c>
      <c r="L20" s="147"/>
      <c r="M20" s="207"/>
      <c r="N20" s="144" t="s">
        <v>212</v>
      </c>
      <c r="O20" s="135"/>
      <c r="P20" s="135"/>
      <c r="Q20" s="135" t="s">
        <v>212</v>
      </c>
      <c r="R20" s="135"/>
      <c r="S20" s="135" t="s">
        <v>212</v>
      </c>
      <c r="T20" s="135" t="s">
        <v>212</v>
      </c>
      <c r="U20" s="135"/>
      <c r="V20" s="135"/>
      <c r="W20" s="147"/>
      <c r="X20" s="150" t="s">
        <v>212</v>
      </c>
      <c r="Y20" s="146" t="s">
        <v>212</v>
      </c>
      <c r="Z20" s="146"/>
      <c r="AA20" s="146"/>
      <c r="AB20" s="146"/>
      <c r="AC20" s="146" t="s">
        <v>212</v>
      </c>
      <c r="AD20" s="146"/>
      <c r="AE20" s="146"/>
      <c r="AF20" s="146"/>
      <c r="AG20" s="146"/>
      <c r="AH20" s="146"/>
      <c r="AI20" s="146"/>
      <c r="AJ20" s="146"/>
      <c r="AK20" s="146" t="s">
        <v>212</v>
      </c>
      <c r="AL20" s="146" t="s">
        <v>212</v>
      </c>
      <c r="AM20" s="208" t="s">
        <v>212</v>
      </c>
    </row>
    <row r="21" spans="1:39" s="27" customFormat="1" ht="19.5" customHeight="1">
      <c r="A21" s="202"/>
      <c r="B21" s="95" t="s">
        <v>170</v>
      </c>
      <c r="C21" s="207"/>
      <c r="D21" s="135" t="s">
        <v>212</v>
      </c>
      <c r="E21" s="135"/>
      <c r="F21" s="135" t="s">
        <v>212</v>
      </c>
      <c r="G21" s="135"/>
      <c r="H21" s="135" t="s">
        <v>212</v>
      </c>
      <c r="I21" s="135" t="s">
        <v>212</v>
      </c>
      <c r="J21" s="135"/>
      <c r="K21" s="135"/>
      <c r="L21" s="147"/>
      <c r="M21" s="207"/>
      <c r="N21" s="144" t="s">
        <v>212</v>
      </c>
      <c r="O21" s="135"/>
      <c r="P21" s="135"/>
      <c r="Q21" s="135" t="s">
        <v>212</v>
      </c>
      <c r="R21" s="135" t="s">
        <v>212</v>
      </c>
      <c r="S21" s="135" t="s">
        <v>212</v>
      </c>
      <c r="T21" s="135" t="s">
        <v>212</v>
      </c>
      <c r="U21" s="135"/>
      <c r="V21" s="135"/>
      <c r="W21" s="147"/>
      <c r="X21" s="150" t="s">
        <v>212</v>
      </c>
      <c r="Y21" s="146"/>
      <c r="Z21" s="146"/>
      <c r="AA21" s="146"/>
      <c r="AB21" s="146"/>
      <c r="AC21" s="146" t="s">
        <v>212</v>
      </c>
      <c r="AD21" s="146" t="s">
        <v>212</v>
      </c>
      <c r="AE21" s="146"/>
      <c r="AF21" s="146"/>
      <c r="AG21" s="146"/>
      <c r="AH21" s="146"/>
      <c r="AI21" s="146"/>
      <c r="AJ21" s="146"/>
      <c r="AK21" s="146"/>
      <c r="AL21" s="146"/>
      <c r="AM21" s="208" t="s">
        <v>212</v>
      </c>
    </row>
    <row r="22" spans="1:39" s="27" customFormat="1" ht="21" customHeight="1">
      <c r="A22" s="202"/>
      <c r="B22" s="95" t="s">
        <v>171</v>
      </c>
      <c r="C22" s="207"/>
      <c r="D22" s="135"/>
      <c r="E22" s="135" t="s">
        <v>212</v>
      </c>
      <c r="F22" s="135" t="s">
        <v>212</v>
      </c>
      <c r="G22" s="135"/>
      <c r="H22" s="135"/>
      <c r="I22" s="135"/>
      <c r="J22" s="135"/>
      <c r="K22" s="135"/>
      <c r="L22" s="147"/>
      <c r="M22" s="207" t="s">
        <v>212</v>
      </c>
      <c r="N22" s="144"/>
      <c r="O22" s="135"/>
      <c r="P22" s="135"/>
      <c r="Q22" s="135"/>
      <c r="R22" s="135"/>
      <c r="S22" s="135"/>
      <c r="T22" s="135" t="s">
        <v>212</v>
      </c>
      <c r="U22" s="135"/>
      <c r="V22" s="135"/>
      <c r="W22" s="147"/>
      <c r="X22" s="150" t="s">
        <v>212</v>
      </c>
      <c r="Y22" s="146" t="s">
        <v>212</v>
      </c>
      <c r="Z22" s="146"/>
      <c r="AA22" s="146"/>
      <c r="AB22" s="146"/>
      <c r="AC22" s="146" t="s">
        <v>212</v>
      </c>
      <c r="AD22" s="146"/>
      <c r="AE22" s="146"/>
      <c r="AF22" s="146"/>
      <c r="AG22" s="146"/>
      <c r="AH22" s="146"/>
      <c r="AI22" s="146"/>
      <c r="AJ22" s="146"/>
      <c r="AK22" s="146" t="s">
        <v>212</v>
      </c>
      <c r="AL22" s="146" t="s">
        <v>212</v>
      </c>
      <c r="AM22" s="208"/>
    </row>
    <row r="23" spans="1:39" s="27" customFormat="1" ht="19.5" customHeight="1">
      <c r="A23" s="202"/>
      <c r="B23" s="95" t="s">
        <v>172</v>
      </c>
      <c r="C23" s="207"/>
      <c r="D23" s="135" t="s">
        <v>212</v>
      </c>
      <c r="E23" s="135"/>
      <c r="F23" s="135"/>
      <c r="G23" s="135"/>
      <c r="H23" s="135" t="s">
        <v>212</v>
      </c>
      <c r="I23" s="135" t="s">
        <v>212</v>
      </c>
      <c r="J23" s="135"/>
      <c r="K23" s="135"/>
      <c r="L23" s="147"/>
      <c r="M23" s="207"/>
      <c r="N23" s="144" t="s">
        <v>212</v>
      </c>
      <c r="O23" s="135"/>
      <c r="P23" s="135"/>
      <c r="Q23" s="135" t="s">
        <v>212</v>
      </c>
      <c r="R23" s="135"/>
      <c r="S23" s="135"/>
      <c r="T23" s="135"/>
      <c r="U23" s="135" t="s">
        <v>212</v>
      </c>
      <c r="V23" s="135" t="s">
        <v>212</v>
      </c>
      <c r="W23" s="147"/>
      <c r="X23" s="150" t="s">
        <v>212</v>
      </c>
      <c r="Y23" s="146" t="s">
        <v>212</v>
      </c>
      <c r="Z23" s="146"/>
      <c r="AA23" s="146"/>
      <c r="AB23" s="146"/>
      <c r="AC23" s="146"/>
      <c r="AD23" s="146"/>
      <c r="AE23" s="146"/>
      <c r="AF23" s="146" t="s">
        <v>212</v>
      </c>
      <c r="AG23" s="146" t="s">
        <v>212</v>
      </c>
      <c r="AH23" s="146"/>
      <c r="AI23" s="146"/>
      <c r="AJ23" s="146"/>
      <c r="AK23" s="146"/>
      <c r="AL23" s="146" t="s">
        <v>212</v>
      </c>
      <c r="AM23" s="208"/>
    </row>
    <row r="24" spans="1:39" s="27" customFormat="1" ht="19.5" customHeight="1">
      <c r="A24" s="202"/>
      <c r="B24" s="95" t="s">
        <v>173</v>
      </c>
      <c r="C24" s="207"/>
      <c r="D24" s="135"/>
      <c r="E24" s="135" t="s">
        <v>212</v>
      </c>
      <c r="F24" s="135"/>
      <c r="G24" s="135"/>
      <c r="H24" s="135" t="s">
        <v>212</v>
      </c>
      <c r="I24" s="135"/>
      <c r="J24" s="135"/>
      <c r="K24" s="135"/>
      <c r="L24" s="147"/>
      <c r="M24" s="207"/>
      <c r="N24" s="144"/>
      <c r="O24" s="135" t="s">
        <v>212</v>
      </c>
      <c r="P24" s="135" t="s">
        <v>212</v>
      </c>
      <c r="Q24" s="135" t="s">
        <v>212</v>
      </c>
      <c r="R24" s="135"/>
      <c r="S24" s="135"/>
      <c r="T24" s="135"/>
      <c r="U24" s="135"/>
      <c r="V24" s="135"/>
      <c r="W24" s="147"/>
      <c r="X24" s="150" t="s">
        <v>212</v>
      </c>
      <c r="Y24" s="146"/>
      <c r="Z24" s="146"/>
      <c r="AA24" s="146"/>
      <c r="AB24" s="146"/>
      <c r="AC24" s="146"/>
      <c r="AD24" s="146"/>
      <c r="AE24" s="146"/>
      <c r="AF24" s="146"/>
      <c r="AG24" s="146"/>
      <c r="AH24" s="146"/>
      <c r="AI24" s="146"/>
      <c r="AJ24" s="146"/>
      <c r="AK24" s="146"/>
      <c r="AL24" s="146"/>
      <c r="AM24" s="208" t="s">
        <v>212</v>
      </c>
    </row>
    <row r="25" spans="1:39" s="27" customFormat="1" ht="19.5" customHeight="1">
      <c r="A25" s="202"/>
      <c r="B25" s="95" t="s">
        <v>174</v>
      </c>
      <c r="C25" s="207"/>
      <c r="D25" s="135"/>
      <c r="E25" s="135" t="s">
        <v>212</v>
      </c>
      <c r="F25" s="135" t="s">
        <v>212</v>
      </c>
      <c r="G25" s="135"/>
      <c r="H25" s="135"/>
      <c r="I25" s="135"/>
      <c r="J25" s="135"/>
      <c r="K25" s="135"/>
      <c r="L25" s="147"/>
      <c r="M25" s="207" t="s">
        <v>212</v>
      </c>
      <c r="N25" s="144"/>
      <c r="O25" s="135"/>
      <c r="P25" s="135"/>
      <c r="Q25" s="135"/>
      <c r="R25" s="135"/>
      <c r="S25" s="135"/>
      <c r="T25" s="135"/>
      <c r="U25" s="135"/>
      <c r="V25" s="135" t="s">
        <v>212</v>
      </c>
      <c r="W25" s="147"/>
      <c r="X25" s="150" t="s">
        <v>212</v>
      </c>
      <c r="Y25" s="146"/>
      <c r="Z25" s="146"/>
      <c r="AA25" s="146"/>
      <c r="AB25" s="146"/>
      <c r="AC25" s="146"/>
      <c r="AD25" s="146"/>
      <c r="AE25" s="146"/>
      <c r="AF25" s="146"/>
      <c r="AG25" s="146"/>
      <c r="AH25" s="146"/>
      <c r="AI25" s="146"/>
      <c r="AJ25" s="146"/>
      <c r="AK25" s="146"/>
      <c r="AL25" s="146"/>
      <c r="AM25" s="208"/>
    </row>
    <row r="26" spans="1:39" s="27" customFormat="1" ht="21" customHeight="1">
      <c r="A26" s="202"/>
      <c r="B26" s="93" t="s">
        <v>175</v>
      </c>
      <c r="C26" s="207"/>
      <c r="D26" s="135"/>
      <c r="E26" s="135" t="s">
        <v>212</v>
      </c>
      <c r="F26" s="135" t="s">
        <v>212</v>
      </c>
      <c r="G26" s="135"/>
      <c r="H26" s="135"/>
      <c r="I26" s="135"/>
      <c r="J26" s="135"/>
      <c r="K26" s="135"/>
      <c r="L26" s="147"/>
      <c r="M26" s="207" t="s">
        <v>212</v>
      </c>
      <c r="N26" s="144"/>
      <c r="O26" s="135"/>
      <c r="P26" s="135"/>
      <c r="Q26" s="135"/>
      <c r="R26" s="135"/>
      <c r="S26" s="135"/>
      <c r="T26" s="135"/>
      <c r="U26" s="135"/>
      <c r="V26" s="135" t="s">
        <v>212</v>
      </c>
      <c r="W26" s="147"/>
      <c r="X26" s="150" t="s">
        <v>212</v>
      </c>
      <c r="Y26" s="146"/>
      <c r="Z26" s="146"/>
      <c r="AA26" s="146"/>
      <c r="AB26" s="146"/>
      <c r="AC26" s="146"/>
      <c r="AD26" s="146"/>
      <c r="AE26" s="146"/>
      <c r="AF26" s="146" t="s">
        <v>212</v>
      </c>
      <c r="AG26" s="146" t="s">
        <v>212</v>
      </c>
      <c r="AH26" s="146"/>
      <c r="AI26" s="146"/>
      <c r="AJ26" s="146"/>
      <c r="AK26" s="146"/>
      <c r="AL26" s="146" t="s">
        <v>212</v>
      </c>
      <c r="AM26" s="208"/>
    </row>
    <row r="27" spans="1:39" s="27" customFormat="1" ht="19.5" customHeight="1">
      <c r="A27" s="202"/>
      <c r="B27" s="93" t="s">
        <v>176</v>
      </c>
      <c r="C27" s="207"/>
      <c r="D27" s="135"/>
      <c r="E27" s="135" t="s">
        <v>212</v>
      </c>
      <c r="F27" s="135" t="s">
        <v>212</v>
      </c>
      <c r="G27" s="135"/>
      <c r="H27" s="135"/>
      <c r="I27" s="135"/>
      <c r="J27" s="135"/>
      <c r="K27" s="135"/>
      <c r="L27" s="147"/>
      <c r="M27" s="207"/>
      <c r="N27" s="144"/>
      <c r="O27" s="135" t="s">
        <v>212</v>
      </c>
      <c r="P27" s="135" t="s">
        <v>212</v>
      </c>
      <c r="Q27" s="135"/>
      <c r="R27" s="135"/>
      <c r="S27" s="135"/>
      <c r="T27" s="135"/>
      <c r="U27" s="135"/>
      <c r="V27" s="135"/>
      <c r="W27" s="147"/>
      <c r="X27" s="150" t="s">
        <v>212</v>
      </c>
      <c r="Y27" s="146"/>
      <c r="Z27" s="146"/>
      <c r="AA27" s="146"/>
      <c r="AB27" s="146"/>
      <c r="AC27" s="146"/>
      <c r="AD27" s="146"/>
      <c r="AE27" s="146"/>
      <c r="AF27" s="146"/>
      <c r="AG27" s="146"/>
      <c r="AH27" s="146"/>
      <c r="AI27" s="146"/>
      <c r="AJ27" s="146"/>
      <c r="AK27" s="146"/>
      <c r="AL27" s="146" t="s">
        <v>212</v>
      </c>
      <c r="AM27" s="208"/>
    </row>
    <row r="28" spans="1:39" s="27" customFormat="1" ht="19.5" customHeight="1">
      <c r="A28" s="202"/>
      <c r="B28" s="94" t="s">
        <v>177</v>
      </c>
      <c r="C28" s="207"/>
      <c r="D28" s="135"/>
      <c r="E28" s="135" t="s">
        <v>212</v>
      </c>
      <c r="F28" s="135" t="s">
        <v>212</v>
      </c>
      <c r="G28" s="135"/>
      <c r="H28" s="135"/>
      <c r="I28" s="135"/>
      <c r="J28" s="135"/>
      <c r="K28" s="135"/>
      <c r="L28" s="147"/>
      <c r="M28" s="207"/>
      <c r="N28" s="144"/>
      <c r="O28" s="135" t="s">
        <v>212</v>
      </c>
      <c r="P28" s="135" t="s">
        <v>212</v>
      </c>
      <c r="Q28" s="135"/>
      <c r="R28" s="135"/>
      <c r="S28" s="135"/>
      <c r="T28" s="135"/>
      <c r="U28" s="135"/>
      <c r="V28" s="135"/>
      <c r="W28" s="147"/>
      <c r="X28" s="150" t="s">
        <v>212</v>
      </c>
      <c r="Y28" s="146"/>
      <c r="Z28" s="146"/>
      <c r="AA28" s="146"/>
      <c r="AB28" s="146"/>
      <c r="AC28" s="146"/>
      <c r="AD28" s="146"/>
      <c r="AE28" s="146"/>
      <c r="AF28" s="146"/>
      <c r="AG28" s="146"/>
      <c r="AH28" s="146"/>
      <c r="AI28" s="146"/>
      <c r="AJ28" s="146"/>
      <c r="AK28" s="146"/>
      <c r="AL28" s="146" t="s">
        <v>212</v>
      </c>
      <c r="AM28" s="208"/>
    </row>
    <row r="29" spans="1:39" s="27" customFormat="1" ht="19.5" customHeight="1">
      <c r="A29" s="202"/>
      <c r="B29" s="95" t="s">
        <v>178</v>
      </c>
      <c r="C29" s="207"/>
      <c r="D29" s="135"/>
      <c r="E29" s="135" t="s">
        <v>212</v>
      </c>
      <c r="F29" s="135"/>
      <c r="G29" s="135"/>
      <c r="H29" s="135" t="s">
        <v>212</v>
      </c>
      <c r="I29" s="135"/>
      <c r="J29" s="135"/>
      <c r="K29" s="135"/>
      <c r="L29" s="147"/>
      <c r="M29" s="207"/>
      <c r="N29" s="144" t="s">
        <v>212</v>
      </c>
      <c r="O29" s="135"/>
      <c r="P29" s="135"/>
      <c r="Q29" s="135"/>
      <c r="R29" s="135"/>
      <c r="S29" s="135" t="s">
        <v>212</v>
      </c>
      <c r="T29" s="135" t="s">
        <v>212</v>
      </c>
      <c r="U29" s="135"/>
      <c r="V29" s="135" t="s">
        <v>212</v>
      </c>
      <c r="W29" s="147"/>
      <c r="X29" s="150" t="s">
        <v>212</v>
      </c>
      <c r="Y29" s="146" t="s">
        <v>212</v>
      </c>
      <c r="Z29" s="146"/>
      <c r="AA29" s="146" t="s">
        <v>212</v>
      </c>
      <c r="AB29" s="146" t="s">
        <v>212</v>
      </c>
      <c r="AC29" s="146"/>
      <c r="AD29" s="146"/>
      <c r="AE29" s="146"/>
      <c r="AF29" s="146"/>
      <c r="AG29" s="146"/>
      <c r="AH29" s="146"/>
      <c r="AI29" s="146"/>
      <c r="AJ29" s="146"/>
      <c r="AK29" s="146" t="s">
        <v>212</v>
      </c>
      <c r="AL29" s="146" t="s">
        <v>212</v>
      </c>
      <c r="AM29" s="208"/>
    </row>
    <row r="30" spans="1:39" s="27" customFormat="1" ht="21" customHeight="1">
      <c r="A30" s="202"/>
      <c r="B30" s="95" t="s">
        <v>179</v>
      </c>
      <c r="C30" s="207"/>
      <c r="D30" s="135"/>
      <c r="E30" s="135" t="s">
        <v>212</v>
      </c>
      <c r="F30" s="135" t="s">
        <v>212</v>
      </c>
      <c r="G30" s="135"/>
      <c r="H30" s="135"/>
      <c r="I30" s="135"/>
      <c r="J30" s="135"/>
      <c r="K30" s="135"/>
      <c r="L30" s="147"/>
      <c r="M30" s="207"/>
      <c r="N30" s="144"/>
      <c r="O30" s="135" t="s">
        <v>212</v>
      </c>
      <c r="P30" s="135" t="s">
        <v>212</v>
      </c>
      <c r="Q30" s="135"/>
      <c r="R30" s="135"/>
      <c r="S30" s="135"/>
      <c r="T30" s="135"/>
      <c r="U30" s="135"/>
      <c r="V30" s="135"/>
      <c r="W30" s="147"/>
      <c r="X30" s="150" t="s">
        <v>212</v>
      </c>
      <c r="Y30" s="146"/>
      <c r="Z30" s="146"/>
      <c r="AA30" s="146"/>
      <c r="AB30" s="146"/>
      <c r="AC30" s="146"/>
      <c r="AD30" s="146"/>
      <c r="AE30" s="146"/>
      <c r="AF30" s="146"/>
      <c r="AG30" s="146"/>
      <c r="AH30" s="146"/>
      <c r="AI30" s="146"/>
      <c r="AJ30" s="146"/>
      <c r="AK30" s="146"/>
      <c r="AL30" s="146"/>
      <c r="AM30" s="208"/>
    </row>
    <row r="31" spans="1:39" s="27" customFormat="1" ht="19.5" customHeight="1">
      <c r="A31" s="202"/>
      <c r="B31" s="95" t="s">
        <v>180</v>
      </c>
      <c r="C31" s="207"/>
      <c r="D31" s="135"/>
      <c r="E31" s="135" t="s">
        <v>212</v>
      </c>
      <c r="F31" s="135" t="s">
        <v>212</v>
      </c>
      <c r="G31" s="135"/>
      <c r="H31" s="135"/>
      <c r="I31" s="135"/>
      <c r="J31" s="135"/>
      <c r="K31" s="135"/>
      <c r="L31" s="147"/>
      <c r="M31" s="207" t="s">
        <v>212</v>
      </c>
      <c r="N31" s="144"/>
      <c r="O31" s="135"/>
      <c r="P31" s="135"/>
      <c r="Q31" s="135"/>
      <c r="R31" s="135"/>
      <c r="S31" s="135"/>
      <c r="T31" s="135" t="s">
        <v>212</v>
      </c>
      <c r="U31" s="135"/>
      <c r="V31" s="135"/>
      <c r="W31" s="147"/>
      <c r="X31" s="150" t="s">
        <v>212</v>
      </c>
      <c r="Y31" s="146"/>
      <c r="Z31" s="146"/>
      <c r="AA31" s="146"/>
      <c r="AB31" s="146"/>
      <c r="AC31" s="146"/>
      <c r="AD31" s="146"/>
      <c r="AE31" s="146"/>
      <c r="AF31" s="146"/>
      <c r="AG31" s="146"/>
      <c r="AH31" s="146"/>
      <c r="AI31" s="146"/>
      <c r="AJ31" s="146"/>
      <c r="AK31" s="146"/>
      <c r="AL31" s="146" t="s">
        <v>212</v>
      </c>
      <c r="AM31" s="208"/>
    </row>
    <row r="32" spans="1:39" s="27" customFormat="1" ht="19.5" customHeight="1">
      <c r="A32" s="202"/>
      <c r="B32" s="95" t="s">
        <v>181</v>
      </c>
      <c r="C32" s="207"/>
      <c r="D32" s="135" t="s">
        <v>212</v>
      </c>
      <c r="E32" s="135"/>
      <c r="F32" s="135" t="s">
        <v>212</v>
      </c>
      <c r="G32" s="135"/>
      <c r="H32" s="135"/>
      <c r="I32" s="135"/>
      <c r="J32" s="135" t="s">
        <v>212</v>
      </c>
      <c r="K32" s="135" t="s">
        <v>212</v>
      </c>
      <c r="L32" s="147"/>
      <c r="M32" s="207"/>
      <c r="N32" s="144" t="s">
        <v>212</v>
      </c>
      <c r="O32" s="135"/>
      <c r="P32" s="135"/>
      <c r="Q32" s="135" t="s">
        <v>212</v>
      </c>
      <c r="R32" s="135"/>
      <c r="S32" s="135" t="s">
        <v>212</v>
      </c>
      <c r="T32" s="135"/>
      <c r="U32" s="135" t="s">
        <v>212</v>
      </c>
      <c r="V32" s="135" t="s">
        <v>212</v>
      </c>
      <c r="W32" s="147"/>
      <c r="X32" s="150" t="s">
        <v>212</v>
      </c>
      <c r="Y32" s="146"/>
      <c r="Z32" s="146"/>
      <c r="AA32" s="146"/>
      <c r="AB32" s="146"/>
      <c r="AC32" s="146"/>
      <c r="AD32" s="146"/>
      <c r="AE32" s="146"/>
      <c r="AF32" s="146" t="s">
        <v>212</v>
      </c>
      <c r="AG32" s="146" t="s">
        <v>212</v>
      </c>
      <c r="AH32" s="146"/>
      <c r="AI32" s="146"/>
      <c r="AJ32" s="146"/>
      <c r="AK32" s="146"/>
      <c r="AL32" s="146" t="s">
        <v>212</v>
      </c>
      <c r="AM32" s="208"/>
    </row>
    <row r="33" spans="1:39" s="27" customFormat="1" ht="19.5" customHeight="1">
      <c r="A33" s="202"/>
      <c r="B33" s="95" t="s">
        <v>182</v>
      </c>
      <c r="C33" s="207"/>
      <c r="D33" s="135"/>
      <c r="E33" s="135" t="s">
        <v>212</v>
      </c>
      <c r="F33" s="135" t="s">
        <v>212</v>
      </c>
      <c r="G33" s="135"/>
      <c r="H33" s="135"/>
      <c r="I33" s="135"/>
      <c r="J33" s="135"/>
      <c r="K33" s="135"/>
      <c r="L33" s="147"/>
      <c r="M33" s="207" t="s">
        <v>212</v>
      </c>
      <c r="N33" s="144"/>
      <c r="O33" s="135"/>
      <c r="P33" s="135"/>
      <c r="Q33" s="135"/>
      <c r="R33" s="135"/>
      <c r="S33" s="135"/>
      <c r="T33" s="135" t="s">
        <v>212</v>
      </c>
      <c r="U33" s="135"/>
      <c r="V33" s="135" t="s">
        <v>212</v>
      </c>
      <c r="W33" s="147"/>
      <c r="X33" s="150" t="s">
        <v>212</v>
      </c>
      <c r="Y33" s="146" t="s">
        <v>212</v>
      </c>
      <c r="Z33" s="146"/>
      <c r="AA33" s="146"/>
      <c r="AB33" s="146"/>
      <c r="AC33" s="146"/>
      <c r="AD33" s="146"/>
      <c r="AE33" s="146"/>
      <c r="AF33" s="146" t="s">
        <v>212</v>
      </c>
      <c r="AG33" s="146"/>
      <c r="AH33" s="146" t="s">
        <v>212</v>
      </c>
      <c r="AI33" s="146" t="s">
        <v>212</v>
      </c>
      <c r="AJ33" s="146"/>
      <c r="AK33" s="146" t="s">
        <v>212</v>
      </c>
      <c r="AL33" s="146" t="s">
        <v>212</v>
      </c>
      <c r="AM33" s="208"/>
    </row>
    <row r="34" spans="1:39" s="27" customFormat="1" ht="21" customHeight="1">
      <c r="A34" s="202"/>
      <c r="B34" s="95" t="s">
        <v>183</v>
      </c>
      <c r="C34" s="207"/>
      <c r="D34" s="135" t="s">
        <v>212</v>
      </c>
      <c r="E34" s="135"/>
      <c r="F34" s="135" t="s">
        <v>212</v>
      </c>
      <c r="G34" s="135"/>
      <c r="H34" s="135"/>
      <c r="I34" s="135"/>
      <c r="J34" s="135" t="s">
        <v>212</v>
      </c>
      <c r="K34" s="135" t="s">
        <v>212</v>
      </c>
      <c r="L34" s="147"/>
      <c r="M34" s="207"/>
      <c r="N34" s="144" t="s">
        <v>212</v>
      </c>
      <c r="O34" s="135"/>
      <c r="P34" s="135" t="s">
        <v>212</v>
      </c>
      <c r="Q34" s="135" t="s">
        <v>212</v>
      </c>
      <c r="R34" s="135"/>
      <c r="S34" s="135" t="s">
        <v>212</v>
      </c>
      <c r="T34" s="135"/>
      <c r="U34" s="135" t="s">
        <v>212</v>
      </c>
      <c r="V34" s="135" t="s">
        <v>212</v>
      </c>
      <c r="W34" s="147"/>
      <c r="X34" s="150" t="s">
        <v>212</v>
      </c>
      <c r="Y34" s="146"/>
      <c r="Z34" s="146"/>
      <c r="AA34" s="146"/>
      <c r="AB34" s="146"/>
      <c r="AC34" s="146"/>
      <c r="AD34" s="146" t="s">
        <v>212</v>
      </c>
      <c r="AE34" s="146"/>
      <c r="AF34" s="146" t="s">
        <v>212</v>
      </c>
      <c r="AG34" s="146" t="s">
        <v>212</v>
      </c>
      <c r="AH34" s="146" t="s">
        <v>212</v>
      </c>
      <c r="AI34" s="146"/>
      <c r="AJ34" s="146"/>
      <c r="AK34" s="146"/>
      <c r="AL34" s="146" t="s">
        <v>212</v>
      </c>
      <c r="AM34" s="208" t="s">
        <v>212</v>
      </c>
    </row>
    <row r="35" spans="1:39" s="27" customFormat="1" ht="20.25" customHeight="1">
      <c r="A35" s="202"/>
      <c r="B35" s="95" t="s">
        <v>184</v>
      </c>
      <c r="C35" s="207"/>
      <c r="D35" s="135"/>
      <c r="E35" s="135" t="s">
        <v>212</v>
      </c>
      <c r="F35" s="135" t="s">
        <v>212</v>
      </c>
      <c r="G35" s="135"/>
      <c r="H35" s="135" t="s">
        <v>212</v>
      </c>
      <c r="I35" s="135"/>
      <c r="J35" s="135"/>
      <c r="K35" s="135"/>
      <c r="L35" s="147"/>
      <c r="M35" s="207"/>
      <c r="N35" s="144" t="s">
        <v>212</v>
      </c>
      <c r="O35" s="135"/>
      <c r="P35" s="135"/>
      <c r="Q35" s="135" t="s">
        <v>212</v>
      </c>
      <c r="R35" s="135"/>
      <c r="S35" s="135"/>
      <c r="T35" s="135" t="s">
        <v>212</v>
      </c>
      <c r="U35" s="135" t="s">
        <v>212</v>
      </c>
      <c r="V35" s="135" t="s">
        <v>212</v>
      </c>
      <c r="W35" s="147"/>
      <c r="X35" s="150" t="s">
        <v>212</v>
      </c>
      <c r="Y35" s="146"/>
      <c r="Z35" s="146"/>
      <c r="AA35" s="146"/>
      <c r="AB35" s="146"/>
      <c r="AC35" s="146"/>
      <c r="AD35" s="146"/>
      <c r="AE35" s="146"/>
      <c r="AF35" s="146" t="s">
        <v>212</v>
      </c>
      <c r="AG35" s="146" t="s">
        <v>212</v>
      </c>
      <c r="AH35" s="146" t="s">
        <v>212</v>
      </c>
      <c r="AI35" s="146"/>
      <c r="AJ35" s="146"/>
      <c r="AK35" s="146" t="s">
        <v>212</v>
      </c>
      <c r="AL35" s="146" t="s">
        <v>212</v>
      </c>
      <c r="AM35" s="208"/>
    </row>
    <row r="36" spans="1:39" s="27" customFormat="1" ht="20.25" customHeight="1">
      <c r="A36" s="202"/>
      <c r="B36" s="95" t="s">
        <v>185</v>
      </c>
      <c r="C36" s="207"/>
      <c r="D36" s="135"/>
      <c r="E36" s="135" t="s">
        <v>212</v>
      </c>
      <c r="F36" s="135"/>
      <c r="G36" s="135"/>
      <c r="H36" s="135" t="s">
        <v>212</v>
      </c>
      <c r="I36" s="135"/>
      <c r="J36" s="135"/>
      <c r="K36" s="135"/>
      <c r="L36" s="147"/>
      <c r="M36" s="207" t="s">
        <v>212</v>
      </c>
      <c r="N36" s="144"/>
      <c r="O36" s="135"/>
      <c r="P36" s="135"/>
      <c r="Q36" s="135"/>
      <c r="R36" s="135"/>
      <c r="S36" s="135"/>
      <c r="T36" s="135" t="s">
        <v>212</v>
      </c>
      <c r="U36" s="135"/>
      <c r="V36" s="135" t="s">
        <v>212</v>
      </c>
      <c r="W36" s="147"/>
      <c r="X36" s="150" t="s">
        <v>212</v>
      </c>
      <c r="Y36" s="146"/>
      <c r="Z36" s="146"/>
      <c r="AA36" s="146"/>
      <c r="AB36" s="146"/>
      <c r="AC36" s="146"/>
      <c r="AD36" s="146"/>
      <c r="AE36" s="146"/>
      <c r="AF36" s="146" t="s">
        <v>217</v>
      </c>
      <c r="AG36" s="146"/>
      <c r="AH36" s="146" t="s">
        <v>212</v>
      </c>
      <c r="AI36" s="146"/>
      <c r="AJ36" s="146"/>
      <c r="AK36" s="146"/>
      <c r="AL36" s="146" t="s">
        <v>212</v>
      </c>
      <c r="AM36" s="208"/>
    </row>
    <row r="37" spans="1:39" s="27" customFormat="1" ht="20.25" customHeight="1">
      <c r="A37" s="202"/>
      <c r="B37" s="95" t="s">
        <v>186</v>
      </c>
      <c r="C37" s="207"/>
      <c r="D37" s="135"/>
      <c r="E37" s="135" t="s">
        <v>212</v>
      </c>
      <c r="F37" s="135" t="s">
        <v>212</v>
      </c>
      <c r="G37" s="135"/>
      <c r="H37" s="135"/>
      <c r="I37" s="135"/>
      <c r="J37" s="135"/>
      <c r="K37" s="135"/>
      <c r="L37" s="147"/>
      <c r="M37" s="207"/>
      <c r="N37" s="144" t="s">
        <v>212</v>
      </c>
      <c r="O37" s="135"/>
      <c r="P37" s="135"/>
      <c r="Q37" s="135"/>
      <c r="R37" s="135" t="s">
        <v>212</v>
      </c>
      <c r="S37" s="135" t="s">
        <v>212</v>
      </c>
      <c r="T37" s="135" t="s">
        <v>212</v>
      </c>
      <c r="U37" s="135"/>
      <c r="V37" s="135"/>
      <c r="W37" s="147"/>
      <c r="X37" s="150" t="s">
        <v>212</v>
      </c>
      <c r="Y37" s="146" t="s">
        <v>212</v>
      </c>
      <c r="Z37" s="146" t="s">
        <v>212</v>
      </c>
      <c r="AA37" s="146"/>
      <c r="AB37" s="146" t="s">
        <v>212</v>
      </c>
      <c r="AC37" s="146"/>
      <c r="AD37" s="146"/>
      <c r="AE37" s="146"/>
      <c r="AF37" s="146" t="s">
        <v>217</v>
      </c>
      <c r="AG37" s="146"/>
      <c r="AH37" s="146" t="s">
        <v>212</v>
      </c>
      <c r="AI37" s="146"/>
      <c r="AJ37" s="146"/>
      <c r="AK37" s="146"/>
      <c r="AL37" s="146" t="s">
        <v>212</v>
      </c>
      <c r="AM37" s="208" t="s">
        <v>212</v>
      </c>
    </row>
    <row r="38" spans="1:39" s="27" customFormat="1" ht="20.25" customHeight="1">
      <c r="A38" s="202"/>
      <c r="B38" s="95" t="s">
        <v>187</v>
      </c>
      <c r="C38" s="207"/>
      <c r="D38" s="135" t="s">
        <v>212</v>
      </c>
      <c r="E38" s="135"/>
      <c r="F38" s="135" t="s">
        <v>212</v>
      </c>
      <c r="G38" s="135"/>
      <c r="H38" s="135"/>
      <c r="I38" s="135" t="s">
        <v>212</v>
      </c>
      <c r="J38" s="135"/>
      <c r="K38" s="135"/>
      <c r="L38" s="147"/>
      <c r="M38" s="207" t="s">
        <v>212</v>
      </c>
      <c r="N38" s="144"/>
      <c r="O38" s="135"/>
      <c r="P38" s="135"/>
      <c r="Q38" s="135"/>
      <c r="R38" s="135"/>
      <c r="S38" s="135"/>
      <c r="T38" s="135" t="s">
        <v>212</v>
      </c>
      <c r="U38" s="135"/>
      <c r="V38" s="135"/>
      <c r="W38" s="147"/>
      <c r="X38" s="150" t="s">
        <v>212</v>
      </c>
      <c r="Y38" s="146"/>
      <c r="Z38" s="146"/>
      <c r="AA38" s="146"/>
      <c r="AB38" s="146"/>
      <c r="AC38" s="146"/>
      <c r="AD38" s="146"/>
      <c r="AE38" s="146"/>
      <c r="AF38" s="146" t="s">
        <v>212</v>
      </c>
      <c r="AG38" s="146"/>
      <c r="AH38" s="146" t="s">
        <v>212</v>
      </c>
      <c r="AI38" s="146" t="s">
        <v>212</v>
      </c>
      <c r="AJ38" s="146"/>
      <c r="AK38" s="146"/>
      <c r="AL38" s="146" t="s">
        <v>212</v>
      </c>
      <c r="AM38" s="208"/>
    </row>
    <row r="39" spans="1:39" s="27" customFormat="1" ht="19.5" customHeight="1">
      <c r="A39" s="202"/>
      <c r="B39" s="95" t="s">
        <v>188</v>
      </c>
      <c r="C39" s="207" t="s">
        <v>212</v>
      </c>
      <c r="D39" s="135"/>
      <c r="E39" s="135"/>
      <c r="F39" s="135"/>
      <c r="G39" s="135"/>
      <c r="H39" s="135"/>
      <c r="I39" s="135" t="s">
        <v>212</v>
      </c>
      <c r="J39" s="135"/>
      <c r="K39" s="135"/>
      <c r="L39" s="147"/>
      <c r="M39" s="207" t="s">
        <v>212</v>
      </c>
      <c r="N39" s="144"/>
      <c r="O39" s="135"/>
      <c r="P39" s="135"/>
      <c r="Q39" s="135"/>
      <c r="R39" s="135"/>
      <c r="S39" s="135"/>
      <c r="T39" s="135" t="s">
        <v>212</v>
      </c>
      <c r="U39" s="135"/>
      <c r="V39" s="135"/>
      <c r="W39" s="147"/>
      <c r="X39" s="150" t="s">
        <v>212</v>
      </c>
      <c r="Y39" s="146"/>
      <c r="Z39" s="146"/>
      <c r="AA39" s="146"/>
      <c r="AB39" s="146"/>
      <c r="AC39" s="146"/>
      <c r="AD39" s="146"/>
      <c r="AE39" s="146"/>
      <c r="AF39" s="146" t="s">
        <v>212</v>
      </c>
      <c r="AG39" s="146"/>
      <c r="AH39" s="146"/>
      <c r="AI39" s="146" t="s">
        <v>212</v>
      </c>
      <c r="AJ39" s="146"/>
      <c r="AK39" s="146"/>
      <c r="AL39" s="146" t="s">
        <v>212</v>
      </c>
      <c r="AM39" s="208" t="s">
        <v>212</v>
      </c>
    </row>
    <row r="40" spans="1:39" s="27" customFormat="1" ht="19.5" customHeight="1">
      <c r="A40" s="218"/>
      <c r="B40" s="95" t="s">
        <v>189</v>
      </c>
      <c r="C40" s="219"/>
      <c r="D40" s="220"/>
      <c r="E40" s="220" t="s">
        <v>212</v>
      </c>
      <c r="F40" s="220" t="s">
        <v>212</v>
      </c>
      <c r="G40" s="220"/>
      <c r="H40" s="220"/>
      <c r="I40" s="220"/>
      <c r="J40" s="220"/>
      <c r="K40" s="220"/>
      <c r="L40" s="221"/>
      <c r="M40" s="219" t="s">
        <v>212</v>
      </c>
      <c r="N40" s="222"/>
      <c r="O40" s="220"/>
      <c r="P40" s="220"/>
      <c r="Q40" s="220"/>
      <c r="R40" s="220"/>
      <c r="S40" s="220"/>
      <c r="T40" s="220" t="s">
        <v>212</v>
      </c>
      <c r="U40" s="220"/>
      <c r="V40" s="220"/>
      <c r="W40" s="221"/>
      <c r="X40" s="136" t="s">
        <v>212</v>
      </c>
      <c r="Y40" s="139"/>
      <c r="Z40" s="139"/>
      <c r="AA40" s="139"/>
      <c r="AB40" s="139"/>
      <c r="AC40" s="139"/>
      <c r="AD40" s="139"/>
      <c r="AE40" s="139"/>
      <c r="AF40" s="139"/>
      <c r="AG40" s="139"/>
      <c r="AH40" s="139"/>
      <c r="AI40" s="139"/>
      <c r="AJ40" s="139"/>
      <c r="AK40" s="139"/>
      <c r="AL40" s="139" t="s">
        <v>212</v>
      </c>
      <c r="AM40" s="223"/>
    </row>
    <row r="41" spans="1:39" s="25" customFormat="1" ht="19.5" customHeight="1">
      <c r="A41" s="218"/>
      <c r="B41" s="95" t="s">
        <v>190</v>
      </c>
      <c r="C41" s="224"/>
      <c r="D41" s="225"/>
      <c r="E41" s="225" t="s">
        <v>212</v>
      </c>
      <c r="F41" s="225" t="s">
        <v>212</v>
      </c>
      <c r="G41" s="225"/>
      <c r="H41" s="225"/>
      <c r="I41" s="225"/>
      <c r="J41" s="225"/>
      <c r="K41" s="225"/>
      <c r="L41" s="226"/>
      <c r="M41" s="224" t="s">
        <v>212</v>
      </c>
      <c r="N41" s="225"/>
      <c r="O41" s="225"/>
      <c r="P41" s="225"/>
      <c r="Q41" s="225"/>
      <c r="R41" s="225"/>
      <c r="S41" s="225"/>
      <c r="T41" s="225" t="s">
        <v>212</v>
      </c>
      <c r="U41" s="225"/>
      <c r="V41" s="225"/>
      <c r="W41" s="226"/>
      <c r="X41" s="227" t="s">
        <v>212</v>
      </c>
      <c r="Y41" s="228"/>
      <c r="Z41" s="228"/>
      <c r="AA41" s="228"/>
      <c r="AB41" s="228"/>
      <c r="AC41" s="228"/>
      <c r="AD41" s="228"/>
      <c r="AE41" s="228"/>
      <c r="AF41" s="146" t="s">
        <v>212</v>
      </c>
      <c r="AG41" s="146"/>
      <c r="AH41" s="146"/>
      <c r="AI41" s="146"/>
      <c r="AJ41" s="146" t="s">
        <v>212</v>
      </c>
      <c r="AK41" s="146"/>
      <c r="AL41" s="146" t="s">
        <v>212</v>
      </c>
      <c r="AM41" s="208"/>
    </row>
    <row r="42" spans="1:39" s="25" customFormat="1" ht="19.5" customHeight="1">
      <c r="A42" s="218"/>
      <c r="B42" s="95" t="s">
        <v>191</v>
      </c>
      <c r="C42" s="224"/>
      <c r="D42" s="225"/>
      <c r="E42" s="225" t="s">
        <v>212</v>
      </c>
      <c r="F42" s="225" t="s">
        <v>212</v>
      </c>
      <c r="G42" s="225"/>
      <c r="H42" s="225" t="s">
        <v>212</v>
      </c>
      <c r="I42" s="225"/>
      <c r="J42" s="225"/>
      <c r="K42" s="225"/>
      <c r="L42" s="226"/>
      <c r="M42" s="224"/>
      <c r="N42" s="225" t="s">
        <v>212</v>
      </c>
      <c r="O42" s="225"/>
      <c r="P42" s="225"/>
      <c r="Q42" s="225" t="s">
        <v>212</v>
      </c>
      <c r="R42" s="225"/>
      <c r="S42" s="225" t="s">
        <v>212</v>
      </c>
      <c r="T42" s="225" t="s">
        <v>212</v>
      </c>
      <c r="U42" s="225"/>
      <c r="V42" s="225"/>
      <c r="W42" s="226"/>
      <c r="X42" s="227" t="s">
        <v>212</v>
      </c>
      <c r="Y42" s="228"/>
      <c r="Z42" s="228"/>
      <c r="AA42" s="228"/>
      <c r="AB42" s="228" t="s">
        <v>212</v>
      </c>
      <c r="AC42" s="228"/>
      <c r="AD42" s="228"/>
      <c r="AE42" s="228"/>
      <c r="AF42" s="146"/>
      <c r="AG42" s="146"/>
      <c r="AH42" s="146"/>
      <c r="AI42" s="146"/>
      <c r="AJ42" s="146"/>
      <c r="AK42" s="146" t="s">
        <v>212</v>
      </c>
      <c r="AL42" s="146" t="s">
        <v>212</v>
      </c>
      <c r="AM42" s="208" t="s">
        <v>212</v>
      </c>
    </row>
    <row r="43" spans="1:39" s="25" customFormat="1" ht="19.5" customHeight="1">
      <c r="A43" s="218"/>
      <c r="B43" s="95" t="s">
        <v>192</v>
      </c>
      <c r="C43" s="224" t="s">
        <v>212</v>
      </c>
      <c r="D43" s="225"/>
      <c r="E43" s="229"/>
      <c r="F43" s="229"/>
      <c r="G43" s="225"/>
      <c r="H43" s="225"/>
      <c r="I43" s="225"/>
      <c r="J43" s="225" t="s">
        <v>212</v>
      </c>
      <c r="K43" s="225"/>
      <c r="L43" s="226"/>
      <c r="M43" s="224" t="s">
        <v>212</v>
      </c>
      <c r="N43" s="225"/>
      <c r="O43" s="225"/>
      <c r="P43" s="225"/>
      <c r="Q43" s="225"/>
      <c r="R43" s="225"/>
      <c r="S43" s="225"/>
      <c r="T43" s="225"/>
      <c r="U43" s="225"/>
      <c r="V43" s="225" t="s">
        <v>212</v>
      </c>
      <c r="W43" s="226"/>
      <c r="X43" s="227" t="s">
        <v>212</v>
      </c>
      <c r="Y43" s="228"/>
      <c r="Z43" s="228"/>
      <c r="AA43" s="228"/>
      <c r="AB43" s="228"/>
      <c r="AC43" s="228"/>
      <c r="AD43" s="228"/>
      <c r="AE43" s="228"/>
      <c r="AF43" s="146"/>
      <c r="AG43" s="146"/>
      <c r="AH43" s="146"/>
      <c r="AI43" s="146"/>
      <c r="AJ43" s="146"/>
      <c r="AK43" s="146"/>
      <c r="AL43" s="146"/>
      <c r="AM43" s="208" t="s">
        <v>212</v>
      </c>
    </row>
    <row r="44" spans="1:39" s="25" customFormat="1" ht="19.5" customHeight="1">
      <c r="A44" s="218"/>
      <c r="B44" s="95" t="s">
        <v>193</v>
      </c>
      <c r="C44" s="224"/>
      <c r="D44" s="225"/>
      <c r="E44" s="225" t="s">
        <v>212</v>
      </c>
      <c r="F44" s="225"/>
      <c r="G44" s="225"/>
      <c r="H44" s="225" t="s">
        <v>212</v>
      </c>
      <c r="I44" s="225"/>
      <c r="J44" s="225"/>
      <c r="K44" s="225"/>
      <c r="L44" s="226"/>
      <c r="M44" s="224" t="s">
        <v>212</v>
      </c>
      <c r="N44" s="225"/>
      <c r="O44" s="225"/>
      <c r="P44" s="225"/>
      <c r="Q44" s="225"/>
      <c r="R44" s="225"/>
      <c r="S44" s="225"/>
      <c r="T44" s="225" t="s">
        <v>212</v>
      </c>
      <c r="U44" s="225" t="s">
        <v>212</v>
      </c>
      <c r="V44" s="225"/>
      <c r="W44" s="226"/>
      <c r="X44" s="227" t="s">
        <v>212</v>
      </c>
      <c r="Y44" s="228"/>
      <c r="Z44" s="228"/>
      <c r="AA44" s="228"/>
      <c r="AB44" s="228"/>
      <c r="AC44" s="228"/>
      <c r="AD44" s="228"/>
      <c r="AE44" s="228"/>
      <c r="AF44" s="146"/>
      <c r="AG44" s="146"/>
      <c r="AH44" s="146"/>
      <c r="AI44" s="146"/>
      <c r="AJ44" s="146"/>
      <c r="AK44" s="146"/>
      <c r="AL44" s="146" t="s">
        <v>212</v>
      </c>
      <c r="AM44" s="208" t="s">
        <v>212</v>
      </c>
    </row>
    <row r="45" spans="1:39" s="25" customFormat="1" ht="19.5" customHeight="1">
      <c r="A45" s="218"/>
      <c r="B45" s="95" t="s">
        <v>194</v>
      </c>
      <c r="C45" s="224"/>
      <c r="D45" s="225"/>
      <c r="E45" s="225" t="s">
        <v>212</v>
      </c>
      <c r="F45" s="225" t="s">
        <v>212</v>
      </c>
      <c r="G45" s="225"/>
      <c r="H45" s="225" t="s">
        <v>212</v>
      </c>
      <c r="I45" s="225"/>
      <c r="J45" s="225"/>
      <c r="K45" s="225"/>
      <c r="L45" s="226"/>
      <c r="M45" s="224"/>
      <c r="N45" s="225" t="s">
        <v>212</v>
      </c>
      <c r="O45" s="225"/>
      <c r="P45" s="225"/>
      <c r="Q45" s="225" t="s">
        <v>212</v>
      </c>
      <c r="R45" s="225"/>
      <c r="S45" s="225" t="s">
        <v>212</v>
      </c>
      <c r="T45" s="225"/>
      <c r="U45" s="225" t="s">
        <v>212</v>
      </c>
      <c r="V45" s="225" t="s">
        <v>212</v>
      </c>
      <c r="W45" s="226"/>
      <c r="X45" s="227" t="s">
        <v>212</v>
      </c>
      <c r="Y45" s="228"/>
      <c r="Z45" s="228"/>
      <c r="AA45" s="228"/>
      <c r="AB45" s="228"/>
      <c r="AC45" s="228"/>
      <c r="AD45" s="228"/>
      <c r="AE45" s="228"/>
      <c r="AF45" s="146"/>
      <c r="AG45" s="146"/>
      <c r="AH45" s="146"/>
      <c r="AI45" s="146"/>
      <c r="AJ45" s="146"/>
      <c r="AK45" s="146"/>
      <c r="AL45" s="146" t="s">
        <v>212</v>
      </c>
      <c r="AM45" s="208" t="s">
        <v>212</v>
      </c>
    </row>
    <row r="46" spans="1:39" s="25" customFormat="1" ht="19.5" customHeight="1">
      <c r="A46" s="218"/>
      <c r="B46" s="95" t="s">
        <v>195</v>
      </c>
      <c r="C46" s="224"/>
      <c r="D46" s="225"/>
      <c r="E46" s="225" t="s">
        <v>212</v>
      </c>
      <c r="F46" s="225"/>
      <c r="G46" s="225"/>
      <c r="H46" s="225" t="s">
        <v>212</v>
      </c>
      <c r="I46" s="225"/>
      <c r="J46" s="225"/>
      <c r="K46" s="225"/>
      <c r="L46" s="226"/>
      <c r="M46" s="224" t="s">
        <v>212</v>
      </c>
      <c r="N46" s="225"/>
      <c r="O46" s="225"/>
      <c r="P46" s="225"/>
      <c r="Q46" s="225"/>
      <c r="R46" s="225"/>
      <c r="S46" s="225"/>
      <c r="T46" s="225" t="s">
        <v>212</v>
      </c>
      <c r="U46" s="225"/>
      <c r="V46" s="225"/>
      <c r="W46" s="226"/>
      <c r="X46" s="227" t="s">
        <v>212</v>
      </c>
      <c r="Y46" s="228"/>
      <c r="Z46" s="228"/>
      <c r="AA46" s="228"/>
      <c r="AB46" s="228"/>
      <c r="AC46" s="228"/>
      <c r="AD46" s="228"/>
      <c r="AE46" s="228"/>
      <c r="AF46" s="146"/>
      <c r="AG46" s="146"/>
      <c r="AH46" s="146"/>
      <c r="AI46" s="146"/>
      <c r="AJ46" s="146"/>
      <c r="AK46" s="146"/>
      <c r="AL46" s="146" t="s">
        <v>212</v>
      </c>
      <c r="AM46" s="208"/>
    </row>
    <row r="47" spans="1:39" s="25" customFormat="1" ht="19.5" customHeight="1">
      <c r="A47" s="218"/>
      <c r="B47" s="95" t="s">
        <v>196</v>
      </c>
      <c r="C47" s="224"/>
      <c r="D47" s="225"/>
      <c r="E47" s="225" t="s">
        <v>212</v>
      </c>
      <c r="F47" s="225"/>
      <c r="G47" s="225"/>
      <c r="H47" s="225" t="s">
        <v>212</v>
      </c>
      <c r="I47" s="225"/>
      <c r="J47" s="225"/>
      <c r="K47" s="225"/>
      <c r="L47" s="226"/>
      <c r="M47" s="224" t="s">
        <v>212</v>
      </c>
      <c r="N47" s="225"/>
      <c r="O47" s="225"/>
      <c r="P47" s="225"/>
      <c r="Q47" s="225"/>
      <c r="R47" s="225"/>
      <c r="S47" s="225"/>
      <c r="T47" s="225" t="s">
        <v>212</v>
      </c>
      <c r="U47" s="225"/>
      <c r="V47" s="225"/>
      <c r="W47" s="226"/>
      <c r="X47" s="227" t="s">
        <v>212</v>
      </c>
      <c r="Y47" s="228"/>
      <c r="Z47" s="228"/>
      <c r="AA47" s="228"/>
      <c r="AB47" s="228"/>
      <c r="AC47" s="228"/>
      <c r="AD47" s="228"/>
      <c r="AE47" s="228"/>
      <c r="AF47" s="146"/>
      <c r="AG47" s="146"/>
      <c r="AH47" s="146"/>
      <c r="AI47" s="146"/>
      <c r="AJ47" s="146"/>
      <c r="AK47" s="146"/>
      <c r="AL47" s="146" t="s">
        <v>212</v>
      </c>
      <c r="AM47" s="208" t="s">
        <v>212</v>
      </c>
    </row>
    <row r="48" spans="1:39" s="25" customFormat="1" ht="19.5" customHeight="1">
      <c r="A48" s="218"/>
      <c r="B48" s="95" t="s">
        <v>197</v>
      </c>
      <c r="C48" s="224"/>
      <c r="D48" s="225" t="s">
        <v>212</v>
      </c>
      <c r="E48" s="225"/>
      <c r="F48" s="225" t="s">
        <v>212</v>
      </c>
      <c r="G48" s="225"/>
      <c r="H48" s="225" t="s">
        <v>212</v>
      </c>
      <c r="I48" s="225"/>
      <c r="J48" s="225" t="s">
        <v>212</v>
      </c>
      <c r="K48" s="225"/>
      <c r="L48" s="226"/>
      <c r="M48" s="224"/>
      <c r="N48" s="225" t="s">
        <v>212</v>
      </c>
      <c r="O48" s="225"/>
      <c r="P48" s="225"/>
      <c r="Q48" s="225"/>
      <c r="R48" s="225"/>
      <c r="S48" s="225" t="s">
        <v>212</v>
      </c>
      <c r="T48" s="225"/>
      <c r="U48" s="225"/>
      <c r="V48" s="225" t="s">
        <v>212</v>
      </c>
      <c r="W48" s="226"/>
      <c r="X48" s="227" t="s">
        <v>212</v>
      </c>
      <c r="Y48" s="228"/>
      <c r="Z48" s="228"/>
      <c r="AA48" s="228"/>
      <c r="AB48" s="228"/>
      <c r="AC48" s="228"/>
      <c r="AD48" s="228"/>
      <c r="AE48" s="228"/>
      <c r="AF48" s="146"/>
      <c r="AG48" s="146"/>
      <c r="AH48" s="146"/>
      <c r="AI48" s="146"/>
      <c r="AJ48" s="146"/>
      <c r="AK48" s="146" t="s">
        <v>212</v>
      </c>
      <c r="AL48" s="146" t="s">
        <v>212</v>
      </c>
      <c r="AM48" s="208"/>
    </row>
    <row r="49" spans="1:39" s="25" customFormat="1" ht="19.5" customHeight="1">
      <c r="A49" s="218"/>
      <c r="B49" s="95" t="s">
        <v>220</v>
      </c>
      <c r="C49" s="224"/>
      <c r="D49" s="225"/>
      <c r="E49" s="225" t="s">
        <v>212</v>
      </c>
      <c r="F49" s="225"/>
      <c r="G49" s="225"/>
      <c r="H49" s="225" t="s">
        <v>212</v>
      </c>
      <c r="I49" s="225"/>
      <c r="J49" s="225"/>
      <c r="K49" s="225"/>
      <c r="L49" s="226"/>
      <c r="M49" s="224"/>
      <c r="N49" s="225"/>
      <c r="O49" s="225" t="s">
        <v>212</v>
      </c>
      <c r="P49" s="225" t="s">
        <v>212</v>
      </c>
      <c r="Q49" s="225"/>
      <c r="R49" s="225"/>
      <c r="S49" s="225"/>
      <c r="T49" s="225"/>
      <c r="U49" s="225"/>
      <c r="V49" s="225"/>
      <c r="W49" s="226"/>
      <c r="X49" s="227" t="s">
        <v>212</v>
      </c>
      <c r="Y49" s="228"/>
      <c r="Z49" s="228"/>
      <c r="AA49" s="228"/>
      <c r="AB49" s="228" t="s">
        <v>212</v>
      </c>
      <c r="AC49" s="228"/>
      <c r="AD49" s="228"/>
      <c r="AE49" s="228"/>
      <c r="AF49" s="146" t="s">
        <v>221</v>
      </c>
      <c r="AG49" s="146"/>
      <c r="AH49" s="146"/>
      <c r="AI49" s="146"/>
      <c r="AJ49" s="146"/>
      <c r="AK49" s="146" t="s">
        <v>221</v>
      </c>
      <c r="AL49" s="146" t="s">
        <v>212</v>
      </c>
      <c r="AM49" s="208" t="s">
        <v>222</v>
      </c>
    </row>
    <row r="50" spans="1:39" s="25" customFormat="1" ht="19.5" customHeight="1">
      <c r="A50" s="218"/>
      <c r="B50" s="95" t="s">
        <v>199</v>
      </c>
      <c r="C50" s="224"/>
      <c r="D50" s="225" t="s">
        <v>212</v>
      </c>
      <c r="E50" s="225"/>
      <c r="F50" s="225" t="s">
        <v>212</v>
      </c>
      <c r="G50" s="225"/>
      <c r="H50" s="225" t="s">
        <v>212</v>
      </c>
      <c r="I50" s="225"/>
      <c r="J50" s="225"/>
      <c r="K50" s="225" t="s">
        <v>212</v>
      </c>
      <c r="L50" s="226"/>
      <c r="M50" s="224" t="s">
        <v>212</v>
      </c>
      <c r="N50" s="225"/>
      <c r="O50" s="225"/>
      <c r="P50" s="225"/>
      <c r="Q50" s="225"/>
      <c r="R50" s="225"/>
      <c r="S50" s="225"/>
      <c r="T50" s="225"/>
      <c r="U50" s="225" t="s">
        <v>212</v>
      </c>
      <c r="V50" s="225"/>
      <c r="W50" s="226"/>
      <c r="X50" s="227"/>
      <c r="Y50" s="228"/>
      <c r="Z50" s="228"/>
      <c r="AA50" s="228"/>
      <c r="AB50" s="228"/>
      <c r="AC50" s="228" t="s">
        <v>212</v>
      </c>
      <c r="AD50" s="228"/>
      <c r="AE50" s="228"/>
      <c r="AF50" s="146"/>
      <c r="AG50" s="146"/>
      <c r="AH50" s="146"/>
      <c r="AI50" s="146"/>
      <c r="AJ50" s="146"/>
      <c r="AK50" s="146" t="s">
        <v>212</v>
      </c>
      <c r="AL50" s="146" t="s">
        <v>212</v>
      </c>
      <c r="AM50" s="208" t="s">
        <v>212</v>
      </c>
    </row>
    <row r="51" spans="1:39" s="25" customFormat="1" ht="19.5" customHeight="1">
      <c r="A51" s="218"/>
      <c r="B51" s="95" t="s">
        <v>200</v>
      </c>
      <c r="C51" s="224"/>
      <c r="D51" s="225"/>
      <c r="E51" s="225" t="s">
        <v>212</v>
      </c>
      <c r="F51" s="225" t="s">
        <v>212</v>
      </c>
      <c r="G51" s="225"/>
      <c r="H51" s="225"/>
      <c r="I51" s="225"/>
      <c r="J51" s="225"/>
      <c r="K51" s="225"/>
      <c r="L51" s="226"/>
      <c r="M51" s="224" t="s">
        <v>212</v>
      </c>
      <c r="N51" s="225"/>
      <c r="O51" s="225"/>
      <c r="P51" s="225"/>
      <c r="Q51" s="225"/>
      <c r="R51" s="225"/>
      <c r="S51" s="225"/>
      <c r="T51" s="225" t="s">
        <v>212</v>
      </c>
      <c r="U51" s="225" t="s">
        <v>212</v>
      </c>
      <c r="V51" s="225"/>
      <c r="W51" s="226"/>
      <c r="X51" s="227" t="s">
        <v>212</v>
      </c>
      <c r="Y51" s="228"/>
      <c r="Z51" s="228"/>
      <c r="AA51" s="228"/>
      <c r="AB51" s="228"/>
      <c r="AC51" s="228"/>
      <c r="AD51" s="228"/>
      <c r="AE51" s="228"/>
      <c r="AF51" s="146" t="s">
        <v>212</v>
      </c>
      <c r="AG51" s="146" t="s">
        <v>212</v>
      </c>
      <c r="AH51" s="146"/>
      <c r="AI51" s="146"/>
      <c r="AJ51" s="146"/>
      <c r="AK51" s="146"/>
      <c r="AL51" s="146" t="s">
        <v>212</v>
      </c>
      <c r="AM51" s="208" t="s">
        <v>212</v>
      </c>
    </row>
    <row r="52" spans="1:39" s="25" customFormat="1" ht="19.5" customHeight="1">
      <c r="A52" s="218"/>
      <c r="B52" s="95" t="s">
        <v>201</v>
      </c>
      <c r="C52" s="224"/>
      <c r="D52" s="225"/>
      <c r="E52" s="225" t="s">
        <v>212</v>
      </c>
      <c r="F52" s="225"/>
      <c r="G52" s="225"/>
      <c r="H52" s="225" t="s">
        <v>212</v>
      </c>
      <c r="I52" s="225"/>
      <c r="J52" s="225"/>
      <c r="K52" s="225"/>
      <c r="L52" s="226"/>
      <c r="M52" s="224" t="s">
        <v>212</v>
      </c>
      <c r="N52" s="225"/>
      <c r="O52" s="225"/>
      <c r="P52" s="225"/>
      <c r="Q52" s="225"/>
      <c r="R52" s="225"/>
      <c r="S52" s="225"/>
      <c r="T52" s="225" t="s">
        <v>212</v>
      </c>
      <c r="U52" s="225"/>
      <c r="V52" s="225"/>
      <c r="W52" s="226"/>
      <c r="X52" s="227" t="s">
        <v>212</v>
      </c>
      <c r="Y52" s="228"/>
      <c r="Z52" s="228"/>
      <c r="AA52" s="228"/>
      <c r="AB52" s="228"/>
      <c r="AC52" s="228"/>
      <c r="AD52" s="228"/>
      <c r="AE52" s="228"/>
      <c r="AF52" s="146"/>
      <c r="AG52" s="146"/>
      <c r="AH52" s="146"/>
      <c r="AI52" s="146"/>
      <c r="AJ52" s="146"/>
      <c r="AK52" s="146"/>
      <c r="AL52" s="146" t="s">
        <v>212</v>
      </c>
      <c r="AM52" s="208"/>
    </row>
    <row r="53" spans="1:39" s="25" customFormat="1" ht="19.5" customHeight="1">
      <c r="A53" s="218"/>
      <c r="B53" s="95" t="s">
        <v>202</v>
      </c>
      <c r="C53" s="224"/>
      <c r="D53" s="225"/>
      <c r="E53" s="225" t="s">
        <v>212</v>
      </c>
      <c r="F53" s="225" t="s">
        <v>212</v>
      </c>
      <c r="G53" s="225"/>
      <c r="H53" s="225"/>
      <c r="I53" s="225"/>
      <c r="J53" s="225"/>
      <c r="K53" s="225"/>
      <c r="L53" s="226"/>
      <c r="M53" s="224" t="s">
        <v>212</v>
      </c>
      <c r="N53" s="225"/>
      <c r="O53" s="225"/>
      <c r="P53" s="225"/>
      <c r="Q53" s="225"/>
      <c r="R53" s="225"/>
      <c r="S53" s="225"/>
      <c r="T53" s="225"/>
      <c r="U53" s="225" t="s">
        <v>212</v>
      </c>
      <c r="V53" s="225"/>
      <c r="W53" s="226"/>
      <c r="X53" s="227" t="s">
        <v>212</v>
      </c>
      <c r="Y53" s="228"/>
      <c r="Z53" s="228"/>
      <c r="AA53" s="228"/>
      <c r="AB53" s="228"/>
      <c r="AC53" s="228"/>
      <c r="AD53" s="228"/>
      <c r="AE53" s="228"/>
      <c r="AF53" s="146" t="s">
        <v>212</v>
      </c>
      <c r="AG53" s="146" t="s">
        <v>212</v>
      </c>
      <c r="AH53" s="146"/>
      <c r="AI53" s="146"/>
      <c r="AJ53" s="146"/>
      <c r="AK53" s="146"/>
      <c r="AL53" s="146" t="s">
        <v>212</v>
      </c>
      <c r="AM53" s="208"/>
    </row>
    <row r="54" spans="1:39" s="25" customFormat="1" ht="19.5" customHeight="1">
      <c r="A54" s="218"/>
      <c r="B54" s="95" t="s">
        <v>203</v>
      </c>
      <c r="C54" s="224" t="s">
        <v>212</v>
      </c>
      <c r="D54" s="225"/>
      <c r="E54" s="225"/>
      <c r="F54" s="225"/>
      <c r="G54" s="225"/>
      <c r="H54" s="225"/>
      <c r="I54" s="225"/>
      <c r="J54" s="225" t="s">
        <v>212</v>
      </c>
      <c r="K54" s="225"/>
      <c r="L54" s="226"/>
      <c r="M54" s="224" t="s">
        <v>212</v>
      </c>
      <c r="N54" s="225"/>
      <c r="O54" s="225"/>
      <c r="P54" s="225"/>
      <c r="Q54" s="225"/>
      <c r="R54" s="225"/>
      <c r="S54" s="225"/>
      <c r="T54" s="225"/>
      <c r="U54" s="225" t="s">
        <v>212</v>
      </c>
      <c r="V54" s="225"/>
      <c r="W54" s="226"/>
      <c r="X54" s="227" t="s">
        <v>212</v>
      </c>
      <c r="Y54" s="228"/>
      <c r="Z54" s="228"/>
      <c r="AA54" s="228"/>
      <c r="AB54" s="228"/>
      <c r="AC54" s="228"/>
      <c r="AD54" s="228"/>
      <c r="AE54" s="228"/>
      <c r="AF54" s="146" t="s">
        <v>212</v>
      </c>
      <c r="AG54" s="146" t="s">
        <v>212</v>
      </c>
      <c r="AH54" s="146"/>
      <c r="AI54" s="146"/>
      <c r="AJ54" s="146"/>
      <c r="AK54" s="146"/>
      <c r="AL54" s="146" t="s">
        <v>212</v>
      </c>
      <c r="AM54" s="208"/>
    </row>
    <row r="55" spans="1:39" s="25" customFormat="1" ht="19.5" customHeight="1" thickBot="1">
      <c r="A55" s="218"/>
      <c r="B55" s="96" t="s">
        <v>204</v>
      </c>
      <c r="C55" s="230"/>
      <c r="D55" s="155" t="s">
        <v>212</v>
      </c>
      <c r="E55" s="155"/>
      <c r="F55" s="155" t="s">
        <v>212</v>
      </c>
      <c r="G55" s="155"/>
      <c r="H55" s="155"/>
      <c r="I55" s="155" t="s">
        <v>212</v>
      </c>
      <c r="J55" s="155" t="s">
        <v>212</v>
      </c>
      <c r="K55" s="155" t="s">
        <v>212</v>
      </c>
      <c r="L55" s="156"/>
      <c r="M55" s="230" t="s">
        <v>212</v>
      </c>
      <c r="N55" s="155"/>
      <c r="O55" s="155"/>
      <c r="P55" s="155"/>
      <c r="Q55" s="155"/>
      <c r="R55" s="155"/>
      <c r="S55" s="155"/>
      <c r="T55" s="155"/>
      <c r="U55" s="155" t="s">
        <v>212</v>
      </c>
      <c r="V55" s="155" t="s">
        <v>212</v>
      </c>
      <c r="W55" s="156"/>
      <c r="X55" s="231" t="s">
        <v>212</v>
      </c>
      <c r="Y55" s="232"/>
      <c r="Z55" s="232"/>
      <c r="AA55" s="232"/>
      <c r="AB55" s="232"/>
      <c r="AC55" s="232"/>
      <c r="AD55" s="232"/>
      <c r="AE55" s="232"/>
      <c r="AF55" s="154" t="s">
        <v>212</v>
      </c>
      <c r="AG55" s="154"/>
      <c r="AH55" s="154"/>
      <c r="AI55" s="154" t="s">
        <v>212</v>
      </c>
      <c r="AJ55" s="154"/>
      <c r="AK55" s="154" t="s">
        <v>212</v>
      </c>
      <c r="AL55" s="154" t="s">
        <v>212</v>
      </c>
      <c r="AM55" s="235"/>
    </row>
    <row r="56" spans="1:39" s="24" customFormat="1" ht="26.25" customHeight="1" thickBot="1" thickTop="1">
      <c r="A56" s="233"/>
      <c r="B56" s="234" t="s">
        <v>89</v>
      </c>
      <c r="C56" s="474">
        <f aca="true" t="shared" si="0" ref="C56:AM56">COUNTIF(C9:C55,"○")</f>
        <v>3</v>
      </c>
      <c r="D56" s="475">
        <f t="shared" si="0"/>
        <v>11</v>
      </c>
      <c r="E56" s="475">
        <f t="shared" si="0"/>
        <v>33</v>
      </c>
      <c r="F56" s="475">
        <f t="shared" si="0"/>
        <v>31</v>
      </c>
      <c r="G56" s="475">
        <f t="shared" si="0"/>
        <v>1</v>
      </c>
      <c r="H56" s="475">
        <f t="shared" si="0"/>
        <v>23</v>
      </c>
      <c r="I56" s="475">
        <f t="shared" si="0"/>
        <v>5</v>
      </c>
      <c r="J56" s="475">
        <f t="shared" si="0"/>
        <v>6</v>
      </c>
      <c r="K56" s="475">
        <f t="shared" si="0"/>
        <v>5</v>
      </c>
      <c r="L56" s="476">
        <f t="shared" si="0"/>
        <v>2</v>
      </c>
      <c r="M56" s="474">
        <f t="shared" si="0"/>
        <v>25</v>
      </c>
      <c r="N56" s="475">
        <f t="shared" si="0"/>
        <v>15</v>
      </c>
      <c r="O56" s="475">
        <f t="shared" si="0"/>
        <v>7</v>
      </c>
      <c r="P56" s="475">
        <f t="shared" si="0"/>
        <v>8</v>
      </c>
      <c r="Q56" s="475">
        <f t="shared" si="0"/>
        <v>13</v>
      </c>
      <c r="R56" s="475">
        <f t="shared" si="0"/>
        <v>2</v>
      </c>
      <c r="S56" s="475">
        <f t="shared" si="0"/>
        <v>12</v>
      </c>
      <c r="T56" s="475">
        <f t="shared" si="0"/>
        <v>27</v>
      </c>
      <c r="U56" s="475">
        <f t="shared" si="0"/>
        <v>14</v>
      </c>
      <c r="V56" s="475">
        <f t="shared" si="0"/>
        <v>13</v>
      </c>
      <c r="W56" s="476">
        <f t="shared" si="0"/>
        <v>0</v>
      </c>
      <c r="X56" s="475">
        <f t="shared" si="0"/>
        <v>46</v>
      </c>
      <c r="Y56" s="475">
        <f t="shared" si="0"/>
        <v>9</v>
      </c>
      <c r="Z56" s="475">
        <f t="shared" si="0"/>
        <v>1</v>
      </c>
      <c r="AA56" s="475">
        <f t="shared" si="0"/>
        <v>1</v>
      </c>
      <c r="AB56" s="475">
        <f t="shared" si="0"/>
        <v>5</v>
      </c>
      <c r="AC56" s="475">
        <f t="shared" si="0"/>
        <v>4</v>
      </c>
      <c r="AD56" s="475">
        <f t="shared" si="0"/>
        <v>2</v>
      </c>
      <c r="AE56" s="475">
        <f t="shared" si="0"/>
        <v>1</v>
      </c>
      <c r="AF56" s="475">
        <f t="shared" si="0"/>
        <v>20</v>
      </c>
      <c r="AG56" s="475">
        <f t="shared" si="0"/>
        <v>10</v>
      </c>
      <c r="AH56" s="475">
        <f t="shared" si="0"/>
        <v>6</v>
      </c>
      <c r="AI56" s="475">
        <f t="shared" si="0"/>
        <v>7</v>
      </c>
      <c r="AJ56" s="475">
        <f t="shared" si="0"/>
        <v>1</v>
      </c>
      <c r="AK56" s="475">
        <f t="shared" si="0"/>
        <v>11</v>
      </c>
      <c r="AL56" s="477">
        <f t="shared" si="0"/>
        <v>38</v>
      </c>
      <c r="AM56" s="478">
        <f t="shared" si="0"/>
        <v>16</v>
      </c>
    </row>
  </sheetData>
  <sheetProtection scenarios="1" formatCells="0" autoFilter="0"/>
  <mergeCells count="51">
    <mergeCell ref="AF6:AF8"/>
    <mergeCell ref="T5:W5"/>
    <mergeCell ref="AH7:AH8"/>
    <mergeCell ref="K6:K8"/>
    <mergeCell ref="AG6:AJ6"/>
    <mergeCell ref="M6:M8"/>
    <mergeCell ref="AM5:AM8"/>
    <mergeCell ref="AB6:AB8"/>
    <mergeCell ref="AC6:AC8"/>
    <mergeCell ref="AD6:AD8"/>
    <mergeCell ref="AG7:AG8"/>
    <mergeCell ref="J6:J8"/>
    <mergeCell ref="AL5:AL8"/>
    <mergeCell ref="L6:L8"/>
    <mergeCell ref="AE6:AE8"/>
    <mergeCell ref="AA6:AA8"/>
    <mergeCell ref="C4:L4"/>
    <mergeCell ref="C5:E5"/>
    <mergeCell ref="I5:L5"/>
    <mergeCell ref="G6:G8"/>
    <mergeCell ref="F5:H5"/>
    <mergeCell ref="S6:S8"/>
    <mergeCell ref="N6:N8"/>
    <mergeCell ref="C6:C8"/>
    <mergeCell ref="AK5:AK8"/>
    <mergeCell ref="W6:W8"/>
    <mergeCell ref="Y6:Y8"/>
    <mergeCell ref="Z6:Z8"/>
    <mergeCell ref="I6:I8"/>
    <mergeCell ref="P5:S5"/>
    <mergeCell ref="AF5:AJ5"/>
    <mergeCell ref="R6:R8"/>
    <mergeCell ref="X5:AE5"/>
    <mergeCell ref="H6:H8"/>
    <mergeCell ref="B4:B8"/>
    <mergeCell ref="M4:W4"/>
    <mergeCell ref="D6:D8"/>
    <mergeCell ref="T6:T8"/>
    <mergeCell ref="V6:V8"/>
    <mergeCell ref="U6:U8"/>
    <mergeCell ref="M5:O5"/>
    <mergeCell ref="F6:F8"/>
    <mergeCell ref="O6:O8"/>
    <mergeCell ref="B2:AM2"/>
    <mergeCell ref="X4:AL4"/>
    <mergeCell ref="X6:X8"/>
    <mergeCell ref="AI7:AI8"/>
    <mergeCell ref="AJ7:AJ8"/>
    <mergeCell ref="E6:E8"/>
    <mergeCell ref="Q6:Q8"/>
    <mergeCell ref="P6:P8"/>
  </mergeCells>
  <printOptions/>
  <pageMargins left="0.39370078740157477" right="0.39370078740157477" top="0.39370078740157477" bottom="0.39370078740157477" header="0.19685039370078738" footer="0.19685039370078738"/>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B1:Q28"/>
  <sheetViews>
    <sheetView view="pageBreakPreview" zoomScale="70" zoomScaleNormal="75" zoomScaleSheetLayoutView="7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D26" sqref="D26"/>
    </sheetView>
  </sheetViews>
  <sheetFormatPr defaultColWidth="9.00390625" defaultRowHeight="13.5"/>
  <cols>
    <col min="1" max="1" width="2.875" style="1" customWidth="1"/>
    <col min="2" max="3" width="2.625" style="1" customWidth="1"/>
    <col min="4" max="4" width="59.625" style="1" customWidth="1"/>
    <col min="5" max="5" width="12.125" style="3" customWidth="1"/>
    <col min="6" max="6" width="12.00390625" style="3" customWidth="1"/>
    <col min="7" max="7" width="7.125" style="1" customWidth="1"/>
    <col min="8" max="8" width="11.875" style="3" customWidth="1"/>
    <col min="9" max="9" width="7.125" style="1" customWidth="1"/>
    <col min="10" max="10" width="12.00390625" style="3" customWidth="1"/>
    <col min="11" max="11" width="7.125" style="1" customWidth="1"/>
    <col min="12" max="12" width="12.00390625" style="3" customWidth="1"/>
    <col min="13" max="13" width="7.125" style="1" customWidth="1"/>
    <col min="14" max="14" width="12.00390625" style="3" customWidth="1"/>
    <col min="15" max="15" width="7.125" style="1" customWidth="1"/>
    <col min="16" max="17" width="13.625" style="3" customWidth="1"/>
    <col min="18" max="18" width="2.50390625" style="1" customWidth="1"/>
    <col min="19" max="16384" width="9.00390625" style="1" customWidth="1"/>
  </cols>
  <sheetData>
    <row r="1" spans="2:17" ht="18" customHeight="1">
      <c r="B1" s="47" t="s">
        <v>9</v>
      </c>
      <c r="C1" s="47"/>
      <c r="D1" s="47"/>
      <c r="E1" s="48"/>
      <c r="F1" s="48"/>
      <c r="G1" s="47"/>
      <c r="H1" s="48"/>
      <c r="I1" s="47"/>
      <c r="J1" s="48"/>
      <c r="K1" s="47"/>
      <c r="L1" s="48"/>
      <c r="M1" s="47"/>
      <c r="N1" s="48"/>
      <c r="O1" s="47"/>
      <c r="P1" s="48"/>
      <c r="Q1" s="49"/>
    </row>
    <row r="2" spans="2:17" ht="18" customHeight="1">
      <c r="B2" s="536" t="s">
        <v>214</v>
      </c>
      <c r="C2" s="536"/>
      <c r="D2" s="536"/>
      <c r="E2" s="536"/>
      <c r="F2" s="536"/>
      <c r="G2" s="536"/>
      <c r="H2" s="536"/>
      <c r="I2" s="536"/>
      <c r="J2" s="536"/>
      <c r="K2" s="536"/>
      <c r="L2" s="536"/>
      <c r="M2" s="536"/>
      <c r="N2" s="536"/>
      <c r="O2" s="536"/>
      <c r="P2" s="536"/>
      <c r="Q2" s="536"/>
    </row>
    <row r="3" spans="2:17" ht="18" customHeight="1" thickBot="1">
      <c r="B3" s="47"/>
      <c r="C3" s="47"/>
      <c r="D3" s="47"/>
      <c r="E3" s="48"/>
      <c r="F3" s="48"/>
      <c r="G3" s="47"/>
      <c r="H3" s="48"/>
      <c r="I3" s="47"/>
      <c r="J3" s="48"/>
      <c r="K3" s="47"/>
      <c r="L3" s="48"/>
      <c r="M3" s="47"/>
      <c r="N3" s="48"/>
      <c r="O3" s="47"/>
      <c r="P3" s="48"/>
      <c r="Q3" s="49"/>
    </row>
    <row r="4" spans="2:17" ht="17.25" customHeight="1">
      <c r="B4" s="544" t="s">
        <v>4</v>
      </c>
      <c r="C4" s="545"/>
      <c r="D4" s="546"/>
      <c r="E4" s="531" t="s">
        <v>0</v>
      </c>
      <c r="F4" s="533" t="s">
        <v>25</v>
      </c>
      <c r="G4" s="534"/>
      <c r="H4" s="534"/>
      <c r="I4" s="534"/>
      <c r="J4" s="534"/>
      <c r="K4" s="534"/>
      <c r="L4" s="534"/>
      <c r="M4" s="534"/>
      <c r="N4" s="534"/>
      <c r="O4" s="535"/>
      <c r="P4" s="540" t="s">
        <v>19</v>
      </c>
      <c r="Q4" s="542" t="s">
        <v>1</v>
      </c>
    </row>
    <row r="5" spans="2:17" ht="25.5" customHeight="1">
      <c r="B5" s="547"/>
      <c r="C5" s="548"/>
      <c r="D5" s="549"/>
      <c r="E5" s="532"/>
      <c r="F5" s="50"/>
      <c r="G5" s="51"/>
      <c r="H5" s="527" t="s">
        <v>20</v>
      </c>
      <c r="I5" s="528"/>
      <c r="J5" s="527" t="s">
        <v>10</v>
      </c>
      <c r="K5" s="528"/>
      <c r="L5" s="527" t="s">
        <v>11</v>
      </c>
      <c r="M5" s="528"/>
      <c r="N5" s="527" t="s">
        <v>12</v>
      </c>
      <c r="O5" s="528"/>
      <c r="P5" s="541"/>
      <c r="Q5" s="543"/>
    </row>
    <row r="6" spans="2:17" ht="17.25" customHeight="1">
      <c r="B6" s="550"/>
      <c r="C6" s="551"/>
      <c r="D6" s="552"/>
      <c r="E6" s="52" t="s">
        <v>5</v>
      </c>
      <c r="F6" s="53" t="s">
        <v>5</v>
      </c>
      <c r="G6" s="54" t="s">
        <v>6</v>
      </c>
      <c r="H6" s="55" t="s">
        <v>5</v>
      </c>
      <c r="I6" s="56" t="s">
        <v>6</v>
      </c>
      <c r="J6" s="53" t="s">
        <v>5</v>
      </c>
      <c r="K6" s="54" t="s">
        <v>6</v>
      </c>
      <c r="L6" s="55" t="s">
        <v>5</v>
      </c>
      <c r="M6" s="56" t="s">
        <v>6</v>
      </c>
      <c r="N6" s="55" t="s">
        <v>5</v>
      </c>
      <c r="O6" s="54" t="s">
        <v>6</v>
      </c>
      <c r="P6" s="57" t="s">
        <v>5</v>
      </c>
      <c r="Q6" s="480" t="s">
        <v>5</v>
      </c>
    </row>
    <row r="7" spans="2:17" s="4" customFormat="1" ht="22.5" customHeight="1">
      <c r="B7" s="537" t="s">
        <v>7</v>
      </c>
      <c r="C7" s="538"/>
      <c r="D7" s="539"/>
      <c r="E7" s="303">
        <f>SUM(E8+E13+E15)</f>
        <v>23903</v>
      </c>
      <c r="F7" s="276">
        <f>SUM(F8+F13+F15)</f>
        <v>8379</v>
      </c>
      <c r="G7" s="304">
        <v>100</v>
      </c>
      <c r="H7" s="292">
        <f>SUM(H8+H13+H15)</f>
        <v>369</v>
      </c>
      <c r="I7" s="289">
        <f aca="true" t="shared" si="0" ref="I7:I20">IF($F7&lt;&gt;0,H7/$F7*100,0)</f>
        <v>4.403866809881848</v>
      </c>
      <c r="J7" s="276">
        <f>SUM(J8+J13+J15)</f>
        <v>5993</v>
      </c>
      <c r="K7" s="305">
        <f aca="true" t="shared" si="1" ref="K7:K20">IF($F7&lt;&gt;0,J7/$F7*100,0)</f>
        <v>71.52404821577754</v>
      </c>
      <c r="L7" s="273">
        <f>SUM(L8+L13+L15)</f>
        <v>1986</v>
      </c>
      <c r="M7" s="289">
        <f aca="true" t="shared" si="2" ref="M7:M20">IF($F7&lt;&gt;0,L7/$F7*100,0)</f>
        <v>23.702112423916937</v>
      </c>
      <c r="N7" s="273">
        <f>SUM(N8+N13+N15)</f>
        <v>31</v>
      </c>
      <c r="O7" s="305">
        <f aca="true" t="shared" si="3" ref="O7:O20">IF($F7&lt;&gt;0,N7/$F7*100,0)</f>
        <v>0.36997255042367827</v>
      </c>
      <c r="P7" s="290">
        <f>SUM(P8+P13+P15)</f>
        <v>14816</v>
      </c>
      <c r="Q7" s="481">
        <f>SUM(Q8+Q13+Q15)</f>
        <v>708</v>
      </c>
    </row>
    <row r="8" spans="2:17" s="4" customFormat="1" ht="22.5" customHeight="1">
      <c r="B8" s="482"/>
      <c r="C8" s="58" t="s">
        <v>43</v>
      </c>
      <c r="D8" s="38"/>
      <c r="E8" s="275">
        <f>'別表4-2'!C54</f>
        <v>23643</v>
      </c>
      <c r="F8" s="276">
        <f>'別表4-2'!F54</f>
        <v>8217</v>
      </c>
      <c r="G8" s="277">
        <v>100</v>
      </c>
      <c r="H8" s="273">
        <f>'別表4-2'!H54</f>
        <v>369</v>
      </c>
      <c r="I8" s="289">
        <f t="shared" si="0"/>
        <v>4.490690032858708</v>
      </c>
      <c r="J8" s="276">
        <f>'別表4-2'!J54</f>
        <v>5838</v>
      </c>
      <c r="K8" s="305">
        <f t="shared" si="1"/>
        <v>71.0478276743337</v>
      </c>
      <c r="L8" s="273">
        <f>'別表4-2'!L54</f>
        <v>1979</v>
      </c>
      <c r="M8" s="289">
        <f t="shared" si="2"/>
        <v>24.08421565048071</v>
      </c>
      <c r="N8" s="273">
        <f>'別表4-2'!N54</f>
        <v>31</v>
      </c>
      <c r="O8" s="305">
        <f t="shared" si="3"/>
        <v>0.3772666423268833</v>
      </c>
      <c r="P8" s="276">
        <f>'別表4-2'!AJ54</f>
        <v>14719</v>
      </c>
      <c r="Q8" s="483">
        <f>'別表4-2'!AQ54</f>
        <v>707</v>
      </c>
    </row>
    <row r="9" spans="2:17" s="4" customFormat="1" ht="22.5" customHeight="1">
      <c r="B9" s="482"/>
      <c r="C9" s="34"/>
      <c r="D9" s="246" t="s">
        <v>223</v>
      </c>
      <c r="E9" s="59">
        <v>10257</v>
      </c>
      <c r="F9" s="40">
        <v>2138</v>
      </c>
      <c r="G9" s="306">
        <v>100</v>
      </c>
      <c r="H9" s="41">
        <v>139</v>
      </c>
      <c r="I9" s="307">
        <f t="shared" si="0"/>
        <v>6.501403180542563</v>
      </c>
      <c r="J9" s="40">
        <v>1489</v>
      </c>
      <c r="K9" s="281">
        <f t="shared" si="1"/>
        <v>69.644527595884</v>
      </c>
      <c r="L9" s="41">
        <v>494</v>
      </c>
      <c r="M9" s="307">
        <f t="shared" si="2"/>
        <v>23.10570626753976</v>
      </c>
      <c r="N9" s="41">
        <v>16</v>
      </c>
      <c r="O9" s="281">
        <f t="shared" si="3"/>
        <v>0.7483629560336763</v>
      </c>
      <c r="P9" s="40">
        <v>7986</v>
      </c>
      <c r="Q9" s="484">
        <v>133</v>
      </c>
    </row>
    <row r="10" spans="2:17" s="4" customFormat="1" ht="22.5" customHeight="1">
      <c r="B10" s="482"/>
      <c r="C10" s="34"/>
      <c r="D10" s="42" t="s">
        <v>230</v>
      </c>
      <c r="E10" s="60">
        <v>4168</v>
      </c>
      <c r="F10" s="35">
        <v>1069</v>
      </c>
      <c r="G10" s="308">
        <v>100</v>
      </c>
      <c r="H10" s="36">
        <v>133</v>
      </c>
      <c r="I10" s="284">
        <f t="shared" si="0"/>
        <v>12.441534144059869</v>
      </c>
      <c r="J10" s="35">
        <v>846</v>
      </c>
      <c r="K10" s="300">
        <f t="shared" si="1"/>
        <v>79.13938260056128</v>
      </c>
      <c r="L10" s="36">
        <v>85</v>
      </c>
      <c r="M10" s="284">
        <f t="shared" si="2"/>
        <v>7.951356407857811</v>
      </c>
      <c r="N10" s="36">
        <v>5</v>
      </c>
      <c r="O10" s="300">
        <f t="shared" si="3"/>
        <v>0.4677268475210477</v>
      </c>
      <c r="P10" s="35">
        <v>3018</v>
      </c>
      <c r="Q10" s="485">
        <v>81</v>
      </c>
    </row>
    <row r="11" spans="2:17" s="4" customFormat="1" ht="22.5" customHeight="1">
      <c r="B11" s="482"/>
      <c r="C11" s="34"/>
      <c r="D11" s="42" t="s">
        <v>224</v>
      </c>
      <c r="E11" s="60">
        <v>2200</v>
      </c>
      <c r="F11" s="35">
        <v>1190</v>
      </c>
      <c r="G11" s="308">
        <v>100</v>
      </c>
      <c r="H11" s="36">
        <v>1</v>
      </c>
      <c r="I11" s="284">
        <f t="shared" si="0"/>
        <v>0.08403361344537816</v>
      </c>
      <c r="J11" s="35">
        <v>1154</v>
      </c>
      <c r="K11" s="300">
        <f t="shared" si="1"/>
        <v>96.97478991596638</v>
      </c>
      <c r="L11" s="36">
        <v>34</v>
      </c>
      <c r="M11" s="284">
        <f t="shared" si="2"/>
        <v>2.857142857142857</v>
      </c>
      <c r="N11" s="36">
        <v>1</v>
      </c>
      <c r="O11" s="300">
        <f t="shared" si="3"/>
        <v>0.08403361344537816</v>
      </c>
      <c r="P11" s="35">
        <v>1005</v>
      </c>
      <c r="Q11" s="485">
        <v>5</v>
      </c>
    </row>
    <row r="12" spans="2:17" s="4" customFormat="1" ht="22.5" customHeight="1">
      <c r="B12" s="482"/>
      <c r="C12" s="37"/>
      <c r="D12" s="43" t="s">
        <v>8</v>
      </c>
      <c r="E12" s="285">
        <f>E8-E9-E10-E11</f>
        <v>7018</v>
      </c>
      <c r="F12" s="285">
        <f>F8-F9-F10-F11</f>
        <v>3820</v>
      </c>
      <c r="G12" s="309">
        <v>100</v>
      </c>
      <c r="H12" s="285">
        <f>H8-H9-H10-H11</f>
        <v>96</v>
      </c>
      <c r="I12" s="287">
        <f t="shared" si="0"/>
        <v>2.513089005235602</v>
      </c>
      <c r="J12" s="301">
        <f>J8-J9-J10-J11</f>
        <v>2349</v>
      </c>
      <c r="K12" s="286">
        <f t="shared" si="1"/>
        <v>61.492146596858646</v>
      </c>
      <c r="L12" s="285">
        <f>L8-L9-L10-L11</f>
        <v>1366</v>
      </c>
      <c r="M12" s="287">
        <f t="shared" si="2"/>
        <v>35.75916230366492</v>
      </c>
      <c r="N12" s="285">
        <f>N8-N9-N10-N11</f>
        <v>9</v>
      </c>
      <c r="O12" s="286">
        <f t="shared" si="3"/>
        <v>0.2356020942408377</v>
      </c>
      <c r="P12" s="301">
        <f>P8-P9-P10-P11</f>
        <v>2710</v>
      </c>
      <c r="Q12" s="486">
        <f>Q8-Q9-Q10-Q11</f>
        <v>488</v>
      </c>
    </row>
    <row r="13" spans="2:17" s="4" customFormat="1" ht="22.5" customHeight="1">
      <c r="B13" s="482"/>
      <c r="C13" s="34" t="s">
        <v>44</v>
      </c>
      <c r="D13" s="38"/>
      <c r="E13" s="276">
        <f>'別表4-3'!C54</f>
        <v>240</v>
      </c>
      <c r="F13" s="276">
        <f>'別表4-3'!F54</f>
        <v>146</v>
      </c>
      <c r="G13" s="277">
        <v>100</v>
      </c>
      <c r="H13" s="273">
        <f>'別表4-3'!H54</f>
        <v>0</v>
      </c>
      <c r="I13" s="289">
        <f t="shared" si="0"/>
        <v>0</v>
      </c>
      <c r="J13" s="276">
        <f>'別表4-3'!J54</f>
        <v>146</v>
      </c>
      <c r="K13" s="305">
        <f t="shared" si="1"/>
        <v>100</v>
      </c>
      <c r="L13" s="273">
        <f>'別表4-3'!L54</f>
        <v>0</v>
      </c>
      <c r="M13" s="289">
        <f t="shared" si="2"/>
        <v>0</v>
      </c>
      <c r="N13" s="273">
        <f>'別表4-3'!N54</f>
        <v>0</v>
      </c>
      <c r="O13" s="305">
        <f t="shared" si="3"/>
        <v>0</v>
      </c>
      <c r="P13" s="276">
        <f>'別表4-3'!AJ54</f>
        <v>93</v>
      </c>
      <c r="Q13" s="483">
        <f>'別表4-3'!AQ54</f>
        <v>1</v>
      </c>
    </row>
    <row r="14" spans="2:17" s="4" customFormat="1" ht="22.5" customHeight="1">
      <c r="B14" s="482"/>
      <c r="C14" s="46"/>
      <c r="D14" s="39" t="s">
        <v>226</v>
      </c>
      <c r="E14" s="59">
        <v>240</v>
      </c>
      <c r="F14" s="40">
        <v>146</v>
      </c>
      <c r="G14" s="306">
        <v>100</v>
      </c>
      <c r="H14" s="41">
        <v>0</v>
      </c>
      <c r="I14" s="307">
        <f t="shared" si="0"/>
        <v>0</v>
      </c>
      <c r="J14" s="40">
        <v>146</v>
      </c>
      <c r="K14" s="281">
        <f t="shared" si="1"/>
        <v>100</v>
      </c>
      <c r="L14" s="41">
        <v>0</v>
      </c>
      <c r="M14" s="307">
        <f t="shared" si="2"/>
        <v>0</v>
      </c>
      <c r="N14" s="41">
        <v>0</v>
      </c>
      <c r="O14" s="281">
        <f t="shared" si="3"/>
        <v>0</v>
      </c>
      <c r="P14" s="40">
        <v>93</v>
      </c>
      <c r="Q14" s="484">
        <v>1</v>
      </c>
    </row>
    <row r="15" spans="2:17" s="4" customFormat="1" ht="22.5" customHeight="1">
      <c r="B15" s="482"/>
      <c r="C15" s="34" t="s">
        <v>42</v>
      </c>
      <c r="D15" s="38"/>
      <c r="E15" s="276">
        <f>'別表4-4'!C54</f>
        <v>20</v>
      </c>
      <c r="F15" s="273">
        <f>'別表4-4'!F54</f>
        <v>16</v>
      </c>
      <c r="G15" s="277">
        <v>100</v>
      </c>
      <c r="H15" s="273">
        <f>'別表4-4'!H54</f>
        <v>0</v>
      </c>
      <c r="I15" s="289">
        <f t="shared" si="0"/>
        <v>0</v>
      </c>
      <c r="J15" s="273">
        <f>'別表4-4'!J54</f>
        <v>9</v>
      </c>
      <c r="K15" s="305">
        <f t="shared" si="1"/>
        <v>56.25</v>
      </c>
      <c r="L15" s="273">
        <f>'別表4-4'!L54</f>
        <v>7</v>
      </c>
      <c r="M15" s="305">
        <f t="shared" si="2"/>
        <v>43.75</v>
      </c>
      <c r="N15" s="273">
        <f>'別表4-4'!N54</f>
        <v>0</v>
      </c>
      <c r="O15" s="305">
        <f t="shared" si="3"/>
        <v>0</v>
      </c>
      <c r="P15" s="273">
        <f>'別表4-4'!AJ54</f>
        <v>4</v>
      </c>
      <c r="Q15" s="483">
        <f>'別表4-4'!AQ54</f>
        <v>0</v>
      </c>
    </row>
    <row r="16" spans="2:17" s="4" customFormat="1" ht="22.5" customHeight="1">
      <c r="B16" s="482"/>
      <c r="C16" s="34"/>
      <c r="D16" s="39" t="s">
        <v>223</v>
      </c>
      <c r="E16" s="40">
        <v>13</v>
      </c>
      <c r="F16" s="41">
        <v>9</v>
      </c>
      <c r="G16" s="306">
        <v>100</v>
      </c>
      <c r="H16" s="41">
        <v>0</v>
      </c>
      <c r="I16" s="281">
        <f t="shared" si="0"/>
        <v>0</v>
      </c>
      <c r="J16" s="40">
        <v>9</v>
      </c>
      <c r="K16" s="281">
        <f t="shared" si="1"/>
        <v>100</v>
      </c>
      <c r="L16" s="41">
        <v>0</v>
      </c>
      <c r="M16" s="281">
        <f t="shared" si="2"/>
        <v>0</v>
      </c>
      <c r="N16" s="41">
        <v>0</v>
      </c>
      <c r="O16" s="281">
        <f t="shared" si="3"/>
        <v>0</v>
      </c>
      <c r="P16" s="40">
        <v>4</v>
      </c>
      <c r="Q16" s="484">
        <v>0</v>
      </c>
    </row>
    <row r="17" spans="2:17" s="4" customFormat="1" ht="22.5" customHeight="1">
      <c r="B17" s="482"/>
      <c r="C17" s="34"/>
      <c r="D17" s="42" t="s">
        <v>229</v>
      </c>
      <c r="E17" s="44">
        <v>1</v>
      </c>
      <c r="F17" s="45">
        <v>1</v>
      </c>
      <c r="G17" s="308">
        <v>100</v>
      </c>
      <c r="H17" s="36">
        <v>0</v>
      </c>
      <c r="I17" s="281">
        <f t="shared" si="0"/>
        <v>0</v>
      </c>
      <c r="J17" s="35">
        <v>0</v>
      </c>
      <c r="K17" s="281">
        <f t="shared" si="1"/>
        <v>0</v>
      </c>
      <c r="L17" s="36">
        <v>1</v>
      </c>
      <c r="M17" s="300">
        <f t="shared" si="2"/>
        <v>100</v>
      </c>
      <c r="N17" s="36">
        <v>0</v>
      </c>
      <c r="O17" s="281">
        <f t="shared" si="3"/>
        <v>0</v>
      </c>
      <c r="P17" s="35">
        <v>0</v>
      </c>
      <c r="Q17" s="485">
        <v>0</v>
      </c>
    </row>
    <row r="18" spans="2:17" s="4" customFormat="1" ht="22.5" customHeight="1">
      <c r="B18" s="482"/>
      <c r="C18" s="34"/>
      <c r="D18" s="42" t="s">
        <v>228</v>
      </c>
      <c r="E18" s="44">
        <v>1</v>
      </c>
      <c r="F18" s="45">
        <v>1</v>
      </c>
      <c r="G18" s="308">
        <v>100</v>
      </c>
      <c r="H18" s="36">
        <v>0</v>
      </c>
      <c r="I18" s="281">
        <f t="shared" si="0"/>
        <v>0</v>
      </c>
      <c r="J18" s="35">
        <v>0</v>
      </c>
      <c r="K18" s="281">
        <f t="shared" si="1"/>
        <v>0</v>
      </c>
      <c r="L18" s="36">
        <v>1</v>
      </c>
      <c r="M18" s="300">
        <f t="shared" si="2"/>
        <v>100</v>
      </c>
      <c r="N18" s="36">
        <v>0</v>
      </c>
      <c r="O18" s="281">
        <f t="shared" si="3"/>
        <v>0</v>
      </c>
      <c r="P18" s="35">
        <v>0</v>
      </c>
      <c r="Q18" s="485">
        <v>0</v>
      </c>
    </row>
    <row r="19" spans="2:17" s="4" customFormat="1" ht="22.5" customHeight="1">
      <c r="B19" s="482"/>
      <c r="C19" s="34"/>
      <c r="D19" s="42" t="s">
        <v>227</v>
      </c>
      <c r="E19" s="44">
        <v>1</v>
      </c>
      <c r="F19" s="45">
        <v>1</v>
      </c>
      <c r="G19" s="308">
        <v>100</v>
      </c>
      <c r="H19" s="45">
        <v>0</v>
      </c>
      <c r="I19" s="281">
        <f t="shared" si="0"/>
        <v>0</v>
      </c>
      <c r="J19" s="44">
        <v>0</v>
      </c>
      <c r="K19" s="281">
        <f t="shared" si="1"/>
        <v>0</v>
      </c>
      <c r="L19" s="45">
        <v>1</v>
      </c>
      <c r="M19" s="310">
        <f t="shared" si="2"/>
        <v>100</v>
      </c>
      <c r="N19" s="45">
        <v>0</v>
      </c>
      <c r="O19" s="281">
        <f t="shared" si="3"/>
        <v>0</v>
      </c>
      <c r="P19" s="44">
        <v>0</v>
      </c>
      <c r="Q19" s="487">
        <v>0</v>
      </c>
    </row>
    <row r="20" spans="2:17" s="4" customFormat="1" ht="22.5" customHeight="1" thickBot="1">
      <c r="B20" s="488"/>
      <c r="C20" s="489"/>
      <c r="D20" s="490" t="s">
        <v>8</v>
      </c>
      <c r="E20" s="491">
        <f>SUM(E15-E16-E17-E18-E19)</f>
        <v>4</v>
      </c>
      <c r="F20" s="492">
        <f>SUM(F15-F16-F17-F18-F19)</f>
        <v>4</v>
      </c>
      <c r="G20" s="493">
        <v>100</v>
      </c>
      <c r="H20" s="492">
        <f>SUM(H15-H16-H17-H18-H19)</f>
        <v>0</v>
      </c>
      <c r="I20" s="357">
        <f t="shared" si="0"/>
        <v>0</v>
      </c>
      <c r="J20" s="492">
        <f>SUM(J15-J16-J17-J18-J19)</f>
        <v>0</v>
      </c>
      <c r="K20" s="357">
        <f t="shared" si="1"/>
        <v>0</v>
      </c>
      <c r="L20" s="492">
        <f>SUM(L15-L16-L17-L18-L19)</f>
        <v>4</v>
      </c>
      <c r="M20" s="494">
        <f t="shared" si="2"/>
        <v>100</v>
      </c>
      <c r="N20" s="492">
        <f>SUM(N15-N16-N17-N18-N19)</f>
        <v>0</v>
      </c>
      <c r="O20" s="357">
        <f t="shared" si="3"/>
        <v>0</v>
      </c>
      <c r="P20" s="492">
        <f>SUM(P15-P16-P17-P18-P19)</f>
        <v>0</v>
      </c>
      <c r="Q20" s="495">
        <f>SUM(Q15-Q16-Q17-Q18-Q19)</f>
        <v>0</v>
      </c>
    </row>
    <row r="21" spans="2:17" s="26" customFormat="1" ht="22.5" customHeight="1">
      <c r="B21" s="519" t="s">
        <v>240</v>
      </c>
      <c r="C21" s="519"/>
      <c r="D21" s="519"/>
      <c r="E21" s="519"/>
      <c r="F21" s="519"/>
      <c r="G21" s="519"/>
      <c r="H21" s="519"/>
      <c r="I21" s="519"/>
      <c r="J21" s="519"/>
      <c r="K21" s="519"/>
      <c r="L21" s="519"/>
      <c r="M21" s="519"/>
      <c r="N21" s="519"/>
      <c r="O21" s="519"/>
      <c r="P21" s="519"/>
      <c r="Q21" s="519"/>
    </row>
    <row r="22" spans="2:17" s="2" customFormat="1" ht="21" customHeight="1">
      <c r="B22" s="530"/>
      <c r="C22" s="530"/>
      <c r="D22" s="530"/>
      <c r="E22" s="530"/>
      <c r="F22" s="530"/>
      <c r="G22" s="530"/>
      <c r="H22" s="530"/>
      <c r="I22" s="530"/>
      <c r="J22" s="530"/>
      <c r="K22" s="530"/>
      <c r="L22" s="530"/>
      <c r="M22" s="530"/>
      <c r="N22" s="530"/>
      <c r="O22" s="530"/>
      <c r="P22" s="530"/>
      <c r="Q22" s="530"/>
    </row>
    <row r="23" spans="2:17" s="2" customFormat="1" ht="12.75">
      <c r="B23" s="47"/>
      <c r="C23" s="47"/>
      <c r="D23" s="47"/>
      <c r="E23" s="48"/>
      <c r="F23" s="48"/>
      <c r="G23" s="47"/>
      <c r="H23" s="48"/>
      <c r="I23" s="47"/>
      <c r="J23" s="48"/>
      <c r="K23" s="47"/>
      <c r="L23" s="48"/>
      <c r="M23" s="47"/>
      <c r="N23" s="48"/>
      <c r="O23" s="47"/>
      <c r="P23" s="48"/>
      <c r="Q23" s="48"/>
    </row>
    <row r="24" spans="2:17" s="2" customFormat="1" ht="12.75">
      <c r="B24" s="47"/>
      <c r="C24" s="47"/>
      <c r="D24" s="47"/>
      <c r="E24" s="48"/>
      <c r="F24" s="48"/>
      <c r="G24" s="47"/>
      <c r="H24" s="48"/>
      <c r="I24" s="47"/>
      <c r="J24" s="48"/>
      <c r="K24" s="47"/>
      <c r="L24" s="48"/>
      <c r="M24" s="47"/>
      <c r="N24" s="48"/>
      <c r="O24" s="47"/>
      <c r="P24" s="48"/>
      <c r="Q24" s="48"/>
    </row>
    <row r="25" spans="2:17" s="2" customFormat="1" ht="12.75">
      <c r="B25" s="47"/>
      <c r="C25" s="47"/>
      <c r="D25" s="47"/>
      <c r="E25" s="48"/>
      <c r="F25" s="48"/>
      <c r="G25" s="47"/>
      <c r="H25" s="48"/>
      <c r="I25" s="47"/>
      <c r="J25" s="48"/>
      <c r="K25" s="47"/>
      <c r="L25" s="48"/>
      <c r="M25" s="47"/>
      <c r="N25" s="48"/>
      <c r="O25" s="47"/>
      <c r="P25" s="48"/>
      <c r="Q25" s="48"/>
    </row>
    <row r="26" spans="2:17" s="2" customFormat="1" ht="12.75">
      <c r="B26" s="47"/>
      <c r="C26" s="47"/>
      <c r="D26" s="47"/>
      <c r="E26" s="48"/>
      <c r="F26" s="48"/>
      <c r="G26" s="47"/>
      <c r="H26" s="48"/>
      <c r="I26" s="47"/>
      <c r="J26" s="48"/>
      <c r="K26" s="47"/>
      <c r="L26" s="48"/>
      <c r="M26" s="47"/>
      <c r="N26" s="48"/>
      <c r="O26" s="47"/>
      <c r="P26" s="48"/>
      <c r="Q26" s="48"/>
    </row>
    <row r="27" spans="2:17" s="2" customFormat="1" ht="12.75">
      <c r="B27" s="47"/>
      <c r="C27" s="47"/>
      <c r="D27" s="47"/>
      <c r="E27" s="48"/>
      <c r="F27" s="48"/>
      <c r="G27" s="47"/>
      <c r="H27" s="48"/>
      <c r="I27" s="47"/>
      <c r="J27" s="48"/>
      <c r="K27" s="47"/>
      <c r="L27" s="48"/>
      <c r="M27" s="47"/>
      <c r="N27" s="48"/>
      <c r="O27" s="47"/>
      <c r="P27" s="48"/>
      <c r="Q27" s="48"/>
    </row>
    <row r="28" spans="2:17" s="2" customFormat="1" ht="12.75">
      <c r="B28" s="47"/>
      <c r="C28" s="47"/>
      <c r="D28" s="47"/>
      <c r="E28" s="48"/>
      <c r="F28" s="48"/>
      <c r="G28" s="47"/>
      <c r="H28" s="48"/>
      <c r="I28" s="47"/>
      <c r="J28" s="48"/>
      <c r="K28" s="47"/>
      <c r="L28" s="48"/>
      <c r="M28" s="47"/>
      <c r="N28" s="48"/>
      <c r="O28" s="47"/>
      <c r="P28" s="48"/>
      <c r="Q28" s="48"/>
    </row>
  </sheetData>
  <sheetProtection scenarios="1" formatCells="0" autoFilter="0"/>
  <mergeCells count="13">
    <mergeCell ref="B2:Q2"/>
    <mergeCell ref="N5:O5"/>
    <mergeCell ref="B7:D7"/>
    <mergeCell ref="P4:P5"/>
    <mergeCell ref="Q4:Q5"/>
    <mergeCell ref="B4:D6"/>
    <mergeCell ref="B22:Q22"/>
    <mergeCell ref="B21:Q21"/>
    <mergeCell ref="E4:E5"/>
    <mergeCell ref="F4:O4"/>
    <mergeCell ref="H5:I5"/>
    <mergeCell ref="J5:K5"/>
    <mergeCell ref="L5:M5"/>
  </mergeCells>
  <printOptions horizontalCentered="1"/>
  <pageMargins left="0.39370078740157477" right="0.39370078740157477" top="0.39370078740157477" bottom="0.39370078740157477" header="0.19685039370078738" footer="0.19685039370078738"/>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B1:AG31"/>
  <sheetViews>
    <sheetView view="pageBreakPreview" zoomScale="85" zoomScaleNormal="75" zoomScaleSheetLayoutView="85" zoomScalePageLayoutView="0" workbookViewId="0" topLeftCell="A1">
      <pane xSplit="4" ySplit="6" topLeftCell="E10" activePane="bottomRight" state="frozen"/>
      <selection pane="topLeft" activeCell="A1" sqref="A1"/>
      <selection pane="topRight" activeCell="E1" sqref="E1"/>
      <selection pane="bottomLeft" activeCell="A7" sqref="A7"/>
      <selection pane="bottomRight" activeCell="B21" sqref="B21:AG21"/>
    </sheetView>
  </sheetViews>
  <sheetFormatPr defaultColWidth="9.00390625" defaultRowHeight="13.5"/>
  <cols>
    <col min="1" max="1" width="2.875" style="1" customWidth="1"/>
    <col min="2" max="3" width="2.625" style="1" customWidth="1"/>
    <col min="4" max="4" width="52.875" style="1" customWidth="1"/>
    <col min="5" max="6" width="10.50390625" style="3" customWidth="1"/>
    <col min="7" max="7" width="7.375" style="1" customWidth="1"/>
    <col min="8" max="8" width="8.875" style="3" customWidth="1"/>
    <col min="9" max="9" width="7.00390625" style="1" customWidth="1"/>
    <col min="10" max="10" width="8.875" style="3" customWidth="1"/>
    <col min="11" max="11" width="7.375" style="1" customWidth="1"/>
    <col min="12" max="12" width="8.875" style="3" customWidth="1"/>
    <col min="13" max="13" width="7.875" style="1" customWidth="1"/>
    <col min="14" max="14" width="8.875" style="3" customWidth="1"/>
    <col min="15" max="15" width="7.00390625" style="1" customWidth="1"/>
    <col min="16" max="16" width="8.875" style="3" customWidth="1"/>
    <col min="17" max="19" width="7.375" style="1" customWidth="1"/>
    <col min="20" max="20" width="8.875" style="3" customWidth="1"/>
    <col min="21" max="21" width="7.875" style="1" customWidth="1"/>
    <col min="22" max="22" width="8.875" style="3" customWidth="1"/>
    <col min="23" max="23" width="7.875" style="1" customWidth="1"/>
    <col min="24" max="24" width="8.875" style="3" customWidth="1"/>
    <col min="25" max="25" width="7.625" style="1" customWidth="1"/>
    <col min="26" max="27" width="8.875" style="3" customWidth="1"/>
    <col min="28" max="28" width="7.625" style="1" customWidth="1"/>
    <col min="29" max="29" width="8.875" style="3" customWidth="1"/>
    <col min="30" max="30" width="7.625" style="1" customWidth="1"/>
    <col min="31" max="31" width="8.875" style="3" customWidth="1"/>
    <col min="32" max="32" width="7.625" style="1" customWidth="1"/>
    <col min="33" max="33" width="8.875" style="3" customWidth="1"/>
    <col min="34" max="16384" width="9.00390625" style="1" customWidth="1"/>
  </cols>
  <sheetData>
    <row r="1" spans="2:33" ht="18" customHeight="1">
      <c r="B1" s="47" t="s">
        <v>3</v>
      </c>
      <c r="C1" s="47"/>
      <c r="D1" s="47"/>
      <c r="E1" s="48"/>
      <c r="F1" s="48"/>
      <c r="G1" s="47"/>
      <c r="H1" s="48"/>
      <c r="I1" s="47"/>
      <c r="J1" s="48"/>
      <c r="K1" s="47"/>
      <c r="L1" s="48"/>
      <c r="M1" s="47"/>
      <c r="N1" s="48"/>
      <c r="O1" s="47"/>
      <c r="P1" s="48"/>
      <c r="Q1" s="47"/>
      <c r="R1" s="47"/>
      <c r="S1" s="47"/>
      <c r="T1" s="48"/>
      <c r="U1" s="47"/>
      <c r="V1" s="48"/>
      <c r="W1" s="47"/>
      <c r="X1" s="48"/>
      <c r="Y1" s="47"/>
      <c r="Z1" s="48"/>
      <c r="AA1" s="48"/>
      <c r="AB1" s="47"/>
      <c r="AC1" s="48"/>
      <c r="AD1" s="47"/>
      <c r="AE1" s="48"/>
      <c r="AF1" s="47"/>
      <c r="AG1" s="49"/>
    </row>
    <row r="2" spans="2:33" ht="18" customHeight="1">
      <c r="B2" s="536" t="s">
        <v>211</v>
      </c>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row>
    <row r="3" spans="2:33" ht="18" customHeight="1" thickBot="1">
      <c r="B3" s="47"/>
      <c r="C3" s="47"/>
      <c r="D3" s="47"/>
      <c r="E3" s="48"/>
      <c r="F3" s="48"/>
      <c r="G3" s="47"/>
      <c r="H3" s="48"/>
      <c r="I3" s="47"/>
      <c r="J3" s="48"/>
      <c r="K3" s="47"/>
      <c r="L3" s="48"/>
      <c r="M3" s="47"/>
      <c r="N3" s="48"/>
      <c r="O3" s="47"/>
      <c r="P3" s="48"/>
      <c r="Q3" s="47"/>
      <c r="R3" s="47"/>
      <c r="S3" s="47"/>
      <c r="T3" s="48"/>
      <c r="U3" s="47"/>
      <c r="V3" s="48"/>
      <c r="W3" s="47"/>
      <c r="X3" s="48"/>
      <c r="Y3" s="47"/>
      <c r="Z3" s="48"/>
      <c r="AA3" s="48"/>
      <c r="AB3" s="47"/>
      <c r="AC3" s="48"/>
      <c r="AD3" s="47"/>
      <c r="AE3" s="48"/>
      <c r="AF3" s="47"/>
      <c r="AG3" s="49"/>
    </row>
    <row r="4" spans="2:33" ht="17.25" customHeight="1">
      <c r="B4" s="544" t="s">
        <v>4</v>
      </c>
      <c r="C4" s="545"/>
      <c r="D4" s="546"/>
      <c r="E4" s="531" t="s">
        <v>0</v>
      </c>
      <c r="F4" s="555" t="s">
        <v>25</v>
      </c>
      <c r="G4" s="556"/>
      <c r="H4" s="556"/>
      <c r="I4" s="556"/>
      <c r="J4" s="556"/>
      <c r="K4" s="556"/>
      <c r="L4" s="556"/>
      <c r="M4" s="556"/>
      <c r="N4" s="556"/>
      <c r="O4" s="556"/>
      <c r="P4" s="556"/>
      <c r="Q4" s="556"/>
      <c r="R4" s="556"/>
      <c r="S4" s="556"/>
      <c r="T4" s="556"/>
      <c r="U4" s="556"/>
      <c r="V4" s="556"/>
      <c r="W4" s="556"/>
      <c r="X4" s="556"/>
      <c r="Y4" s="556"/>
      <c r="Z4" s="540" t="s">
        <v>19</v>
      </c>
      <c r="AA4" s="557"/>
      <c r="AB4" s="557"/>
      <c r="AC4" s="557"/>
      <c r="AD4" s="557"/>
      <c r="AE4" s="557"/>
      <c r="AF4" s="558"/>
      <c r="AG4" s="542" t="s">
        <v>1</v>
      </c>
    </row>
    <row r="5" spans="2:33" ht="26.25" customHeight="1">
      <c r="B5" s="547"/>
      <c r="C5" s="548"/>
      <c r="D5" s="549"/>
      <c r="E5" s="532"/>
      <c r="F5" s="61"/>
      <c r="G5" s="62"/>
      <c r="H5" s="562" t="s">
        <v>32</v>
      </c>
      <c r="I5" s="554"/>
      <c r="J5" s="553" t="s">
        <v>46</v>
      </c>
      <c r="K5" s="554"/>
      <c r="L5" s="553" t="s">
        <v>47</v>
      </c>
      <c r="M5" s="554"/>
      <c r="N5" s="553" t="s">
        <v>48</v>
      </c>
      <c r="O5" s="554"/>
      <c r="P5" s="553" t="s">
        <v>33</v>
      </c>
      <c r="Q5" s="554"/>
      <c r="R5" s="553" t="s">
        <v>52</v>
      </c>
      <c r="S5" s="554"/>
      <c r="T5" s="553" t="s">
        <v>34</v>
      </c>
      <c r="U5" s="554"/>
      <c r="V5" s="553" t="s">
        <v>35</v>
      </c>
      <c r="W5" s="554"/>
      <c r="X5" s="553" t="s">
        <v>36</v>
      </c>
      <c r="Y5" s="554"/>
      <c r="Z5" s="63"/>
      <c r="AA5" s="563" t="s">
        <v>37</v>
      </c>
      <c r="AB5" s="564"/>
      <c r="AC5" s="565" t="s">
        <v>49</v>
      </c>
      <c r="AD5" s="566"/>
      <c r="AE5" s="563" t="s">
        <v>39</v>
      </c>
      <c r="AF5" s="564"/>
      <c r="AG5" s="543"/>
    </row>
    <row r="6" spans="2:33" ht="17.25" customHeight="1">
      <c r="B6" s="550"/>
      <c r="C6" s="551"/>
      <c r="D6" s="552"/>
      <c r="E6" s="64" t="s">
        <v>5</v>
      </c>
      <c r="F6" s="65" t="s">
        <v>5</v>
      </c>
      <c r="G6" s="66" t="s">
        <v>6</v>
      </c>
      <c r="H6" s="67" t="s">
        <v>5</v>
      </c>
      <c r="I6" s="68" t="s">
        <v>6</v>
      </c>
      <c r="J6" s="65" t="s">
        <v>5</v>
      </c>
      <c r="K6" s="66" t="s">
        <v>6</v>
      </c>
      <c r="L6" s="65" t="s">
        <v>5</v>
      </c>
      <c r="M6" s="66" t="s">
        <v>6</v>
      </c>
      <c r="N6" s="67" t="s">
        <v>5</v>
      </c>
      <c r="O6" s="68" t="s">
        <v>6</v>
      </c>
      <c r="P6" s="65" t="s">
        <v>5</v>
      </c>
      <c r="Q6" s="66" t="s">
        <v>6</v>
      </c>
      <c r="R6" s="65" t="s">
        <v>5</v>
      </c>
      <c r="S6" s="66" t="s">
        <v>6</v>
      </c>
      <c r="T6" s="65" t="s">
        <v>5</v>
      </c>
      <c r="U6" s="66" t="s">
        <v>6</v>
      </c>
      <c r="V6" s="65" t="s">
        <v>5</v>
      </c>
      <c r="W6" s="66" t="s">
        <v>6</v>
      </c>
      <c r="X6" s="67" t="s">
        <v>5</v>
      </c>
      <c r="Y6" s="68" t="s">
        <v>6</v>
      </c>
      <c r="Z6" s="57" t="s">
        <v>5</v>
      </c>
      <c r="AA6" s="55" t="s">
        <v>5</v>
      </c>
      <c r="AB6" s="68" t="s">
        <v>6</v>
      </c>
      <c r="AC6" s="55" t="s">
        <v>5</v>
      </c>
      <c r="AD6" s="68" t="s">
        <v>6</v>
      </c>
      <c r="AE6" s="55" t="s">
        <v>5</v>
      </c>
      <c r="AF6" s="68" t="s">
        <v>6</v>
      </c>
      <c r="AG6" s="480" t="s">
        <v>5</v>
      </c>
    </row>
    <row r="7" spans="2:33" s="4" customFormat="1" ht="22.5" customHeight="1">
      <c r="B7" s="559" t="s">
        <v>7</v>
      </c>
      <c r="C7" s="560"/>
      <c r="D7" s="561"/>
      <c r="E7" s="303">
        <f>SUM(E8+E13+E15)</f>
        <v>23903</v>
      </c>
      <c r="F7" s="276">
        <f>SUM(F8+F13+F15)</f>
        <v>8379</v>
      </c>
      <c r="G7" s="304">
        <v>100</v>
      </c>
      <c r="H7" s="292">
        <f>SUM(H8+H13+H15)</f>
        <v>564</v>
      </c>
      <c r="I7" s="289">
        <f aca="true" t="shared" si="0" ref="I7:I20">IF($F7&lt;&gt;0,H7/$F7*100,0)</f>
        <v>6.731113498030791</v>
      </c>
      <c r="J7" s="276">
        <f>SUM(J8+J13+J15)</f>
        <v>2968</v>
      </c>
      <c r="K7" s="305">
        <f aca="true" t="shared" si="1" ref="K7:K20">IF($F7&lt;&gt;0,J7/$F7*100,0)</f>
        <v>35.421888053467</v>
      </c>
      <c r="L7" s="276">
        <f>SUM(L8+L13+L15)</f>
        <v>1994</v>
      </c>
      <c r="M7" s="305">
        <f aca="true" t="shared" si="2" ref="M7:M20">IF($F7&lt;&gt;0,L7/$F7*100,0)</f>
        <v>23.797589211123046</v>
      </c>
      <c r="N7" s="292">
        <f>SUM(N8+N13+N15)</f>
        <v>1051</v>
      </c>
      <c r="O7" s="289">
        <f aca="true" t="shared" si="3" ref="O7:O20">IF($F7&lt;&gt;0,N7/$F7*100,0)</f>
        <v>12.54326291920277</v>
      </c>
      <c r="P7" s="276">
        <f>SUM(P8+P13+P15)</f>
        <v>779</v>
      </c>
      <c r="Q7" s="305">
        <f aca="true" t="shared" si="4" ref="Q7:Q20">IF($F7&lt;&gt;0,P7/$F7*100,0)</f>
        <v>9.297052154195011</v>
      </c>
      <c r="R7" s="276">
        <f>SUM(R8+R13+R15)</f>
        <v>454</v>
      </c>
      <c r="S7" s="305">
        <f aca="true" t="shared" si="5" ref="S7:S20">IF($F7&lt;&gt;0,R7/$F7*100,0)</f>
        <v>5.418307673946772</v>
      </c>
      <c r="T7" s="276">
        <f>SUM(T8+T13+T15)</f>
        <v>150</v>
      </c>
      <c r="U7" s="305">
        <f aca="true" t="shared" si="6" ref="U7:U20">IF($F7&lt;&gt;0,T7/$F7*100,0)</f>
        <v>1.790189760114572</v>
      </c>
      <c r="V7" s="276">
        <f>SUM(V8+V13+V15)</f>
        <v>196</v>
      </c>
      <c r="W7" s="305">
        <f aca="true" t="shared" si="7" ref="W7:W20">IF($F7&lt;&gt;0,V7/$F7*100,0)</f>
        <v>2.3391812865497075</v>
      </c>
      <c r="X7" s="273">
        <f>SUM(X8+X13+X15)</f>
        <v>223</v>
      </c>
      <c r="Y7" s="289">
        <f aca="true" t="shared" si="8" ref="Y7:Y20">IF($F7&lt;&gt;0,X7/$F7*100,0)</f>
        <v>2.6614154433703305</v>
      </c>
      <c r="Z7" s="290">
        <f>SUM(Z8+Z13+Z15)</f>
        <v>14816</v>
      </c>
      <c r="AA7" s="273">
        <f>SUM(AA8+AA13+AA15)</f>
        <v>8497</v>
      </c>
      <c r="AB7" s="289">
        <f aca="true" t="shared" si="9" ref="AB7:AB20">IF($Z7&lt;&gt;0,AA7/$Z7*100,0)</f>
        <v>57.350161987041034</v>
      </c>
      <c r="AC7" s="273">
        <f>SUM(AC8+AC13+AC15)</f>
        <v>4917</v>
      </c>
      <c r="AD7" s="289">
        <f aca="true" t="shared" si="10" ref="AD7:AD20">IF($Z7&lt;&gt;0,AC7/$Z7*100,0)</f>
        <v>33.18709503239741</v>
      </c>
      <c r="AE7" s="273">
        <f>SUM(AE8+AE13+AE15)</f>
        <v>1402</v>
      </c>
      <c r="AF7" s="289">
        <f aca="true" t="shared" si="11" ref="AF7:AF20">IF($Z7&lt;&gt;0,AE7/$Z7*100,0)</f>
        <v>9.462742980561554</v>
      </c>
      <c r="AG7" s="481">
        <f>SUM(AG8+AG13+AG15)</f>
        <v>708</v>
      </c>
    </row>
    <row r="8" spans="2:33" s="4" customFormat="1" ht="22.5" customHeight="1">
      <c r="B8" s="482"/>
      <c r="C8" s="58" t="s">
        <v>45</v>
      </c>
      <c r="D8" s="69"/>
      <c r="E8" s="275">
        <f>'別表4-2'!C54</f>
        <v>23643</v>
      </c>
      <c r="F8" s="276">
        <f>'別表4-2'!F54</f>
        <v>8217</v>
      </c>
      <c r="G8" s="277">
        <v>100</v>
      </c>
      <c r="H8" s="273">
        <f>'別表4-2'!R54</f>
        <v>556</v>
      </c>
      <c r="I8" s="289">
        <f t="shared" si="0"/>
        <v>6.766459778507972</v>
      </c>
      <c r="J8" s="273">
        <f>'別表4-2'!T54</f>
        <v>2924</v>
      </c>
      <c r="K8" s="305">
        <f t="shared" si="1"/>
        <v>35.58476329560667</v>
      </c>
      <c r="L8" s="276">
        <f>'別表4-2'!V54</f>
        <v>1889</v>
      </c>
      <c r="M8" s="305">
        <f t="shared" si="2"/>
        <v>22.988925398563953</v>
      </c>
      <c r="N8" s="273">
        <f>'別表4-2'!X54</f>
        <v>1050</v>
      </c>
      <c r="O8" s="289">
        <f t="shared" si="3"/>
        <v>12.778386272362177</v>
      </c>
      <c r="P8" s="276">
        <f>'別表4-2'!Z54</f>
        <v>777</v>
      </c>
      <c r="Q8" s="305">
        <f t="shared" si="4"/>
        <v>9.45600584154801</v>
      </c>
      <c r="R8" s="276">
        <f>'別表4-2'!AB54</f>
        <v>452</v>
      </c>
      <c r="S8" s="305">
        <f t="shared" si="5"/>
        <v>5.500791042959718</v>
      </c>
      <c r="T8" s="276">
        <f>'別表4-2'!AD54</f>
        <v>150</v>
      </c>
      <c r="U8" s="305">
        <f t="shared" si="6"/>
        <v>1.8254837531945967</v>
      </c>
      <c r="V8" s="276">
        <f>'別表4-2'!AF54</f>
        <v>196</v>
      </c>
      <c r="W8" s="305">
        <f t="shared" si="7"/>
        <v>2.3852987708409397</v>
      </c>
      <c r="X8" s="273">
        <f>'別表4-2'!AH54</f>
        <v>223</v>
      </c>
      <c r="Y8" s="289">
        <f t="shared" si="8"/>
        <v>2.7138858464159665</v>
      </c>
      <c r="Z8" s="276">
        <f>'別表4-2'!AJ54</f>
        <v>14719</v>
      </c>
      <c r="AA8" s="273">
        <f>'別表4-2'!AK54</f>
        <v>8401</v>
      </c>
      <c r="AB8" s="289">
        <f t="shared" si="9"/>
        <v>57.0758883076296</v>
      </c>
      <c r="AC8" s="273">
        <f>'別表4-2'!AM54</f>
        <v>4916</v>
      </c>
      <c r="AD8" s="289">
        <f t="shared" si="10"/>
        <v>33.39900808478837</v>
      </c>
      <c r="AE8" s="273">
        <f>'別表4-2'!AO54</f>
        <v>1402</v>
      </c>
      <c r="AF8" s="289">
        <f t="shared" si="11"/>
        <v>9.525103607582038</v>
      </c>
      <c r="AG8" s="483">
        <f>'別表4-2'!AQ54</f>
        <v>707</v>
      </c>
    </row>
    <row r="9" spans="2:33" s="4" customFormat="1" ht="22.5" customHeight="1">
      <c r="B9" s="482"/>
      <c r="C9" s="34"/>
      <c r="D9" s="246" t="s">
        <v>223</v>
      </c>
      <c r="E9" s="35">
        <v>10257</v>
      </c>
      <c r="F9" s="36">
        <v>2138</v>
      </c>
      <c r="G9" s="306">
        <v>100</v>
      </c>
      <c r="H9" s="41">
        <v>184</v>
      </c>
      <c r="I9" s="307">
        <f t="shared" si="0"/>
        <v>8.606173994387278</v>
      </c>
      <c r="J9" s="40">
        <v>163</v>
      </c>
      <c r="K9" s="281">
        <f t="shared" si="1"/>
        <v>7.623947614593078</v>
      </c>
      <c r="L9" s="40">
        <v>293</v>
      </c>
      <c r="M9" s="281">
        <f t="shared" si="2"/>
        <v>13.704396632366697</v>
      </c>
      <c r="N9" s="41">
        <v>455</v>
      </c>
      <c r="O9" s="307">
        <f t="shared" si="3"/>
        <v>21.28157156220767</v>
      </c>
      <c r="P9" s="40">
        <v>517</v>
      </c>
      <c r="Q9" s="281">
        <f t="shared" si="4"/>
        <v>24.181478016838167</v>
      </c>
      <c r="R9" s="40">
        <v>292</v>
      </c>
      <c r="S9" s="281">
        <f t="shared" si="5"/>
        <v>13.657623947614594</v>
      </c>
      <c r="T9" s="40">
        <v>44</v>
      </c>
      <c r="U9" s="281">
        <f t="shared" si="6"/>
        <v>2.05799812909261</v>
      </c>
      <c r="V9" s="40">
        <v>122</v>
      </c>
      <c r="W9" s="281">
        <f t="shared" si="7"/>
        <v>5.706267539756782</v>
      </c>
      <c r="X9" s="41">
        <v>68</v>
      </c>
      <c r="Y9" s="307">
        <f t="shared" si="8"/>
        <v>3.1805425631431246</v>
      </c>
      <c r="Z9" s="311">
        <f>AA9+AC9+AE9</f>
        <v>7986</v>
      </c>
      <c r="AA9" s="41">
        <v>4043</v>
      </c>
      <c r="AB9" s="307">
        <f t="shared" si="9"/>
        <v>50.62609566741798</v>
      </c>
      <c r="AC9" s="41">
        <v>3854</v>
      </c>
      <c r="AD9" s="312">
        <f t="shared" si="10"/>
        <v>48.25945404457801</v>
      </c>
      <c r="AE9" s="41">
        <v>89</v>
      </c>
      <c r="AF9" s="312">
        <f t="shared" si="11"/>
        <v>1.114450288004007</v>
      </c>
      <c r="AG9" s="484">
        <v>133</v>
      </c>
    </row>
    <row r="10" spans="2:33" s="4" customFormat="1" ht="22.5" customHeight="1">
      <c r="B10" s="482"/>
      <c r="C10" s="34"/>
      <c r="D10" s="42" t="s">
        <v>230</v>
      </c>
      <c r="E10" s="35">
        <v>4168</v>
      </c>
      <c r="F10" s="36">
        <v>1069</v>
      </c>
      <c r="G10" s="308">
        <v>100</v>
      </c>
      <c r="H10" s="36">
        <v>46</v>
      </c>
      <c r="I10" s="284">
        <f t="shared" si="0"/>
        <v>4.303086997193639</v>
      </c>
      <c r="J10" s="35">
        <v>142</v>
      </c>
      <c r="K10" s="300">
        <f t="shared" si="1"/>
        <v>13.283442469597755</v>
      </c>
      <c r="L10" s="35">
        <v>243</v>
      </c>
      <c r="M10" s="300">
        <f t="shared" si="2"/>
        <v>22.73152478952292</v>
      </c>
      <c r="N10" s="36">
        <v>251</v>
      </c>
      <c r="O10" s="284">
        <f t="shared" si="3"/>
        <v>23.479887745556596</v>
      </c>
      <c r="P10" s="35">
        <v>106</v>
      </c>
      <c r="Q10" s="300">
        <f t="shared" si="4"/>
        <v>9.915809167446211</v>
      </c>
      <c r="R10" s="35">
        <v>92</v>
      </c>
      <c r="S10" s="300">
        <f t="shared" si="5"/>
        <v>8.606173994387278</v>
      </c>
      <c r="T10" s="35">
        <v>56</v>
      </c>
      <c r="U10" s="300">
        <f t="shared" si="6"/>
        <v>5.238540692235735</v>
      </c>
      <c r="V10" s="35">
        <v>40</v>
      </c>
      <c r="W10" s="300">
        <f t="shared" si="7"/>
        <v>3.7418147801683816</v>
      </c>
      <c r="X10" s="36">
        <v>93</v>
      </c>
      <c r="Y10" s="284">
        <f t="shared" si="8"/>
        <v>8.699719363891488</v>
      </c>
      <c r="Z10" s="311">
        <f>AA10+AC10+AE10</f>
        <v>3018</v>
      </c>
      <c r="AA10" s="36">
        <v>1351</v>
      </c>
      <c r="AB10" s="307">
        <f t="shared" si="9"/>
        <v>44.76474486414844</v>
      </c>
      <c r="AC10" s="36">
        <v>671</v>
      </c>
      <c r="AD10" s="284">
        <f t="shared" si="10"/>
        <v>22.23326706428098</v>
      </c>
      <c r="AE10" s="36">
        <v>996</v>
      </c>
      <c r="AF10" s="299">
        <f t="shared" si="11"/>
        <v>33.00198807157058</v>
      </c>
      <c r="AG10" s="485">
        <v>81</v>
      </c>
    </row>
    <row r="11" spans="2:33" s="4" customFormat="1" ht="22.5" customHeight="1">
      <c r="B11" s="482"/>
      <c r="C11" s="34"/>
      <c r="D11" s="42" t="s">
        <v>224</v>
      </c>
      <c r="E11" s="35">
        <v>2200</v>
      </c>
      <c r="F11" s="36">
        <v>1190</v>
      </c>
      <c r="G11" s="308">
        <v>100</v>
      </c>
      <c r="H11" s="36">
        <v>10</v>
      </c>
      <c r="I11" s="284">
        <f t="shared" si="0"/>
        <v>0.8403361344537815</v>
      </c>
      <c r="J11" s="35">
        <v>685</v>
      </c>
      <c r="K11" s="300">
        <f t="shared" si="1"/>
        <v>57.56302521008403</v>
      </c>
      <c r="L11" s="35">
        <v>461</v>
      </c>
      <c r="M11" s="300">
        <f t="shared" si="2"/>
        <v>38.73949579831933</v>
      </c>
      <c r="N11" s="36">
        <v>30</v>
      </c>
      <c r="O11" s="284">
        <f t="shared" si="3"/>
        <v>2.5210084033613445</v>
      </c>
      <c r="P11" s="35">
        <v>0</v>
      </c>
      <c r="Q11" s="300">
        <f t="shared" si="4"/>
        <v>0</v>
      </c>
      <c r="R11" s="35">
        <v>3</v>
      </c>
      <c r="S11" s="300">
        <f t="shared" si="5"/>
        <v>0.25210084033613445</v>
      </c>
      <c r="T11" s="35">
        <v>0</v>
      </c>
      <c r="U11" s="300">
        <f t="shared" si="6"/>
        <v>0</v>
      </c>
      <c r="V11" s="35">
        <v>1</v>
      </c>
      <c r="W11" s="300">
        <f t="shared" si="7"/>
        <v>0.08403361344537816</v>
      </c>
      <c r="X11" s="36">
        <v>0</v>
      </c>
      <c r="Y11" s="284">
        <f t="shared" si="8"/>
        <v>0</v>
      </c>
      <c r="Z11" s="311">
        <f>AA11+AC11+AE11</f>
        <v>1005</v>
      </c>
      <c r="AA11" s="36">
        <v>1003</v>
      </c>
      <c r="AB11" s="299">
        <f t="shared" si="9"/>
        <v>99.80099502487563</v>
      </c>
      <c r="AC11" s="36">
        <v>2</v>
      </c>
      <c r="AD11" s="312">
        <f t="shared" si="10"/>
        <v>0.1990049751243781</v>
      </c>
      <c r="AE11" s="36">
        <v>0</v>
      </c>
      <c r="AF11" s="284">
        <f t="shared" si="11"/>
        <v>0</v>
      </c>
      <c r="AG11" s="485">
        <v>5</v>
      </c>
    </row>
    <row r="12" spans="2:33" s="4" customFormat="1" ht="22.5" customHeight="1">
      <c r="B12" s="482"/>
      <c r="C12" s="37"/>
      <c r="D12" s="43" t="s">
        <v>8</v>
      </c>
      <c r="E12" s="301">
        <f>SUM(E8-E9-E10-E11)</f>
        <v>7018</v>
      </c>
      <c r="F12" s="301">
        <f>SUM(F8-F9-F10-F11)</f>
        <v>3820</v>
      </c>
      <c r="G12" s="309">
        <v>100</v>
      </c>
      <c r="H12" s="285">
        <f>H8-H9-H10-H11</f>
        <v>316</v>
      </c>
      <c r="I12" s="287">
        <f t="shared" si="0"/>
        <v>8.272251308900524</v>
      </c>
      <c r="J12" s="301">
        <f>J8-J9-J10-J11</f>
        <v>1934</v>
      </c>
      <c r="K12" s="286">
        <f t="shared" si="1"/>
        <v>50.6282722513089</v>
      </c>
      <c r="L12" s="301">
        <f>L8-L9-L10-L11</f>
        <v>892</v>
      </c>
      <c r="M12" s="286">
        <f t="shared" si="2"/>
        <v>23.350785340314136</v>
      </c>
      <c r="N12" s="285">
        <f>N8-N9-N10-N11</f>
        <v>314</v>
      </c>
      <c r="O12" s="287">
        <f t="shared" si="3"/>
        <v>8.219895287958115</v>
      </c>
      <c r="P12" s="301">
        <f>P8-P9-P10-P11</f>
        <v>154</v>
      </c>
      <c r="Q12" s="286">
        <f t="shared" si="4"/>
        <v>4.031413612565445</v>
      </c>
      <c r="R12" s="301">
        <f>R8-R9-R10-R11</f>
        <v>65</v>
      </c>
      <c r="S12" s="286">
        <f t="shared" si="5"/>
        <v>1.7015706806282722</v>
      </c>
      <c r="T12" s="301">
        <f>T8-T9-T10-T11</f>
        <v>50</v>
      </c>
      <c r="U12" s="286">
        <f t="shared" si="6"/>
        <v>1.3089005235602094</v>
      </c>
      <c r="V12" s="301">
        <f>V8-V9-V10-V11</f>
        <v>33</v>
      </c>
      <c r="W12" s="286">
        <f t="shared" si="7"/>
        <v>0.8638743455497382</v>
      </c>
      <c r="X12" s="285">
        <f>X8-X9-X10-X11</f>
        <v>62</v>
      </c>
      <c r="Y12" s="287">
        <f t="shared" si="8"/>
        <v>1.6230366492146597</v>
      </c>
      <c r="Z12" s="301">
        <f>Z8-Z9-Z10-Z11</f>
        <v>2710</v>
      </c>
      <c r="AA12" s="285">
        <f>AA8-AA9-AA10-AA11</f>
        <v>2004</v>
      </c>
      <c r="AB12" s="287">
        <f t="shared" si="9"/>
        <v>73.94833948339483</v>
      </c>
      <c r="AC12" s="285">
        <f>AC8-AC9-AC10-AC11</f>
        <v>389</v>
      </c>
      <c r="AD12" s="287">
        <f t="shared" si="10"/>
        <v>14.354243542435425</v>
      </c>
      <c r="AE12" s="285">
        <f>AE8-AE9-AE10-AE11</f>
        <v>317</v>
      </c>
      <c r="AF12" s="313">
        <f t="shared" si="11"/>
        <v>11.697416974169741</v>
      </c>
      <c r="AG12" s="486">
        <f>AG8-AG9-AG10-AG11</f>
        <v>488</v>
      </c>
    </row>
    <row r="13" spans="2:33" s="4" customFormat="1" ht="22.5" customHeight="1">
      <c r="B13" s="482"/>
      <c r="C13" s="34" t="s">
        <v>41</v>
      </c>
      <c r="D13" s="38"/>
      <c r="E13" s="276">
        <f>'別表4-3'!C54</f>
        <v>240</v>
      </c>
      <c r="F13" s="273">
        <f>'別表4-3'!F54</f>
        <v>146</v>
      </c>
      <c r="G13" s="277">
        <v>100</v>
      </c>
      <c r="H13" s="273">
        <f>'別表4-3'!R54</f>
        <v>0</v>
      </c>
      <c r="I13" s="289">
        <f t="shared" si="0"/>
        <v>0</v>
      </c>
      <c r="J13" s="276">
        <f>'別表4-3'!T54</f>
        <v>42</v>
      </c>
      <c r="K13" s="305">
        <f t="shared" si="1"/>
        <v>28.767123287671232</v>
      </c>
      <c r="L13" s="276">
        <f>'別表4-3'!V54</f>
        <v>104</v>
      </c>
      <c r="M13" s="305">
        <f t="shared" si="2"/>
        <v>71.23287671232876</v>
      </c>
      <c r="N13" s="273">
        <f>'別表4-3'!X54</f>
        <v>0</v>
      </c>
      <c r="O13" s="289">
        <f t="shared" si="3"/>
        <v>0</v>
      </c>
      <c r="P13" s="276">
        <f>'別表4-3'!Z54</f>
        <v>0</v>
      </c>
      <c r="Q13" s="305">
        <f t="shared" si="4"/>
        <v>0</v>
      </c>
      <c r="R13" s="276">
        <f>'別表4-3'!AB54</f>
        <v>0</v>
      </c>
      <c r="S13" s="305">
        <f t="shared" si="5"/>
        <v>0</v>
      </c>
      <c r="T13" s="276">
        <f>'別表4-3'!AD54</f>
        <v>0</v>
      </c>
      <c r="U13" s="305">
        <f t="shared" si="6"/>
        <v>0</v>
      </c>
      <c r="V13" s="276">
        <f>'別表4-3'!AF54</f>
        <v>0</v>
      </c>
      <c r="W13" s="305">
        <f t="shared" si="7"/>
        <v>0</v>
      </c>
      <c r="X13" s="273">
        <f>'別表4-3'!AH54</f>
        <v>0</v>
      </c>
      <c r="Y13" s="289">
        <f t="shared" si="8"/>
        <v>0</v>
      </c>
      <c r="Z13" s="276">
        <f>'別表4-3'!AJ54</f>
        <v>93</v>
      </c>
      <c r="AA13" s="273">
        <f>'別表4-3'!AK54</f>
        <v>93</v>
      </c>
      <c r="AB13" s="289">
        <f t="shared" si="9"/>
        <v>100</v>
      </c>
      <c r="AC13" s="273">
        <f>'別表4-3'!AM54</f>
        <v>0</v>
      </c>
      <c r="AD13" s="289">
        <f t="shared" si="10"/>
        <v>0</v>
      </c>
      <c r="AE13" s="273">
        <f>'別表4-3'!AO54</f>
        <v>0</v>
      </c>
      <c r="AF13" s="289">
        <f t="shared" si="11"/>
        <v>0</v>
      </c>
      <c r="AG13" s="483">
        <f>'別表4-3'!AQ54</f>
        <v>1</v>
      </c>
    </row>
    <row r="14" spans="2:33" s="4" customFormat="1" ht="22.5" customHeight="1">
      <c r="B14" s="482"/>
      <c r="C14" s="46"/>
      <c r="D14" s="39" t="s">
        <v>226</v>
      </c>
      <c r="E14" s="59">
        <v>240</v>
      </c>
      <c r="F14" s="40">
        <v>146</v>
      </c>
      <c r="G14" s="306">
        <v>100</v>
      </c>
      <c r="H14" s="41">
        <v>0</v>
      </c>
      <c r="I14" s="307">
        <f t="shared" si="0"/>
        <v>0</v>
      </c>
      <c r="J14" s="40">
        <v>42</v>
      </c>
      <c r="K14" s="281">
        <f t="shared" si="1"/>
        <v>28.767123287671232</v>
      </c>
      <c r="L14" s="40">
        <v>104</v>
      </c>
      <c r="M14" s="314">
        <f t="shared" si="2"/>
        <v>71.23287671232876</v>
      </c>
      <c r="N14" s="70">
        <v>0</v>
      </c>
      <c r="O14" s="296">
        <f t="shared" si="3"/>
        <v>0</v>
      </c>
      <c r="P14" s="71">
        <v>0</v>
      </c>
      <c r="Q14" s="315">
        <f t="shared" si="4"/>
        <v>0</v>
      </c>
      <c r="R14" s="71">
        <v>0</v>
      </c>
      <c r="S14" s="315">
        <f t="shared" si="5"/>
        <v>0</v>
      </c>
      <c r="T14" s="71">
        <v>0</v>
      </c>
      <c r="U14" s="315">
        <f t="shared" si="6"/>
        <v>0</v>
      </c>
      <c r="V14" s="71">
        <v>0</v>
      </c>
      <c r="W14" s="315">
        <f t="shared" si="7"/>
        <v>0</v>
      </c>
      <c r="X14" s="70">
        <v>0</v>
      </c>
      <c r="Y14" s="296">
        <f t="shared" si="8"/>
        <v>0</v>
      </c>
      <c r="Z14" s="316">
        <f>AA14+AC14+AE14</f>
        <v>93</v>
      </c>
      <c r="AA14" s="70">
        <v>93</v>
      </c>
      <c r="AB14" s="296">
        <f t="shared" si="9"/>
        <v>100</v>
      </c>
      <c r="AC14" s="70">
        <v>0</v>
      </c>
      <c r="AD14" s="307">
        <f t="shared" si="10"/>
        <v>0</v>
      </c>
      <c r="AE14" s="41">
        <v>0</v>
      </c>
      <c r="AF14" s="312">
        <f t="shared" si="11"/>
        <v>0</v>
      </c>
      <c r="AG14" s="484">
        <v>1</v>
      </c>
    </row>
    <row r="15" spans="2:33" s="4" customFormat="1" ht="22.5" customHeight="1">
      <c r="B15" s="482"/>
      <c r="C15" s="34" t="s">
        <v>42</v>
      </c>
      <c r="D15" s="38"/>
      <c r="E15" s="276">
        <f>'別表4-4'!C54</f>
        <v>20</v>
      </c>
      <c r="F15" s="273">
        <f>'別表4-4'!F54</f>
        <v>16</v>
      </c>
      <c r="G15" s="277">
        <v>100</v>
      </c>
      <c r="H15" s="273">
        <f>'別表4-4'!R54</f>
        <v>8</v>
      </c>
      <c r="I15" s="289">
        <f t="shared" si="0"/>
        <v>50</v>
      </c>
      <c r="J15" s="273">
        <f>'別表4-4'!T54</f>
        <v>2</v>
      </c>
      <c r="K15" s="289">
        <f t="shared" si="1"/>
        <v>12.5</v>
      </c>
      <c r="L15" s="273">
        <f>'別表4-4'!V54</f>
        <v>1</v>
      </c>
      <c r="M15" s="305">
        <f t="shared" si="2"/>
        <v>6.25</v>
      </c>
      <c r="N15" s="273">
        <f>'別表4-4'!X54</f>
        <v>1</v>
      </c>
      <c r="O15" s="305">
        <f t="shared" si="3"/>
        <v>6.25</v>
      </c>
      <c r="P15" s="273">
        <f>'別表4-4'!Z54</f>
        <v>2</v>
      </c>
      <c r="Q15" s="305">
        <f t="shared" si="4"/>
        <v>12.5</v>
      </c>
      <c r="R15" s="273">
        <f>'別表4-4'!AB54</f>
        <v>2</v>
      </c>
      <c r="S15" s="305">
        <f t="shared" si="5"/>
        <v>12.5</v>
      </c>
      <c r="T15" s="273">
        <f>'別表4-4'!AD54</f>
        <v>0</v>
      </c>
      <c r="U15" s="305">
        <f t="shared" si="6"/>
        <v>0</v>
      </c>
      <c r="V15" s="273">
        <f>'別表4-4'!AF54</f>
        <v>0</v>
      </c>
      <c r="W15" s="305">
        <f t="shared" si="7"/>
        <v>0</v>
      </c>
      <c r="X15" s="273">
        <f>'別表4-4'!AH54</f>
        <v>0</v>
      </c>
      <c r="Y15" s="289">
        <f t="shared" si="8"/>
        <v>0</v>
      </c>
      <c r="Z15" s="273">
        <f>'別表4-4'!AJ54</f>
        <v>4</v>
      </c>
      <c r="AA15" s="273">
        <f>'別表4-4'!AK54</f>
        <v>3</v>
      </c>
      <c r="AB15" s="305">
        <f t="shared" si="9"/>
        <v>75</v>
      </c>
      <c r="AC15" s="273">
        <f>'別表4-4'!AM54</f>
        <v>1</v>
      </c>
      <c r="AD15" s="289">
        <f t="shared" si="10"/>
        <v>25</v>
      </c>
      <c r="AE15" s="273">
        <f>'別表4-4'!AO54</f>
        <v>0</v>
      </c>
      <c r="AF15" s="289">
        <f t="shared" si="11"/>
        <v>0</v>
      </c>
      <c r="AG15" s="483">
        <f>'別表4-4'!AQ54</f>
        <v>0</v>
      </c>
    </row>
    <row r="16" spans="2:33" s="4" customFormat="1" ht="22.5" customHeight="1">
      <c r="B16" s="482"/>
      <c r="C16" s="34"/>
      <c r="D16" s="39" t="s">
        <v>223</v>
      </c>
      <c r="E16" s="40">
        <v>13</v>
      </c>
      <c r="F16" s="41">
        <v>9</v>
      </c>
      <c r="G16" s="306">
        <v>100</v>
      </c>
      <c r="H16" s="41">
        <v>1</v>
      </c>
      <c r="I16" s="284">
        <f t="shared" si="0"/>
        <v>11.11111111111111</v>
      </c>
      <c r="J16" s="41">
        <v>2</v>
      </c>
      <c r="K16" s="307">
        <f t="shared" si="1"/>
        <v>22.22222222222222</v>
      </c>
      <c r="L16" s="40">
        <v>1</v>
      </c>
      <c r="M16" s="281">
        <f t="shared" si="2"/>
        <v>11.11111111111111</v>
      </c>
      <c r="N16" s="41">
        <v>1</v>
      </c>
      <c r="O16" s="281">
        <f t="shared" si="3"/>
        <v>11.11111111111111</v>
      </c>
      <c r="P16" s="40">
        <v>2</v>
      </c>
      <c r="Q16" s="281">
        <f t="shared" si="4"/>
        <v>22.22222222222222</v>
      </c>
      <c r="R16" s="40">
        <v>2</v>
      </c>
      <c r="S16" s="281">
        <f t="shared" si="5"/>
        <v>22.22222222222222</v>
      </c>
      <c r="T16" s="40">
        <v>0</v>
      </c>
      <c r="U16" s="281">
        <f t="shared" si="6"/>
        <v>0</v>
      </c>
      <c r="V16" s="40">
        <v>0</v>
      </c>
      <c r="W16" s="281">
        <f t="shared" si="7"/>
        <v>0</v>
      </c>
      <c r="X16" s="41">
        <v>0</v>
      </c>
      <c r="Y16" s="307">
        <f t="shared" si="8"/>
        <v>0</v>
      </c>
      <c r="Z16" s="311">
        <f>AA16+AC16+AE16</f>
        <v>4</v>
      </c>
      <c r="AA16" s="41">
        <v>3</v>
      </c>
      <c r="AB16" s="307">
        <f t="shared" si="9"/>
        <v>75</v>
      </c>
      <c r="AC16" s="41">
        <v>1</v>
      </c>
      <c r="AD16" s="307">
        <f t="shared" si="10"/>
        <v>25</v>
      </c>
      <c r="AE16" s="41">
        <v>0</v>
      </c>
      <c r="AF16" s="307">
        <f t="shared" si="11"/>
        <v>0</v>
      </c>
      <c r="AG16" s="484">
        <v>0</v>
      </c>
    </row>
    <row r="17" spans="2:33" s="4" customFormat="1" ht="22.5" customHeight="1">
      <c r="B17" s="482"/>
      <c r="C17" s="34"/>
      <c r="D17" s="42" t="s">
        <v>229</v>
      </c>
      <c r="E17" s="44">
        <v>1</v>
      </c>
      <c r="F17" s="45">
        <v>1</v>
      </c>
      <c r="G17" s="308">
        <v>100</v>
      </c>
      <c r="H17" s="36">
        <v>1</v>
      </c>
      <c r="I17" s="284">
        <f t="shared" si="0"/>
        <v>100</v>
      </c>
      <c r="J17" s="36">
        <v>0</v>
      </c>
      <c r="K17" s="284">
        <f t="shared" si="1"/>
        <v>0</v>
      </c>
      <c r="L17" s="35">
        <v>0</v>
      </c>
      <c r="M17" s="300">
        <f t="shared" si="2"/>
        <v>0</v>
      </c>
      <c r="N17" s="36">
        <v>0</v>
      </c>
      <c r="O17" s="300">
        <f t="shared" si="3"/>
        <v>0</v>
      </c>
      <c r="P17" s="35">
        <v>0</v>
      </c>
      <c r="Q17" s="300">
        <f t="shared" si="4"/>
        <v>0</v>
      </c>
      <c r="R17" s="35">
        <v>0</v>
      </c>
      <c r="S17" s="300">
        <f t="shared" si="5"/>
        <v>0</v>
      </c>
      <c r="T17" s="35">
        <v>0</v>
      </c>
      <c r="U17" s="300">
        <f t="shared" si="6"/>
        <v>0</v>
      </c>
      <c r="V17" s="35">
        <v>0</v>
      </c>
      <c r="W17" s="300">
        <f t="shared" si="7"/>
        <v>0</v>
      </c>
      <c r="X17" s="36">
        <v>0</v>
      </c>
      <c r="Y17" s="284">
        <f t="shared" si="8"/>
        <v>0</v>
      </c>
      <c r="Z17" s="311">
        <f>AA17+AC17+AE17</f>
        <v>0</v>
      </c>
      <c r="AA17" s="36">
        <v>0</v>
      </c>
      <c r="AB17" s="284">
        <f t="shared" si="9"/>
        <v>0</v>
      </c>
      <c r="AC17" s="36">
        <v>0</v>
      </c>
      <c r="AD17" s="284">
        <f t="shared" si="10"/>
        <v>0</v>
      </c>
      <c r="AE17" s="36">
        <v>0</v>
      </c>
      <c r="AF17" s="284">
        <f t="shared" si="11"/>
        <v>0</v>
      </c>
      <c r="AG17" s="485">
        <v>0</v>
      </c>
    </row>
    <row r="18" spans="2:33" ht="22.5" customHeight="1">
      <c r="B18" s="482"/>
      <c r="C18" s="34"/>
      <c r="D18" s="42" t="s">
        <v>228</v>
      </c>
      <c r="E18" s="44">
        <v>1</v>
      </c>
      <c r="F18" s="45">
        <v>1</v>
      </c>
      <c r="G18" s="308">
        <v>100</v>
      </c>
      <c r="H18" s="36">
        <v>1</v>
      </c>
      <c r="I18" s="284">
        <f t="shared" si="0"/>
        <v>100</v>
      </c>
      <c r="J18" s="36">
        <v>0</v>
      </c>
      <c r="K18" s="284">
        <f t="shared" si="1"/>
        <v>0</v>
      </c>
      <c r="L18" s="35">
        <v>0</v>
      </c>
      <c r="M18" s="300">
        <f t="shared" si="2"/>
        <v>0</v>
      </c>
      <c r="N18" s="36">
        <v>0</v>
      </c>
      <c r="O18" s="300">
        <f t="shared" si="3"/>
        <v>0</v>
      </c>
      <c r="P18" s="35">
        <v>0</v>
      </c>
      <c r="Q18" s="300">
        <f t="shared" si="4"/>
        <v>0</v>
      </c>
      <c r="R18" s="35">
        <v>0</v>
      </c>
      <c r="S18" s="300">
        <f t="shared" si="5"/>
        <v>0</v>
      </c>
      <c r="T18" s="35">
        <v>0</v>
      </c>
      <c r="U18" s="300">
        <f t="shared" si="6"/>
        <v>0</v>
      </c>
      <c r="V18" s="35">
        <v>0</v>
      </c>
      <c r="W18" s="300">
        <f t="shared" si="7"/>
        <v>0</v>
      </c>
      <c r="X18" s="36">
        <v>0</v>
      </c>
      <c r="Y18" s="284">
        <f t="shared" si="8"/>
        <v>0</v>
      </c>
      <c r="Z18" s="311">
        <f>AA18+AC18+AE18</f>
        <v>0</v>
      </c>
      <c r="AA18" s="36">
        <v>0</v>
      </c>
      <c r="AB18" s="284">
        <f t="shared" si="9"/>
        <v>0</v>
      </c>
      <c r="AC18" s="36">
        <v>0</v>
      </c>
      <c r="AD18" s="284">
        <f t="shared" si="10"/>
        <v>0</v>
      </c>
      <c r="AE18" s="36">
        <v>0</v>
      </c>
      <c r="AF18" s="284">
        <f t="shared" si="11"/>
        <v>0</v>
      </c>
      <c r="AG18" s="485">
        <v>0</v>
      </c>
    </row>
    <row r="19" spans="2:33" ht="22.5" customHeight="1">
      <c r="B19" s="482"/>
      <c r="C19" s="34"/>
      <c r="D19" s="42" t="s">
        <v>227</v>
      </c>
      <c r="E19" s="44">
        <v>1</v>
      </c>
      <c r="F19" s="44">
        <v>1</v>
      </c>
      <c r="G19" s="308">
        <v>100</v>
      </c>
      <c r="H19" s="45">
        <v>1</v>
      </c>
      <c r="I19" s="284">
        <f t="shared" si="0"/>
        <v>100</v>
      </c>
      <c r="J19" s="45">
        <v>0</v>
      </c>
      <c r="K19" s="284">
        <f t="shared" si="1"/>
        <v>0</v>
      </c>
      <c r="L19" s="44">
        <v>0</v>
      </c>
      <c r="M19" s="300">
        <f t="shared" si="2"/>
        <v>0</v>
      </c>
      <c r="N19" s="35">
        <v>0</v>
      </c>
      <c r="O19" s="300">
        <f t="shared" si="3"/>
        <v>0</v>
      </c>
      <c r="P19" s="35">
        <v>0</v>
      </c>
      <c r="Q19" s="300">
        <f t="shared" si="4"/>
        <v>0</v>
      </c>
      <c r="R19" s="35">
        <v>0</v>
      </c>
      <c r="S19" s="300">
        <f t="shared" si="5"/>
        <v>0</v>
      </c>
      <c r="T19" s="35">
        <v>0</v>
      </c>
      <c r="U19" s="300">
        <f t="shared" si="6"/>
        <v>0</v>
      </c>
      <c r="V19" s="35">
        <v>0</v>
      </c>
      <c r="W19" s="300">
        <f t="shared" si="7"/>
        <v>0</v>
      </c>
      <c r="X19" s="35">
        <v>0</v>
      </c>
      <c r="Y19" s="300">
        <f t="shared" si="8"/>
        <v>0</v>
      </c>
      <c r="Z19" s="311">
        <f>AA19+AC19+AE19</f>
        <v>0</v>
      </c>
      <c r="AA19" s="36">
        <v>0</v>
      </c>
      <c r="AB19" s="284">
        <f t="shared" si="9"/>
        <v>0</v>
      </c>
      <c r="AC19" s="36">
        <v>0</v>
      </c>
      <c r="AD19" s="284">
        <f t="shared" si="10"/>
        <v>0</v>
      </c>
      <c r="AE19" s="36">
        <v>0</v>
      </c>
      <c r="AF19" s="284">
        <f t="shared" si="11"/>
        <v>0</v>
      </c>
      <c r="AG19" s="485">
        <v>0</v>
      </c>
    </row>
    <row r="20" spans="2:33" ht="22.5" customHeight="1" thickBot="1">
      <c r="B20" s="488"/>
      <c r="C20" s="489"/>
      <c r="D20" s="490" t="s">
        <v>8</v>
      </c>
      <c r="E20" s="491">
        <f>SUM(E15-E16-E17-E18-E19)</f>
        <v>4</v>
      </c>
      <c r="F20" s="491">
        <f>SUM(F15-F16-F17-F18-E19)</f>
        <v>4</v>
      </c>
      <c r="G20" s="493">
        <v>100</v>
      </c>
      <c r="H20" s="492">
        <f>SUM(H15-H16-H17-H18-H19)</f>
        <v>4</v>
      </c>
      <c r="I20" s="496">
        <f t="shared" si="0"/>
        <v>100</v>
      </c>
      <c r="J20" s="492">
        <f>SUM(J15-J16-J17-J18)</f>
        <v>0</v>
      </c>
      <c r="K20" s="496">
        <f t="shared" si="1"/>
        <v>0</v>
      </c>
      <c r="L20" s="491">
        <f>SUM(L15-L16-L17-L18)</f>
        <v>0</v>
      </c>
      <c r="M20" s="357">
        <f t="shared" si="2"/>
        <v>0</v>
      </c>
      <c r="N20" s="497">
        <f>SUM(N15-N16-N17-N18)</f>
        <v>0</v>
      </c>
      <c r="O20" s="357">
        <f t="shared" si="3"/>
        <v>0</v>
      </c>
      <c r="P20" s="497">
        <f>SUM(P15-P16-P17-P18)</f>
        <v>0</v>
      </c>
      <c r="Q20" s="357">
        <f t="shared" si="4"/>
        <v>0</v>
      </c>
      <c r="R20" s="497">
        <f>SUM(R15-R16-R17-R18)</f>
        <v>0</v>
      </c>
      <c r="S20" s="357">
        <f t="shared" si="5"/>
        <v>0</v>
      </c>
      <c r="T20" s="497">
        <f>SUM(T15-T16-T17-T18)</f>
        <v>0</v>
      </c>
      <c r="U20" s="357">
        <f t="shared" si="6"/>
        <v>0</v>
      </c>
      <c r="V20" s="497">
        <f>SUM(V15-V16-V17-V18)</f>
        <v>0</v>
      </c>
      <c r="W20" s="357">
        <f t="shared" si="7"/>
        <v>0</v>
      </c>
      <c r="X20" s="497">
        <f>SUM(X15-X16-X17-X18)</f>
        <v>0</v>
      </c>
      <c r="Y20" s="357">
        <f t="shared" si="8"/>
        <v>0</v>
      </c>
      <c r="Z20" s="497">
        <f>AA20+AC20+AE20</f>
        <v>0</v>
      </c>
      <c r="AA20" s="498">
        <f>SUM(AA15-AA16-AA17-AA18)</f>
        <v>0</v>
      </c>
      <c r="AB20" s="356">
        <f t="shared" si="9"/>
        <v>0</v>
      </c>
      <c r="AC20" s="498">
        <f>SUM(AC15-AC16-AC17-AC18)</f>
        <v>0</v>
      </c>
      <c r="AD20" s="356">
        <f t="shared" si="10"/>
        <v>0</v>
      </c>
      <c r="AE20" s="498">
        <f>SUM(AE15-AE16-AE17-AE18)</f>
        <v>0</v>
      </c>
      <c r="AF20" s="356">
        <f t="shared" si="11"/>
        <v>0</v>
      </c>
      <c r="AG20" s="499">
        <f>SUM(AG15-AG16-AG17-AG18)</f>
        <v>0</v>
      </c>
    </row>
    <row r="21" spans="2:33" s="2" customFormat="1" ht="22.5" customHeight="1">
      <c r="B21" s="530" t="s">
        <v>240</v>
      </c>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row>
    <row r="22" spans="2:33" s="2" customFormat="1" ht="22.5" customHeight="1">
      <c r="B22" s="530"/>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row>
    <row r="23" spans="2:33" s="2" customFormat="1" ht="12.75">
      <c r="B23" s="47"/>
      <c r="C23" s="47"/>
      <c r="D23" s="47"/>
      <c r="E23" s="48"/>
      <c r="F23" s="48"/>
      <c r="G23" s="47"/>
      <c r="H23" s="48"/>
      <c r="I23" s="47"/>
      <c r="J23" s="48"/>
      <c r="K23" s="47"/>
      <c r="L23" s="48"/>
      <c r="M23" s="47"/>
      <c r="N23" s="48"/>
      <c r="O23" s="47"/>
      <c r="P23" s="48"/>
      <c r="Q23" s="47"/>
      <c r="R23" s="47"/>
      <c r="S23" s="47"/>
      <c r="T23" s="48"/>
      <c r="U23" s="47"/>
      <c r="V23" s="48"/>
      <c r="W23" s="47"/>
      <c r="X23" s="48"/>
      <c r="Y23" s="47"/>
      <c r="Z23" s="48"/>
      <c r="AA23" s="48"/>
      <c r="AB23" s="47"/>
      <c r="AC23" s="48"/>
      <c r="AD23" s="47"/>
      <c r="AE23" s="48"/>
      <c r="AF23" s="47"/>
      <c r="AG23" s="48"/>
    </row>
    <row r="24" spans="2:33" s="2" customFormat="1" ht="12.75">
      <c r="B24" s="47"/>
      <c r="C24" s="47"/>
      <c r="D24" s="47"/>
      <c r="E24" s="48"/>
      <c r="F24" s="48"/>
      <c r="G24" s="47"/>
      <c r="H24" s="48"/>
      <c r="I24" s="47"/>
      <c r="J24" s="48"/>
      <c r="K24" s="47"/>
      <c r="L24" s="48"/>
      <c r="M24" s="47"/>
      <c r="N24" s="48"/>
      <c r="O24" s="47"/>
      <c r="P24" s="48"/>
      <c r="Q24" s="47"/>
      <c r="R24" s="47"/>
      <c r="S24" s="47"/>
      <c r="T24" s="48"/>
      <c r="U24" s="47"/>
      <c r="V24" s="48"/>
      <c r="W24" s="47"/>
      <c r="X24" s="48"/>
      <c r="Y24" s="47"/>
      <c r="Z24" s="48"/>
      <c r="AA24" s="48"/>
      <c r="AB24" s="47"/>
      <c r="AC24" s="48"/>
      <c r="AD24" s="47"/>
      <c r="AE24" s="48"/>
      <c r="AF24" s="47"/>
      <c r="AG24" s="48"/>
    </row>
    <row r="25" spans="2:33" s="2" customFormat="1" ht="12.75">
      <c r="B25" s="47"/>
      <c r="C25" s="47"/>
      <c r="D25" s="47"/>
      <c r="E25" s="48"/>
      <c r="F25" s="48"/>
      <c r="G25" s="47"/>
      <c r="H25" s="48"/>
      <c r="I25" s="47"/>
      <c r="J25" s="48"/>
      <c r="K25" s="47"/>
      <c r="L25" s="48"/>
      <c r="M25" s="47"/>
      <c r="N25" s="48"/>
      <c r="O25" s="47"/>
      <c r="P25" s="48"/>
      <c r="Q25" s="47"/>
      <c r="R25" s="47"/>
      <c r="S25" s="47"/>
      <c r="T25" s="48"/>
      <c r="U25" s="47"/>
      <c r="V25" s="48"/>
      <c r="W25" s="47"/>
      <c r="X25" s="48"/>
      <c r="Y25" s="47"/>
      <c r="Z25" s="48"/>
      <c r="AA25" s="48"/>
      <c r="AB25" s="47"/>
      <c r="AC25" s="48"/>
      <c r="AD25" s="47"/>
      <c r="AE25" s="48"/>
      <c r="AF25" s="47"/>
      <c r="AG25" s="48"/>
    </row>
    <row r="26" spans="2:33" s="2" customFormat="1" ht="12.75">
      <c r="B26" s="47"/>
      <c r="C26" s="47"/>
      <c r="D26" s="47"/>
      <c r="E26" s="48"/>
      <c r="F26" s="48"/>
      <c r="G26" s="47"/>
      <c r="H26" s="48"/>
      <c r="I26" s="47"/>
      <c r="J26" s="48"/>
      <c r="K26" s="47"/>
      <c r="L26" s="48"/>
      <c r="M26" s="47"/>
      <c r="N26" s="48"/>
      <c r="O26" s="47"/>
      <c r="P26" s="48"/>
      <c r="Q26" s="47"/>
      <c r="R26" s="47"/>
      <c r="S26" s="47"/>
      <c r="T26" s="48"/>
      <c r="U26" s="47"/>
      <c r="V26" s="48"/>
      <c r="W26" s="47"/>
      <c r="X26" s="48"/>
      <c r="Y26" s="47"/>
      <c r="Z26" s="48"/>
      <c r="AA26" s="48"/>
      <c r="AB26" s="47"/>
      <c r="AC26" s="48"/>
      <c r="AD26" s="47"/>
      <c r="AE26" s="48"/>
      <c r="AF26" s="47"/>
      <c r="AG26" s="48"/>
    </row>
    <row r="27" spans="2:33" s="2" customFormat="1" ht="12.75">
      <c r="B27" s="47"/>
      <c r="C27" s="47"/>
      <c r="D27" s="47"/>
      <c r="E27" s="48"/>
      <c r="F27" s="48"/>
      <c r="G27" s="47"/>
      <c r="H27" s="48"/>
      <c r="I27" s="47"/>
      <c r="J27" s="48"/>
      <c r="K27" s="47"/>
      <c r="L27" s="48"/>
      <c r="M27" s="47"/>
      <c r="N27" s="48"/>
      <c r="O27" s="47"/>
      <c r="P27" s="48"/>
      <c r="Q27" s="47"/>
      <c r="R27" s="47"/>
      <c r="S27" s="47"/>
      <c r="T27" s="48"/>
      <c r="U27" s="47"/>
      <c r="V27" s="48"/>
      <c r="W27" s="47"/>
      <c r="X27" s="48"/>
      <c r="Y27" s="47"/>
      <c r="Z27" s="48"/>
      <c r="AA27" s="48"/>
      <c r="AB27" s="47"/>
      <c r="AC27" s="48"/>
      <c r="AD27" s="47"/>
      <c r="AE27" s="48"/>
      <c r="AF27" s="47"/>
      <c r="AG27" s="48"/>
    </row>
    <row r="28" spans="2:33" s="2" customFormat="1" ht="12.75">
      <c r="B28" s="47"/>
      <c r="C28" s="47"/>
      <c r="D28" s="47"/>
      <c r="E28" s="48"/>
      <c r="F28" s="48"/>
      <c r="G28" s="47"/>
      <c r="H28" s="48"/>
      <c r="I28" s="47"/>
      <c r="J28" s="48"/>
      <c r="K28" s="47"/>
      <c r="L28" s="48"/>
      <c r="M28" s="47"/>
      <c r="N28" s="48"/>
      <c r="O28" s="47"/>
      <c r="P28" s="48"/>
      <c r="Q28" s="47"/>
      <c r="R28" s="47"/>
      <c r="S28" s="47"/>
      <c r="T28" s="48"/>
      <c r="U28" s="47"/>
      <c r="V28" s="48"/>
      <c r="W28" s="47"/>
      <c r="X28" s="48"/>
      <c r="Y28" s="47"/>
      <c r="Z28" s="48"/>
      <c r="AA28" s="48"/>
      <c r="AB28" s="47"/>
      <c r="AC28" s="48"/>
      <c r="AD28" s="47"/>
      <c r="AE28" s="48"/>
      <c r="AF28" s="47"/>
      <c r="AG28" s="48"/>
    </row>
    <row r="29" spans="2:33" s="2" customFormat="1" ht="12.75">
      <c r="B29" s="47"/>
      <c r="C29" s="47"/>
      <c r="D29" s="47"/>
      <c r="E29" s="48"/>
      <c r="F29" s="48"/>
      <c r="G29" s="47"/>
      <c r="H29" s="48"/>
      <c r="I29" s="47"/>
      <c r="J29" s="48"/>
      <c r="K29" s="47"/>
      <c r="L29" s="48"/>
      <c r="M29" s="47"/>
      <c r="N29" s="48"/>
      <c r="O29" s="47"/>
      <c r="P29" s="48"/>
      <c r="Q29" s="47"/>
      <c r="R29" s="47"/>
      <c r="S29" s="47"/>
      <c r="T29" s="48"/>
      <c r="U29" s="47"/>
      <c r="V29" s="48"/>
      <c r="W29" s="47"/>
      <c r="X29" s="48"/>
      <c r="Y29" s="47"/>
      <c r="Z29" s="48"/>
      <c r="AA29" s="48"/>
      <c r="AB29" s="47"/>
      <c r="AC29" s="48"/>
      <c r="AD29" s="47"/>
      <c r="AE29" s="48"/>
      <c r="AF29" s="47"/>
      <c r="AG29" s="48"/>
    </row>
    <row r="30" spans="2:33" s="2" customFormat="1" ht="12.75">
      <c r="B30" s="47"/>
      <c r="C30" s="47"/>
      <c r="D30" s="47"/>
      <c r="E30" s="48"/>
      <c r="F30" s="48"/>
      <c r="G30" s="47"/>
      <c r="H30" s="48"/>
      <c r="I30" s="47"/>
      <c r="J30" s="48"/>
      <c r="K30" s="47"/>
      <c r="L30" s="48"/>
      <c r="M30" s="47"/>
      <c r="N30" s="48"/>
      <c r="O30" s="47"/>
      <c r="P30" s="48"/>
      <c r="Q30" s="47"/>
      <c r="R30" s="47"/>
      <c r="S30" s="47"/>
      <c r="T30" s="48"/>
      <c r="U30" s="47"/>
      <c r="V30" s="48"/>
      <c r="W30" s="47"/>
      <c r="X30" s="48"/>
      <c r="Y30" s="47"/>
      <c r="Z30" s="48"/>
      <c r="AA30" s="48"/>
      <c r="AB30" s="47"/>
      <c r="AC30" s="48"/>
      <c r="AD30" s="47"/>
      <c r="AE30" s="48"/>
      <c r="AF30" s="47"/>
      <c r="AG30" s="48"/>
    </row>
    <row r="31" spans="2:33" s="2" customFormat="1" ht="12.75">
      <c r="B31" s="47"/>
      <c r="C31" s="47"/>
      <c r="D31" s="47"/>
      <c r="E31" s="48"/>
      <c r="F31" s="48"/>
      <c r="G31" s="47"/>
      <c r="H31" s="48"/>
      <c r="I31" s="47"/>
      <c r="J31" s="48"/>
      <c r="K31" s="47"/>
      <c r="L31" s="48"/>
      <c r="M31" s="47"/>
      <c r="N31" s="48"/>
      <c r="O31" s="47"/>
      <c r="P31" s="48"/>
      <c r="Q31" s="47"/>
      <c r="R31" s="47"/>
      <c r="S31" s="47"/>
      <c r="T31" s="48"/>
      <c r="U31" s="47"/>
      <c r="V31" s="48"/>
      <c r="W31" s="47"/>
      <c r="X31" s="48"/>
      <c r="Y31" s="47"/>
      <c r="Z31" s="48"/>
      <c r="AA31" s="48"/>
      <c r="AB31" s="47"/>
      <c r="AC31" s="48"/>
      <c r="AD31" s="47"/>
      <c r="AE31" s="48"/>
      <c r="AF31" s="47"/>
      <c r="AG31" s="48"/>
    </row>
  </sheetData>
  <sheetProtection scenarios="1" formatCells="0" autoFilter="0"/>
  <mergeCells count="21">
    <mergeCell ref="AE5:AF5"/>
    <mergeCell ref="AC5:AD5"/>
    <mergeCell ref="L5:M5"/>
    <mergeCell ref="N5:O5"/>
    <mergeCell ref="B21:AG21"/>
    <mergeCell ref="B7:D7"/>
    <mergeCell ref="X5:Y5"/>
    <mergeCell ref="J5:K5"/>
    <mergeCell ref="R5:S5"/>
    <mergeCell ref="H5:I5"/>
    <mergeCell ref="AA5:AB5"/>
    <mergeCell ref="B22:AG22"/>
    <mergeCell ref="AG4:AG5"/>
    <mergeCell ref="P5:Q5"/>
    <mergeCell ref="T5:U5"/>
    <mergeCell ref="V5:W5"/>
    <mergeCell ref="B2:AG2"/>
    <mergeCell ref="B4:D6"/>
    <mergeCell ref="E4:E5"/>
    <mergeCell ref="F4:Y4"/>
    <mergeCell ref="Z4:AF4"/>
  </mergeCells>
  <printOptions horizontalCentered="1"/>
  <pageMargins left="0.39370078740157477" right="0.39370078740157477" top="0.39370078740157477" bottom="0.39370078740157477" header="0.19685039370078738" footer="0.19685039370078738"/>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B1:AQ56"/>
  <sheetViews>
    <sheetView view="pageBreakPreview" zoomScale="70" zoomScaleNormal="75" zoomScaleSheetLayoutView="70" zoomScalePageLayoutView="0" workbookViewId="0" topLeftCell="A1">
      <pane xSplit="2" ySplit="5" topLeftCell="U6" activePane="bottomRight" state="frozen"/>
      <selection pane="topLeft" activeCell="A1" sqref="A1"/>
      <selection pane="topRight" activeCell="C1" sqref="C1"/>
      <selection pane="bottomLeft" activeCell="A6" sqref="A6"/>
      <selection pane="bottomRight" activeCell="AU14" sqref="AU14"/>
    </sheetView>
  </sheetViews>
  <sheetFormatPr defaultColWidth="9.00390625" defaultRowHeight="13.5"/>
  <cols>
    <col min="1" max="1" width="1.4921875" style="1" customWidth="1"/>
    <col min="2" max="2" width="17.125" style="1" customWidth="1"/>
    <col min="3" max="3" width="10.125" style="1" customWidth="1"/>
    <col min="4" max="5" width="10.875" style="1" customWidth="1"/>
    <col min="6" max="6" width="8.375" style="1" customWidth="1"/>
    <col min="7" max="7" width="7.125" style="1" customWidth="1"/>
    <col min="8" max="8" width="7.875" style="1" customWidth="1"/>
    <col min="9" max="9" width="7.125" style="1" customWidth="1"/>
    <col min="10" max="10" width="7.875" style="1" customWidth="1"/>
    <col min="11" max="11" width="7.125" style="1" customWidth="1"/>
    <col min="12" max="12" width="7.875" style="1" customWidth="1"/>
    <col min="13" max="13" width="7.125" style="1" customWidth="1"/>
    <col min="14" max="14" width="7.50390625" style="1" customWidth="1"/>
    <col min="15" max="15" width="7.125" style="1" customWidth="1"/>
    <col min="16" max="16" width="7.375" style="4" customWidth="1"/>
    <col min="17" max="17" width="7.375" style="1" customWidth="1"/>
    <col min="18" max="18" width="8.00390625" style="1" customWidth="1"/>
    <col min="19" max="19" width="6.125" style="1" customWidth="1"/>
    <col min="20" max="20" width="7.50390625" style="1" customWidth="1"/>
    <col min="21" max="21" width="6.875" style="1" customWidth="1"/>
    <col min="22" max="22" width="7.375" style="1" customWidth="1"/>
    <col min="23" max="23" width="6.875" style="1" customWidth="1"/>
    <col min="24" max="24" width="7.50390625" style="1" customWidth="1"/>
    <col min="25" max="25" width="6.125" style="1" customWidth="1"/>
    <col min="26" max="30" width="7.50390625" style="1" customWidth="1"/>
    <col min="31" max="31" width="7.125" style="1" customWidth="1"/>
    <col min="32" max="33" width="6.875" style="1" customWidth="1"/>
    <col min="34" max="35" width="6.125" style="1" customWidth="1"/>
    <col min="36" max="36" width="9.125" style="1" customWidth="1"/>
    <col min="37" max="37" width="7.00390625" style="1" customWidth="1"/>
    <col min="38" max="38" width="8.125" style="1" bestFit="1" customWidth="1"/>
    <col min="39" max="39" width="6.00390625" style="1" customWidth="1"/>
    <col min="40" max="40" width="8.125" style="1" bestFit="1" customWidth="1"/>
    <col min="41" max="41" width="6.00390625" style="1" customWidth="1"/>
    <col min="42" max="42" width="8.125" style="1" bestFit="1" customWidth="1"/>
    <col min="43" max="43" width="9.50390625" style="1" customWidth="1"/>
    <col min="44" max="44" width="1.625" style="1" customWidth="1"/>
    <col min="45" max="16384" width="9.00390625" style="1" customWidth="1"/>
  </cols>
  <sheetData>
    <row r="1" spans="2:43" s="7" customFormat="1" ht="18" customHeight="1">
      <c r="B1" s="72" t="s">
        <v>21</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3"/>
    </row>
    <row r="2" spans="2:43" s="7" customFormat="1" ht="18" customHeight="1">
      <c r="B2" s="585" t="s">
        <v>215</v>
      </c>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row>
    <row r="3" spans="2:43" s="7" customFormat="1" ht="18" customHeight="1" thickBot="1">
      <c r="B3" s="567" t="s">
        <v>31</v>
      </c>
      <c r="C3" s="568"/>
      <c r="D3" s="568"/>
      <c r="E3" s="568"/>
      <c r="F3" s="568"/>
      <c r="G3" s="568"/>
      <c r="H3" s="568"/>
      <c r="I3" s="568"/>
      <c r="J3" s="568"/>
      <c r="K3" s="568"/>
      <c r="L3" s="568"/>
      <c r="M3" s="568"/>
      <c r="N3" s="568"/>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3"/>
    </row>
    <row r="4" spans="2:43" s="4" customFormat="1" ht="18" customHeight="1">
      <c r="B4" s="589" t="s">
        <v>205</v>
      </c>
      <c r="C4" s="576" t="s">
        <v>104</v>
      </c>
      <c r="D4" s="577"/>
      <c r="E4" s="578"/>
      <c r="F4" s="569" t="s">
        <v>98</v>
      </c>
      <c r="G4" s="570"/>
      <c r="H4" s="570"/>
      <c r="I4" s="570"/>
      <c r="J4" s="570"/>
      <c r="K4" s="570"/>
      <c r="L4" s="570"/>
      <c r="M4" s="570"/>
      <c r="N4" s="570"/>
      <c r="O4" s="571"/>
      <c r="P4" s="586" t="s">
        <v>99</v>
      </c>
      <c r="Q4" s="587"/>
      <c r="R4" s="587"/>
      <c r="S4" s="587"/>
      <c r="T4" s="587"/>
      <c r="U4" s="587"/>
      <c r="V4" s="587"/>
      <c r="W4" s="587"/>
      <c r="X4" s="587"/>
      <c r="Y4" s="587"/>
      <c r="Z4" s="587"/>
      <c r="AA4" s="587"/>
      <c r="AB4" s="587"/>
      <c r="AC4" s="587"/>
      <c r="AD4" s="587"/>
      <c r="AE4" s="587"/>
      <c r="AF4" s="587"/>
      <c r="AG4" s="587"/>
      <c r="AH4" s="587"/>
      <c r="AI4" s="587"/>
      <c r="AJ4" s="569" t="s">
        <v>100</v>
      </c>
      <c r="AK4" s="583"/>
      <c r="AL4" s="583"/>
      <c r="AM4" s="583"/>
      <c r="AN4" s="583"/>
      <c r="AO4" s="583"/>
      <c r="AP4" s="584"/>
      <c r="AQ4" s="592" t="s">
        <v>1</v>
      </c>
    </row>
    <row r="5" spans="2:43" s="4" customFormat="1" ht="30.75" customHeight="1">
      <c r="B5" s="590"/>
      <c r="C5" s="74"/>
      <c r="D5" s="75" t="s">
        <v>103</v>
      </c>
      <c r="E5" s="76" t="s">
        <v>219</v>
      </c>
      <c r="F5" s="77"/>
      <c r="G5" s="51"/>
      <c r="H5" s="572" t="s">
        <v>20</v>
      </c>
      <c r="I5" s="573"/>
      <c r="J5" s="572" t="s">
        <v>10</v>
      </c>
      <c r="K5" s="573"/>
      <c r="L5" s="572" t="s">
        <v>11</v>
      </c>
      <c r="M5" s="573"/>
      <c r="N5" s="572" t="s">
        <v>12</v>
      </c>
      <c r="O5" s="573"/>
      <c r="P5" s="78"/>
      <c r="Q5" s="62"/>
      <c r="R5" s="588" t="s">
        <v>32</v>
      </c>
      <c r="S5" s="575"/>
      <c r="T5" s="574" t="s">
        <v>46</v>
      </c>
      <c r="U5" s="575"/>
      <c r="V5" s="574" t="s">
        <v>47</v>
      </c>
      <c r="W5" s="575"/>
      <c r="X5" s="574" t="s">
        <v>48</v>
      </c>
      <c r="Y5" s="575"/>
      <c r="Z5" s="574" t="s">
        <v>33</v>
      </c>
      <c r="AA5" s="575"/>
      <c r="AB5" s="574" t="s">
        <v>52</v>
      </c>
      <c r="AC5" s="575"/>
      <c r="AD5" s="574" t="s">
        <v>34</v>
      </c>
      <c r="AE5" s="575"/>
      <c r="AF5" s="574" t="s">
        <v>35</v>
      </c>
      <c r="AG5" s="575"/>
      <c r="AH5" s="574" t="s">
        <v>36</v>
      </c>
      <c r="AI5" s="575"/>
      <c r="AJ5" s="79"/>
      <c r="AK5" s="579" t="s">
        <v>37</v>
      </c>
      <c r="AL5" s="580"/>
      <c r="AM5" s="581" t="s">
        <v>38</v>
      </c>
      <c r="AN5" s="582"/>
      <c r="AO5" s="579" t="s">
        <v>39</v>
      </c>
      <c r="AP5" s="580"/>
      <c r="AQ5" s="593"/>
    </row>
    <row r="6" spans="2:43" s="4" customFormat="1" ht="19.5" customHeight="1" thickBot="1">
      <c r="B6" s="591"/>
      <c r="C6" s="500" t="s">
        <v>17</v>
      </c>
      <c r="D6" s="81" t="s">
        <v>5</v>
      </c>
      <c r="E6" s="81" t="s">
        <v>5</v>
      </c>
      <c r="F6" s="81" t="s">
        <v>5</v>
      </c>
      <c r="G6" s="82" t="s">
        <v>6</v>
      </c>
      <c r="H6" s="83" t="s">
        <v>5</v>
      </c>
      <c r="I6" s="84" t="s">
        <v>6</v>
      </c>
      <c r="J6" s="81" t="s">
        <v>5</v>
      </c>
      <c r="K6" s="82" t="s">
        <v>6</v>
      </c>
      <c r="L6" s="83" t="s">
        <v>5</v>
      </c>
      <c r="M6" s="84" t="s">
        <v>6</v>
      </c>
      <c r="N6" s="83" t="s">
        <v>5</v>
      </c>
      <c r="O6" s="82" t="s">
        <v>6</v>
      </c>
      <c r="P6" s="85" t="s">
        <v>5</v>
      </c>
      <c r="Q6" s="86" t="s">
        <v>6</v>
      </c>
      <c r="R6" s="87" t="s">
        <v>5</v>
      </c>
      <c r="S6" s="88" t="s">
        <v>6</v>
      </c>
      <c r="T6" s="85" t="s">
        <v>5</v>
      </c>
      <c r="U6" s="86" t="s">
        <v>6</v>
      </c>
      <c r="V6" s="85" t="s">
        <v>5</v>
      </c>
      <c r="W6" s="86" t="s">
        <v>6</v>
      </c>
      <c r="X6" s="87" t="s">
        <v>5</v>
      </c>
      <c r="Y6" s="88" t="s">
        <v>6</v>
      </c>
      <c r="Z6" s="85" t="s">
        <v>5</v>
      </c>
      <c r="AA6" s="86" t="s">
        <v>6</v>
      </c>
      <c r="AB6" s="85" t="s">
        <v>5</v>
      </c>
      <c r="AC6" s="86" t="s">
        <v>6</v>
      </c>
      <c r="AD6" s="85" t="s">
        <v>5</v>
      </c>
      <c r="AE6" s="86" t="s">
        <v>6</v>
      </c>
      <c r="AF6" s="85" t="s">
        <v>5</v>
      </c>
      <c r="AG6" s="86" t="s">
        <v>6</v>
      </c>
      <c r="AH6" s="87" t="s">
        <v>5</v>
      </c>
      <c r="AI6" s="88" t="s">
        <v>6</v>
      </c>
      <c r="AJ6" s="89" t="s">
        <v>5</v>
      </c>
      <c r="AK6" s="83" t="s">
        <v>5</v>
      </c>
      <c r="AL6" s="90" t="s">
        <v>6</v>
      </c>
      <c r="AM6" s="83" t="s">
        <v>5</v>
      </c>
      <c r="AN6" s="90" t="s">
        <v>6</v>
      </c>
      <c r="AO6" s="91" t="s">
        <v>5</v>
      </c>
      <c r="AP6" s="84" t="s">
        <v>6</v>
      </c>
      <c r="AQ6" s="92" t="s">
        <v>5</v>
      </c>
    </row>
    <row r="7" spans="2:43" s="4" customFormat="1" ht="21.75" customHeight="1">
      <c r="B7" s="93" t="s">
        <v>158</v>
      </c>
      <c r="C7" s="318">
        <f>'別表4-2'!C7+'別表4-3'!C7+'別表4-4'!C7</f>
        <v>1970</v>
      </c>
      <c r="D7" s="318">
        <f>'別表4-2'!D7+'別表4-3'!D7+'別表4-4'!D7</f>
        <v>114</v>
      </c>
      <c r="E7" s="319">
        <f>'別表4-2'!E7+'別表4-3'!E7+'別表4-4'!E7</f>
        <v>1856</v>
      </c>
      <c r="F7" s="320">
        <f>'別表4-2'!F7+'別表4-3'!F7+'別表4-4'!F7</f>
        <v>601</v>
      </c>
      <c r="G7" s="321">
        <v>100</v>
      </c>
      <c r="H7" s="360">
        <f>'別表4-2'!H7+'別表4-3'!H7+'別表4-4'!H7</f>
        <v>9</v>
      </c>
      <c r="I7" s="313">
        <f>IF($F7&lt;&gt;0,H7/$F7*100,0)</f>
        <v>1.497504159733777</v>
      </c>
      <c r="J7" s="360">
        <f>'別表4-2'!J7+'別表4-3'!J7+'別表4-4'!J7</f>
        <v>562</v>
      </c>
      <c r="K7" s="313">
        <f>IF($F7&lt;&gt;0,J7/$F7*100,0)</f>
        <v>93.5108153078203</v>
      </c>
      <c r="L7" s="360">
        <f>'別表4-2'!L7+'別表4-3'!L7+'別表4-4'!L7</f>
        <v>30</v>
      </c>
      <c r="M7" s="313">
        <f>IF($F7&lt;&gt;0,L7/$F7*100,0)</f>
        <v>4.9916805324459235</v>
      </c>
      <c r="N7" s="360">
        <f>'別表4-2'!N7+'別表4-3'!N7+'別表4-4'!N7</f>
        <v>0</v>
      </c>
      <c r="O7" s="313">
        <f>IF($F7&lt;&gt;0,N7/$F7*100,0)</f>
        <v>0</v>
      </c>
      <c r="P7" s="320">
        <f>'別表4-2'!P7+'別表4-3'!P7+'別表4-4'!P7</f>
        <v>601</v>
      </c>
      <c r="Q7" s="321">
        <v>100</v>
      </c>
      <c r="R7" s="322">
        <f>'別表4-2'!R7+'別表4-3'!R7+'別表4-4'!R7</f>
        <v>12</v>
      </c>
      <c r="S7" s="313">
        <f>IF($P7&lt;&gt;0,R7/$P7*100,0)</f>
        <v>1.9966722129783694</v>
      </c>
      <c r="T7" s="322">
        <f>'別表4-2'!T7+'別表4-3'!T7+'別表4-4'!T7</f>
        <v>143</v>
      </c>
      <c r="U7" s="317">
        <f>IF($P7&lt;&gt;0,T7/$P7*100,0)</f>
        <v>23.793677204658902</v>
      </c>
      <c r="V7" s="322">
        <f>'別表4-2'!V7+'別表4-3'!V7+'別表4-4'!V7</f>
        <v>217</v>
      </c>
      <c r="W7" s="317">
        <f>IF($P7&lt;&gt;0,V7/$P7*100,0)</f>
        <v>36.10648918469218</v>
      </c>
      <c r="X7" s="322">
        <f>'別表4-2'!X7+'別表4-3'!X7+'別表4-4'!X7</f>
        <v>194</v>
      </c>
      <c r="Y7" s="313">
        <f>IF($P7&lt;&gt;0,X7/$P7*100,0)</f>
        <v>32.27953410981697</v>
      </c>
      <c r="Z7" s="322">
        <f>'別表4-2'!Z7+'別表4-3'!Z7+'別表4-4'!Z7</f>
        <v>28</v>
      </c>
      <c r="AA7" s="317">
        <f>IF($P7&lt;&gt;0,Z7/$P7*100,0)</f>
        <v>4.658901830282862</v>
      </c>
      <c r="AB7" s="323">
        <f>'別表4-2'!AB7+'別表4-3'!AB7+'別表4-4'!AB7</f>
        <v>4</v>
      </c>
      <c r="AC7" s="317">
        <f>IF($P7&lt;&gt;0,AB7/$P7*100,0)</f>
        <v>0.6655574043261231</v>
      </c>
      <c r="AD7" s="322">
        <f>'別表4-2'!AD7+'別表4-3'!AD7+'別表4-4'!AD7</f>
        <v>1</v>
      </c>
      <c r="AE7" s="317">
        <f>IF($P7&lt;&gt;0,AD7/$P7*100,0)</f>
        <v>0.16638935108153077</v>
      </c>
      <c r="AF7" s="322">
        <f>'別表4-2'!AF7+'別表4-3'!AF7+'別表4-4'!AF7</f>
        <v>1</v>
      </c>
      <c r="AG7" s="317">
        <f>IF($P7&lt;&gt;0,AF7/$P7*100,0)</f>
        <v>0.16638935108153077</v>
      </c>
      <c r="AH7" s="322">
        <f>'別表4-2'!AH7+'別表4-3'!AH7+'別表4-4'!AH7</f>
        <v>1</v>
      </c>
      <c r="AI7" s="313">
        <f>IF($P7&lt;&gt;0,AH7/$P7*100,0)</f>
        <v>0.16638935108153077</v>
      </c>
      <c r="AJ7" s="322">
        <f>'別表4-2'!AJ7+'別表4-3'!AJ7+'別表4-4'!AJ7</f>
        <v>1343</v>
      </c>
      <c r="AK7" s="322">
        <f>'別表4-2'!AK7+'別表4-3'!AK7+'別表4-4'!AK7</f>
        <v>1339</v>
      </c>
      <c r="AL7" s="317">
        <f>IF($AJ7,AK7/$AJ7*100,0)</f>
        <v>99.70215934475057</v>
      </c>
      <c r="AM7" s="322">
        <f>'別表4-2'!AM7+'別表4-3'!AM7+'別表4-4'!AM7</f>
        <v>4</v>
      </c>
      <c r="AN7" s="317">
        <f>IF($AJ7,AM7/$AJ7*100,0)</f>
        <v>0.29784065524944153</v>
      </c>
      <c r="AO7" s="322">
        <f>'別表4-2'!AO7+'別表4-3'!AO7+'別表4-4'!AO7</f>
        <v>0</v>
      </c>
      <c r="AP7" s="313">
        <f>IF($AJ7,AO7/$AJ7*100,0)</f>
        <v>0</v>
      </c>
      <c r="AQ7" s="324">
        <f>'別表4-2'!AQ7+'別表4-3'!AQ7+'別表4-4'!AQ7</f>
        <v>26</v>
      </c>
    </row>
    <row r="8" spans="2:43" s="4" customFormat="1" ht="21.75" customHeight="1">
      <c r="B8" s="93" t="s">
        <v>159</v>
      </c>
      <c r="C8" s="325">
        <f>'別表4-2'!C8+'別表4-3'!C8+'別表4-4'!C8</f>
        <v>221</v>
      </c>
      <c r="D8" s="326">
        <f>'別表4-2'!D8+'別表4-3'!D8+'別表4-4'!D8</f>
        <v>112</v>
      </c>
      <c r="E8" s="326">
        <f>'別表4-2'!E8+'別表4-3'!E8+'別表4-4'!E8</f>
        <v>109</v>
      </c>
      <c r="F8" s="327">
        <f>'別表4-2'!F8+'別表4-3'!F8+'別表4-4'!F8</f>
        <v>135</v>
      </c>
      <c r="G8" s="328">
        <v>100</v>
      </c>
      <c r="H8" s="329">
        <f>'別表4-2'!H8+'別表4-3'!H8+'別表4-4'!H8</f>
        <v>5</v>
      </c>
      <c r="I8" s="305">
        <f>IF($F8&lt;&gt;0,H8/$F8*100,0)</f>
        <v>3.7037037037037033</v>
      </c>
      <c r="J8" s="327">
        <f>'別表4-2'!J8+'別表4-3'!J8+'別表4-4'!J8</f>
        <v>111</v>
      </c>
      <c r="K8" s="305">
        <f>IF($F8&lt;&gt;0,J8/$F8*100,0)</f>
        <v>82.22222222222221</v>
      </c>
      <c r="L8" s="329">
        <f>'別表4-2'!L8+'別表4-3'!L8+'別表4-4'!L8</f>
        <v>19</v>
      </c>
      <c r="M8" s="289">
        <f>IF($F8&lt;&gt;0,L8/$F8*100,0)</f>
        <v>14.074074074074074</v>
      </c>
      <c r="N8" s="329">
        <f>'別表4-2'!N8+'別表4-3'!N8+'別表4-4'!N8</f>
        <v>0</v>
      </c>
      <c r="O8" s="305">
        <f>IF($F8&lt;&gt;0,N8/$F8*100,0)</f>
        <v>0</v>
      </c>
      <c r="P8" s="327">
        <f>'別表4-2'!P8+'別表4-3'!P8+'別表4-4'!P8</f>
        <v>135</v>
      </c>
      <c r="Q8" s="328">
        <v>100</v>
      </c>
      <c r="R8" s="329">
        <f>'別表4-2'!R8+'別表4-3'!R8+'別表4-4'!R8</f>
        <v>16</v>
      </c>
      <c r="S8" s="289">
        <f>IF($P8&lt;&gt;0,R8/$P8*100,0)</f>
        <v>11.851851851851853</v>
      </c>
      <c r="T8" s="327">
        <f>'別表4-2'!T8+'別表4-3'!T8+'別表4-4'!T8</f>
        <v>6</v>
      </c>
      <c r="U8" s="305">
        <f>IF($P8&lt;&gt;0,T8/$P8*100,0)</f>
        <v>4.444444444444445</v>
      </c>
      <c r="V8" s="327">
        <f>'別表4-2'!V8+'別表4-3'!V8+'別表4-4'!V8</f>
        <v>5</v>
      </c>
      <c r="W8" s="305">
        <f>IF($P8&lt;&gt;0,V8/$P8*100,0)</f>
        <v>3.7037037037037033</v>
      </c>
      <c r="X8" s="329">
        <f>'別表4-2'!X8+'別表4-3'!X8+'別表4-4'!X8</f>
        <v>107</v>
      </c>
      <c r="Y8" s="289">
        <f>IF($P8&lt;&gt;0,X8/$P8*100,0)</f>
        <v>79.25925925925927</v>
      </c>
      <c r="Z8" s="327">
        <f>'別表4-2'!Z8+'別表4-3'!Z8+'別表4-4'!Z8</f>
        <v>1</v>
      </c>
      <c r="AA8" s="305">
        <f>IF($P8&lt;&gt;0,Z8/$P8*100,0)</f>
        <v>0.7407407407407408</v>
      </c>
      <c r="AB8" s="322">
        <f>'別表4-2'!AB8+'別表4-3'!AB8+'別表4-4'!AB8</f>
        <v>0</v>
      </c>
      <c r="AC8" s="305">
        <f>IF($P8&lt;&gt;0,AB8/$P8*100,0)</f>
        <v>0</v>
      </c>
      <c r="AD8" s="327">
        <f>'別表4-2'!AD8+'別表4-3'!AD8+'別表4-4'!AD8</f>
        <v>0</v>
      </c>
      <c r="AE8" s="305">
        <f>IF($P8&lt;&gt;0,AD8/$P8*100,0)</f>
        <v>0</v>
      </c>
      <c r="AF8" s="327">
        <f>'別表4-2'!AF8+'別表4-3'!AF8+'別表4-4'!AF8</f>
        <v>0</v>
      </c>
      <c r="AG8" s="305">
        <f>IF($P8&lt;&gt;0,AF8/$P8*100,0)</f>
        <v>0</v>
      </c>
      <c r="AH8" s="329">
        <f>'別表4-2'!AH8+'別表4-3'!AH8+'別表4-4'!AH8</f>
        <v>0</v>
      </c>
      <c r="AI8" s="289">
        <f>IF($P8&lt;&gt;0,AH8/$P8*100,0)</f>
        <v>0</v>
      </c>
      <c r="AJ8" s="330">
        <f>'別表4-2'!AJ8+'別表4-3'!AJ8+'別表4-4'!AJ8</f>
        <v>85</v>
      </c>
      <c r="AK8" s="329">
        <f>'別表4-2'!AK8+'別表4-3'!AK8+'別表4-4'!AK8</f>
        <v>85</v>
      </c>
      <c r="AL8" s="305">
        <f>IF($AJ8,AK8/$AJ8*100,0)</f>
        <v>100</v>
      </c>
      <c r="AM8" s="329">
        <f>'別表4-2'!AM8+'別表4-3'!AM8+'別表4-4'!AM8</f>
        <v>0</v>
      </c>
      <c r="AN8" s="305">
        <f>IF($AJ8,AM8/$AJ8*100,0)</f>
        <v>0</v>
      </c>
      <c r="AO8" s="329">
        <f>'別表4-2'!AO8+'別表4-3'!AO8+'別表4-4'!AO8</f>
        <v>0</v>
      </c>
      <c r="AP8" s="289">
        <f>IF($AJ8,AO8/$AJ8*100,0)</f>
        <v>0</v>
      </c>
      <c r="AQ8" s="331">
        <f>'別表4-2'!AQ8+'別表4-3'!AQ8+'別表4-4'!AQ8</f>
        <v>1</v>
      </c>
    </row>
    <row r="9" spans="2:43" s="4" customFormat="1" ht="21.75" customHeight="1">
      <c r="B9" s="93" t="s">
        <v>160</v>
      </c>
      <c r="C9" s="325">
        <f>'別表4-2'!C9+'別表4-3'!C9+'別表4-4'!C9</f>
        <v>42</v>
      </c>
      <c r="D9" s="326">
        <f>'別表4-2'!D9+'別表4-3'!D9+'別表4-4'!D9</f>
        <v>23</v>
      </c>
      <c r="E9" s="326">
        <f>'別表4-2'!E9+'別表4-3'!E9+'別表4-4'!E9</f>
        <v>19</v>
      </c>
      <c r="F9" s="327">
        <f>'別表4-2'!F9+'別表4-3'!F9+'別表4-4'!F9</f>
        <v>31</v>
      </c>
      <c r="G9" s="328">
        <v>100</v>
      </c>
      <c r="H9" s="329">
        <f>'別表4-2'!H9+'別表4-3'!H9+'別表4-4'!H9</f>
        <v>2</v>
      </c>
      <c r="I9" s="289">
        <f aca="true" t="shared" si="0" ref="I9:I54">IF($F9&lt;&gt;0,H9/$F9*100,0)</f>
        <v>6.451612903225806</v>
      </c>
      <c r="J9" s="327">
        <f>'別表4-2'!J9+'別表4-3'!J9+'別表4-4'!J9</f>
        <v>27</v>
      </c>
      <c r="K9" s="305">
        <f aca="true" t="shared" si="1" ref="K9:K54">IF($F9&lt;&gt;0,J9/$F9*100,0)</f>
        <v>87.09677419354838</v>
      </c>
      <c r="L9" s="329">
        <f>'別表4-2'!L9+'別表4-3'!L9+'別表4-4'!L9</f>
        <v>2</v>
      </c>
      <c r="M9" s="289">
        <f aca="true" t="shared" si="2" ref="M9:M54">IF($F9&lt;&gt;0,L9/$F9*100,0)</f>
        <v>6.451612903225806</v>
      </c>
      <c r="N9" s="329">
        <f>'別表4-2'!N9+'別表4-3'!N9+'別表4-4'!N9</f>
        <v>0</v>
      </c>
      <c r="O9" s="305">
        <f aca="true" t="shared" si="3" ref="O9:O54">IF($F9&lt;&gt;0,N9/$F9*100,0)</f>
        <v>0</v>
      </c>
      <c r="P9" s="327">
        <f>'別表4-2'!P9+'別表4-3'!P9+'別表4-4'!P9</f>
        <v>31</v>
      </c>
      <c r="Q9" s="328">
        <v>100</v>
      </c>
      <c r="R9" s="329">
        <f>'別表4-2'!R9+'別表4-3'!R9+'別表4-4'!R9</f>
        <v>2</v>
      </c>
      <c r="S9" s="289">
        <f aca="true" t="shared" si="4" ref="S9:S54">IF($P9&lt;&gt;0,R9/$P9*100,0)</f>
        <v>6.451612903225806</v>
      </c>
      <c r="T9" s="327">
        <f>'別表4-2'!T9+'別表4-3'!T9+'別表4-4'!T9</f>
        <v>6</v>
      </c>
      <c r="U9" s="332">
        <f aca="true" t="shared" si="5" ref="U9:U54">IF($P9&lt;&gt;0,T9/$P9*100,0)</f>
        <v>19.35483870967742</v>
      </c>
      <c r="V9" s="327">
        <f>'別表4-2'!V9+'別表4-3'!V9+'別表4-4'!V9</f>
        <v>8</v>
      </c>
      <c r="W9" s="305">
        <f aca="true" t="shared" si="6" ref="W9:W54">IF($P9&lt;&gt;0,V9/$P9*100,0)</f>
        <v>25.806451612903224</v>
      </c>
      <c r="X9" s="329">
        <f>'別表4-2'!X9+'別表4-3'!X9+'別表4-4'!X9</f>
        <v>3</v>
      </c>
      <c r="Y9" s="289">
        <f aca="true" t="shared" si="7" ref="Y9:Y54">IF($P9&lt;&gt;0,X9/$P9*100,0)</f>
        <v>9.67741935483871</v>
      </c>
      <c r="Z9" s="327">
        <f>'別表4-2'!Z9+'別表4-3'!Z9+'別表4-4'!Z9</f>
        <v>11</v>
      </c>
      <c r="AA9" s="305">
        <f aca="true" t="shared" si="8" ref="AA9:AA54">IF($P9&lt;&gt;0,Z9/$P9*100,0)</f>
        <v>35.483870967741936</v>
      </c>
      <c r="AB9" s="327">
        <f>'別表4-2'!AB9+'別表4-3'!AB9+'別表4-4'!AB9</f>
        <v>0</v>
      </c>
      <c r="AC9" s="305">
        <f aca="true" t="shared" si="9" ref="AC9:AC54">IF($P9&lt;&gt;0,AB9/$P9*100,0)</f>
        <v>0</v>
      </c>
      <c r="AD9" s="327">
        <f>'別表4-2'!AD9+'別表4-3'!AD9+'別表4-4'!AD9</f>
        <v>0</v>
      </c>
      <c r="AE9" s="305">
        <f aca="true" t="shared" si="10" ref="AE9:AE54">IF($P9&lt;&gt;0,AD9/$P9*100,0)</f>
        <v>0</v>
      </c>
      <c r="AF9" s="327">
        <f>'別表4-2'!AF9+'別表4-3'!AF9+'別表4-4'!AF9</f>
        <v>0</v>
      </c>
      <c r="AG9" s="305">
        <f aca="true" t="shared" si="11" ref="AG9:AG54">IF($P9&lt;&gt;0,AF9/$P9*100,0)</f>
        <v>0</v>
      </c>
      <c r="AH9" s="329">
        <f>'別表4-2'!AH9+'別表4-3'!AH9+'別表4-4'!AH9</f>
        <v>1</v>
      </c>
      <c r="AI9" s="289">
        <f aca="true" t="shared" si="12" ref="AI9:AI54">IF($P9&lt;&gt;0,AH9/$P9*100,0)</f>
        <v>3.225806451612903</v>
      </c>
      <c r="AJ9" s="330">
        <f>'別表4-2'!AJ9+'別表4-3'!AJ9+'別表4-4'!AJ9</f>
        <v>10</v>
      </c>
      <c r="AK9" s="329">
        <f>'別表4-2'!AK9+'別表4-3'!AK9+'別表4-4'!AK9</f>
        <v>8</v>
      </c>
      <c r="AL9" s="305">
        <f aca="true" t="shared" si="13" ref="AL9:AL54">IF($AJ9,AK9/$AJ9*100,0)</f>
        <v>80</v>
      </c>
      <c r="AM9" s="329">
        <f>'別表4-2'!AM9+'別表4-3'!AM9+'別表4-4'!AM9</f>
        <v>2</v>
      </c>
      <c r="AN9" s="305">
        <f aca="true" t="shared" si="14" ref="AN9:AN54">IF($AJ9,AM9/$AJ9*100,0)</f>
        <v>20</v>
      </c>
      <c r="AO9" s="329">
        <f>'別表4-2'!AO9+'別表4-3'!AO9+'別表4-4'!AO9</f>
        <v>0</v>
      </c>
      <c r="AP9" s="289">
        <f aca="true" t="shared" si="15" ref="AP9:AP54">IF($AJ9,AO9/$AJ9*100,0)</f>
        <v>0</v>
      </c>
      <c r="AQ9" s="331">
        <f>'別表4-2'!AQ9+'別表4-3'!AQ9+'別表4-4'!AQ9</f>
        <v>1</v>
      </c>
    </row>
    <row r="10" spans="2:43" s="4" customFormat="1" ht="21.75" customHeight="1">
      <c r="B10" s="94" t="s">
        <v>161</v>
      </c>
      <c r="C10" s="325">
        <f>'別表4-2'!C10+'別表4-3'!C10+'別表4-4'!C10</f>
        <v>164</v>
      </c>
      <c r="D10" s="326">
        <f>'別表4-2'!D10+'別表4-3'!D10+'別表4-4'!D10</f>
        <v>91</v>
      </c>
      <c r="E10" s="326">
        <f>'別表4-2'!E10+'別表4-3'!E10+'別表4-4'!E10</f>
        <v>73</v>
      </c>
      <c r="F10" s="327">
        <f>'別表4-2'!F10+'別表4-3'!F10+'別表4-4'!F10</f>
        <v>112</v>
      </c>
      <c r="G10" s="328">
        <v>100</v>
      </c>
      <c r="H10" s="329">
        <f>'別表4-2'!H10+'別表4-3'!H10+'別表4-4'!H10</f>
        <v>14</v>
      </c>
      <c r="I10" s="305">
        <f t="shared" si="0"/>
        <v>12.5</v>
      </c>
      <c r="J10" s="327">
        <f>'別表4-2'!J10+'別表4-3'!J10+'別表4-4'!J10</f>
        <v>81</v>
      </c>
      <c r="K10" s="305">
        <f t="shared" si="1"/>
        <v>72.32142857142857</v>
      </c>
      <c r="L10" s="329">
        <f>'別表4-2'!L10+'別表4-3'!L10+'別表4-4'!L10</f>
        <v>17</v>
      </c>
      <c r="M10" s="289">
        <f t="shared" si="2"/>
        <v>15.178571428571427</v>
      </c>
      <c r="N10" s="329">
        <f>'別表4-2'!N10+'別表4-3'!N10+'別表4-4'!N10</f>
        <v>0</v>
      </c>
      <c r="O10" s="305">
        <f t="shared" si="3"/>
        <v>0</v>
      </c>
      <c r="P10" s="327">
        <f>'別表4-2'!P10+'別表4-3'!P10+'別表4-4'!P10</f>
        <v>112</v>
      </c>
      <c r="Q10" s="328">
        <v>100</v>
      </c>
      <c r="R10" s="329">
        <f>'別表4-2'!R10+'別表4-3'!R10+'別表4-4'!R10</f>
        <v>26</v>
      </c>
      <c r="S10" s="289">
        <f t="shared" si="4"/>
        <v>23.214285714285715</v>
      </c>
      <c r="T10" s="327">
        <f>'別表4-2'!T10+'別表4-3'!T10+'別表4-4'!T10</f>
        <v>7</v>
      </c>
      <c r="U10" s="305">
        <f t="shared" si="5"/>
        <v>6.25</v>
      </c>
      <c r="V10" s="327">
        <f>'別表4-2'!V10+'別表4-3'!V10+'別表4-4'!V10</f>
        <v>6</v>
      </c>
      <c r="W10" s="305">
        <f t="shared" si="6"/>
        <v>5.357142857142857</v>
      </c>
      <c r="X10" s="329">
        <f>'別表4-2'!X10+'別表4-3'!X10+'別表4-4'!X10</f>
        <v>13</v>
      </c>
      <c r="Y10" s="289">
        <f t="shared" si="7"/>
        <v>11.607142857142858</v>
      </c>
      <c r="Z10" s="327">
        <f>'別表4-2'!Z10+'別表4-3'!Z10+'別表4-4'!Z10</f>
        <v>9</v>
      </c>
      <c r="AA10" s="305">
        <f t="shared" si="8"/>
        <v>8.035714285714286</v>
      </c>
      <c r="AB10" s="327">
        <f>'別表4-2'!AB10+'別表4-3'!AB10+'別表4-4'!AB10</f>
        <v>43</v>
      </c>
      <c r="AC10" s="305">
        <f t="shared" si="9"/>
        <v>38.392857142857146</v>
      </c>
      <c r="AD10" s="327">
        <f>'別表4-2'!AD10+'別表4-3'!AD10+'別表4-4'!AD10</f>
        <v>5</v>
      </c>
      <c r="AE10" s="305">
        <f t="shared" si="10"/>
        <v>4.464285714285714</v>
      </c>
      <c r="AF10" s="327">
        <f>'別表4-2'!AF10+'別表4-3'!AF10+'別表4-4'!AF10</f>
        <v>1</v>
      </c>
      <c r="AG10" s="305">
        <f t="shared" si="11"/>
        <v>0.8928571428571428</v>
      </c>
      <c r="AH10" s="329">
        <f>'別表4-2'!AH10+'別表4-3'!AH10+'別表4-4'!AH10</f>
        <v>2</v>
      </c>
      <c r="AI10" s="289">
        <f t="shared" si="12"/>
        <v>1.7857142857142856</v>
      </c>
      <c r="AJ10" s="330">
        <f>'別表4-2'!AJ10+'別表4-3'!AJ10+'別表4-4'!AJ10</f>
        <v>46</v>
      </c>
      <c r="AK10" s="329">
        <f>'別表4-2'!AK10+'別表4-3'!AK10+'別表4-4'!AK10</f>
        <v>40</v>
      </c>
      <c r="AL10" s="305">
        <f t="shared" si="13"/>
        <v>86.95652173913044</v>
      </c>
      <c r="AM10" s="329">
        <f>'別表4-2'!AM10+'別表4-3'!AM10+'別表4-4'!AM10</f>
        <v>6</v>
      </c>
      <c r="AN10" s="305">
        <f t="shared" si="14"/>
        <v>13.043478260869565</v>
      </c>
      <c r="AO10" s="329">
        <f>'別表4-2'!AO10+'別表4-3'!AO10+'別表4-4'!AO10</f>
        <v>0</v>
      </c>
      <c r="AP10" s="289">
        <f t="shared" si="15"/>
        <v>0</v>
      </c>
      <c r="AQ10" s="331">
        <f>'別表4-2'!AQ10+'別表4-3'!AQ10+'別表4-4'!AQ10</f>
        <v>6</v>
      </c>
    </row>
    <row r="11" spans="2:43" s="4" customFormat="1" ht="21.75" customHeight="1">
      <c r="B11" s="95" t="s">
        <v>162</v>
      </c>
      <c r="C11" s="325">
        <f>'別表4-2'!C11+'別表4-3'!C11+'別表4-4'!C11</f>
        <v>184</v>
      </c>
      <c r="D11" s="326">
        <f>'別表4-2'!D11+'別表4-3'!D11+'別表4-4'!D11</f>
        <v>95</v>
      </c>
      <c r="E11" s="326">
        <f>'別表4-2'!E11+'別表4-3'!E11+'別表4-4'!E11</f>
        <v>89</v>
      </c>
      <c r="F11" s="327">
        <f>'別表4-2'!F11+'別表4-3'!F11+'別表4-4'!F11</f>
        <v>14</v>
      </c>
      <c r="G11" s="328">
        <v>100</v>
      </c>
      <c r="H11" s="329">
        <f>'別表4-2'!H11+'別表4-3'!H11+'別表4-4'!H11</f>
        <v>0</v>
      </c>
      <c r="I11" s="289">
        <f t="shared" si="0"/>
        <v>0</v>
      </c>
      <c r="J11" s="327">
        <f>'別表4-2'!J11+'別表4-3'!J11+'別表4-4'!J11</f>
        <v>10</v>
      </c>
      <c r="K11" s="305">
        <f t="shared" si="1"/>
        <v>71.42857142857143</v>
      </c>
      <c r="L11" s="329">
        <f>'別表4-2'!L11+'別表4-3'!L11+'別表4-4'!L11</f>
        <v>4</v>
      </c>
      <c r="M11" s="289">
        <f t="shared" si="2"/>
        <v>28.57142857142857</v>
      </c>
      <c r="N11" s="329">
        <f>'別表4-2'!N11+'別表4-3'!N11+'別表4-4'!N11</f>
        <v>0</v>
      </c>
      <c r="O11" s="305">
        <f t="shared" si="3"/>
        <v>0</v>
      </c>
      <c r="P11" s="327">
        <f>'別表4-2'!P11+'別表4-3'!P11+'別表4-4'!P11</f>
        <v>14</v>
      </c>
      <c r="Q11" s="328">
        <v>100</v>
      </c>
      <c r="R11" s="329">
        <f>'別表4-2'!R11+'別表4-3'!R11+'別表4-4'!R11</f>
        <v>6</v>
      </c>
      <c r="S11" s="289">
        <f t="shared" si="4"/>
        <v>42.857142857142854</v>
      </c>
      <c r="T11" s="327">
        <f>'別表4-2'!T11+'別表4-3'!T11+'別表4-4'!T11</f>
        <v>6</v>
      </c>
      <c r="U11" s="305">
        <f t="shared" si="5"/>
        <v>42.857142857142854</v>
      </c>
      <c r="V11" s="327">
        <f>'別表4-2'!V11+'別表4-3'!V11+'別表4-4'!V11</f>
        <v>0</v>
      </c>
      <c r="W11" s="305">
        <f t="shared" si="6"/>
        <v>0</v>
      </c>
      <c r="X11" s="329">
        <f>'別表4-2'!X11+'別表4-3'!X11+'別表4-4'!X11</f>
        <v>1</v>
      </c>
      <c r="Y11" s="289">
        <f t="shared" si="7"/>
        <v>7.142857142857142</v>
      </c>
      <c r="Z11" s="327">
        <f>'別表4-2'!Z11+'別表4-3'!Z11+'別表4-4'!Z11</f>
        <v>0</v>
      </c>
      <c r="AA11" s="305">
        <f t="shared" si="8"/>
        <v>0</v>
      </c>
      <c r="AB11" s="327">
        <f>'別表4-2'!AB11+'別表4-3'!AB11+'別表4-4'!AB11</f>
        <v>1</v>
      </c>
      <c r="AC11" s="305">
        <f t="shared" si="9"/>
        <v>7.142857142857142</v>
      </c>
      <c r="AD11" s="327">
        <f>'別表4-2'!AD11+'別表4-3'!AD11+'別表4-4'!AD11</f>
        <v>0</v>
      </c>
      <c r="AE11" s="305">
        <f t="shared" si="10"/>
        <v>0</v>
      </c>
      <c r="AF11" s="327">
        <f>'別表4-2'!AF11+'別表4-3'!AF11+'別表4-4'!AF11</f>
        <v>0</v>
      </c>
      <c r="AG11" s="305">
        <f t="shared" si="11"/>
        <v>0</v>
      </c>
      <c r="AH11" s="329">
        <f>'別表4-2'!AH11+'別表4-3'!AH11+'別表4-4'!AH11</f>
        <v>0</v>
      </c>
      <c r="AI11" s="289">
        <f t="shared" si="12"/>
        <v>0</v>
      </c>
      <c r="AJ11" s="330">
        <f>'別表4-2'!AJ11+'別表4-3'!AJ11+'別表4-4'!AJ11</f>
        <v>168</v>
      </c>
      <c r="AK11" s="329">
        <f>'別表4-2'!AK11+'別表4-3'!AK11+'別表4-4'!AK11</f>
        <v>76</v>
      </c>
      <c r="AL11" s="305">
        <f t="shared" si="13"/>
        <v>45.23809523809524</v>
      </c>
      <c r="AM11" s="329">
        <f>'別表4-2'!AM11+'別表4-3'!AM11+'別表4-4'!AM11</f>
        <v>92</v>
      </c>
      <c r="AN11" s="305">
        <f t="shared" si="14"/>
        <v>54.761904761904766</v>
      </c>
      <c r="AO11" s="329">
        <f>'別表4-2'!AO11+'別表4-3'!AO11+'別表4-4'!AO11</f>
        <v>0</v>
      </c>
      <c r="AP11" s="289">
        <f t="shared" si="15"/>
        <v>0</v>
      </c>
      <c r="AQ11" s="331">
        <f>'別表4-2'!AQ11+'別表4-3'!AQ11+'別表4-4'!AQ11</f>
        <v>2</v>
      </c>
    </row>
    <row r="12" spans="2:43" s="4" customFormat="1" ht="21.75" customHeight="1">
      <c r="B12" s="95" t="s">
        <v>163</v>
      </c>
      <c r="C12" s="325">
        <f>'別表4-2'!C12+'別表4-3'!C12+'別表4-4'!C12</f>
        <v>27</v>
      </c>
      <c r="D12" s="326">
        <f>'別表4-2'!D12+'別表4-3'!D12+'別表4-4'!D12</f>
        <v>11</v>
      </c>
      <c r="E12" s="326">
        <f>'別表4-2'!E12+'別表4-3'!E12+'別表4-4'!E12</f>
        <v>16</v>
      </c>
      <c r="F12" s="327">
        <f>'別表4-2'!F12+'別表4-3'!F12+'別表4-4'!F12</f>
        <v>15</v>
      </c>
      <c r="G12" s="328">
        <v>100</v>
      </c>
      <c r="H12" s="333">
        <f>'別表4-2'!H12+'別表4-3'!H12+'別表4-4'!H12</f>
        <v>2</v>
      </c>
      <c r="I12" s="289">
        <f t="shared" si="0"/>
        <v>13.333333333333334</v>
      </c>
      <c r="J12" s="334">
        <f>'別表4-2'!J12+'別表4-3'!J12+'別表4-4'!J12</f>
        <v>11</v>
      </c>
      <c r="K12" s="305">
        <f t="shared" si="1"/>
        <v>73.33333333333333</v>
      </c>
      <c r="L12" s="333">
        <f>'別表4-2'!L12+'別表4-3'!L12+'別表4-4'!L12</f>
        <v>2</v>
      </c>
      <c r="M12" s="289">
        <f t="shared" si="2"/>
        <v>13.333333333333334</v>
      </c>
      <c r="N12" s="333">
        <f>'別表4-2'!N12+'別表4-3'!N12+'別表4-4'!N12</f>
        <v>0</v>
      </c>
      <c r="O12" s="305">
        <f t="shared" si="3"/>
        <v>0</v>
      </c>
      <c r="P12" s="327">
        <f>'別表4-2'!P12+'別表4-3'!P12+'別表4-4'!P12</f>
        <v>15</v>
      </c>
      <c r="Q12" s="335">
        <v>100</v>
      </c>
      <c r="R12" s="333">
        <f>'別表4-2'!R12+'別表4-3'!R12+'別表4-4'!R12</f>
        <v>2</v>
      </c>
      <c r="S12" s="289">
        <f t="shared" si="4"/>
        <v>13.333333333333334</v>
      </c>
      <c r="T12" s="334">
        <f>'別表4-2'!T12+'別表4-3'!T12+'別表4-4'!T12</f>
        <v>3</v>
      </c>
      <c r="U12" s="332">
        <f t="shared" si="5"/>
        <v>20</v>
      </c>
      <c r="V12" s="334">
        <f>'別表4-2'!V12+'別表4-3'!V12+'別表4-4'!V12</f>
        <v>5</v>
      </c>
      <c r="W12" s="305">
        <f t="shared" si="6"/>
        <v>33.33333333333333</v>
      </c>
      <c r="X12" s="333">
        <f>'別表4-2'!X12+'別表4-3'!X12+'別表4-4'!X12</f>
        <v>3</v>
      </c>
      <c r="Y12" s="289">
        <f t="shared" si="7"/>
        <v>20</v>
      </c>
      <c r="Z12" s="334">
        <f>'別表4-2'!Z12+'別表4-3'!Z12+'別表4-4'!Z12</f>
        <v>0</v>
      </c>
      <c r="AA12" s="305">
        <f t="shared" si="8"/>
        <v>0</v>
      </c>
      <c r="AB12" s="334">
        <f>'別表4-2'!AB12+'別表4-3'!AB12+'別表4-4'!AB12</f>
        <v>1</v>
      </c>
      <c r="AC12" s="305">
        <f t="shared" si="9"/>
        <v>6.666666666666667</v>
      </c>
      <c r="AD12" s="334">
        <f>'別表4-2'!AD12+'別表4-3'!AD12+'別表4-4'!AD12</f>
        <v>0</v>
      </c>
      <c r="AE12" s="305">
        <f t="shared" si="10"/>
        <v>0</v>
      </c>
      <c r="AF12" s="334">
        <f>'別表4-2'!AF12+'別表4-3'!AF12+'別表4-4'!AF12</f>
        <v>0</v>
      </c>
      <c r="AG12" s="305">
        <f t="shared" si="11"/>
        <v>0</v>
      </c>
      <c r="AH12" s="333">
        <f>'別表4-2'!AH12+'別表4-3'!AH12+'別表4-4'!AH12</f>
        <v>1</v>
      </c>
      <c r="AI12" s="289">
        <f t="shared" si="12"/>
        <v>6.666666666666667</v>
      </c>
      <c r="AJ12" s="330">
        <f>'別表4-2'!AJ12+'別表4-3'!AJ12+'別表4-4'!AJ12</f>
        <v>10</v>
      </c>
      <c r="AK12" s="333">
        <f>'別表4-2'!AK12+'別表4-3'!AK12+'別表4-4'!AK12</f>
        <v>9</v>
      </c>
      <c r="AL12" s="305">
        <f t="shared" si="13"/>
        <v>90</v>
      </c>
      <c r="AM12" s="333">
        <f>'別表4-2'!AM12+'別表4-3'!AM12+'別表4-4'!AM12</f>
        <v>1</v>
      </c>
      <c r="AN12" s="305">
        <f t="shared" si="14"/>
        <v>10</v>
      </c>
      <c r="AO12" s="333">
        <f>'別表4-2'!AO12+'別表4-3'!AO12+'別表4-4'!AO12</f>
        <v>0</v>
      </c>
      <c r="AP12" s="289">
        <f t="shared" si="15"/>
        <v>0</v>
      </c>
      <c r="AQ12" s="336">
        <f>'別表4-2'!AQ12+'別表4-3'!AQ12+'別表4-4'!AQ12</f>
        <v>2</v>
      </c>
    </row>
    <row r="13" spans="2:43" s="4" customFormat="1" ht="21.75" customHeight="1">
      <c r="B13" s="95" t="s">
        <v>164</v>
      </c>
      <c r="C13" s="325">
        <f>'別表4-2'!C13+'別表4-3'!C13+'別表4-4'!C13</f>
        <v>107</v>
      </c>
      <c r="D13" s="326">
        <f>'別表4-2'!D13+'別表4-3'!D13+'別表4-4'!D13</f>
        <v>67</v>
      </c>
      <c r="E13" s="326">
        <f>'別表4-2'!E13+'別表4-3'!E13+'別表4-4'!E13</f>
        <v>40</v>
      </c>
      <c r="F13" s="327">
        <f>'別表4-2'!F13+'別表4-3'!F13+'別表4-4'!F13</f>
        <v>43</v>
      </c>
      <c r="G13" s="328">
        <v>100</v>
      </c>
      <c r="H13" s="329">
        <f>'別表4-2'!H13+'別表4-3'!H13+'別表4-4'!H13</f>
        <v>3</v>
      </c>
      <c r="I13" s="289">
        <f t="shared" si="0"/>
        <v>6.976744186046512</v>
      </c>
      <c r="J13" s="327">
        <f>'別表4-2'!J13+'別表4-3'!J13+'別表4-4'!J13</f>
        <v>29</v>
      </c>
      <c r="K13" s="305">
        <f t="shared" si="1"/>
        <v>67.44186046511628</v>
      </c>
      <c r="L13" s="329">
        <f>'別表4-2'!L13+'別表4-3'!L13+'別表4-4'!L13</f>
        <v>11</v>
      </c>
      <c r="M13" s="305">
        <f t="shared" si="2"/>
        <v>25.581395348837212</v>
      </c>
      <c r="N13" s="329">
        <f>'別表4-2'!N13+'別表4-3'!N13+'別表4-4'!N13</f>
        <v>0</v>
      </c>
      <c r="O13" s="305">
        <f t="shared" si="3"/>
        <v>0</v>
      </c>
      <c r="P13" s="327">
        <f>'別表4-2'!P13+'別表4-3'!P13+'別表4-4'!P13</f>
        <v>43</v>
      </c>
      <c r="Q13" s="328">
        <v>100</v>
      </c>
      <c r="R13" s="329">
        <f>'別表4-2'!R13+'別表4-3'!R13+'別表4-4'!R13</f>
        <v>7</v>
      </c>
      <c r="S13" s="289">
        <f t="shared" si="4"/>
        <v>16.27906976744186</v>
      </c>
      <c r="T13" s="327">
        <f>'別表4-2'!T13+'別表4-3'!T13+'別表4-4'!T13</f>
        <v>16</v>
      </c>
      <c r="U13" s="305">
        <f t="shared" si="5"/>
        <v>37.2093023255814</v>
      </c>
      <c r="V13" s="327">
        <f>'別表4-2'!V13+'別表4-3'!V13+'別表4-4'!V13</f>
        <v>5</v>
      </c>
      <c r="W13" s="305">
        <f t="shared" si="6"/>
        <v>11.627906976744185</v>
      </c>
      <c r="X13" s="329">
        <f>'別表4-2'!X13+'別表4-3'!X13+'別表4-4'!X13</f>
        <v>4</v>
      </c>
      <c r="Y13" s="289">
        <f t="shared" si="7"/>
        <v>9.30232558139535</v>
      </c>
      <c r="Z13" s="327">
        <f>'別表4-2'!Z13+'別表4-3'!Z13+'別表4-4'!Z13</f>
        <v>3</v>
      </c>
      <c r="AA13" s="305">
        <f t="shared" si="8"/>
        <v>6.976744186046512</v>
      </c>
      <c r="AB13" s="327">
        <f>'別表4-2'!AB13+'別表4-3'!AB13+'別表4-4'!AB13</f>
        <v>4</v>
      </c>
      <c r="AC13" s="305">
        <f t="shared" si="9"/>
        <v>9.30232558139535</v>
      </c>
      <c r="AD13" s="327">
        <f>'別表4-2'!AD13+'別表4-3'!AD13+'別表4-4'!AD13</f>
        <v>1</v>
      </c>
      <c r="AE13" s="305">
        <f t="shared" si="10"/>
        <v>2.3255813953488373</v>
      </c>
      <c r="AF13" s="327">
        <f>'別表4-2'!AF13+'別表4-3'!AF13+'別表4-4'!AF13</f>
        <v>1</v>
      </c>
      <c r="AG13" s="305">
        <f t="shared" si="11"/>
        <v>2.3255813953488373</v>
      </c>
      <c r="AH13" s="329">
        <f>'別表4-2'!AH13+'別表4-3'!AH13+'別表4-4'!AH13</f>
        <v>2</v>
      </c>
      <c r="AI13" s="289">
        <f t="shared" si="12"/>
        <v>4.651162790697675</v>
      </c>
      <c r="AJ13" s="330">
        <f>'別表4-2'!AJ13+'別表4-3'!AJ13+'別表4-4'!AJ13</f>
        <v>59</v>
      </c>
      <c r="AK13" s="329">
        <f>'別表4-2'!AK13+'別表4-3'!AK13+'別表4-4'!AK13</f>
        <v>55</v>
      </c>
      <c r="AL13" s="305">
        <f t="shared" si="13"/>
        <v>93.22033898305084</v>
      </c>
      <c r="AM13" s="329">
        <f>'別表4-2'!AM13+'別表4-3'!AM13+'別表4-4'!AM13</f>
        <v>4</v>
      </c>
      <c r="AN13" s="305">
        <f t="shared" si="14"/>
        <v>6.779661016949152</v>
      </c>
      <c r="AO13" s="329">
        <f>'別表4-2'!AO13+'別表4-3'!AO13+'別表4-4'!AO13</f>
        <v>0</v>
      </c>
      <c r="AP13" s="289">
        <f t="shared" si="15"/>
        <v>0</v>
      </c>
      <c r="AQ13" s="331">
        <f>'別表4-2'!AQ13+'別表4-3'!AQ13+'別表4-4'!AQ13</f>
        <v>5</v>
      </c>
    </row>
    <row r="14" spans="2:43" s="4" customFormat="1" ht="21.75" customHeight="1">
      <c r="B14" s="95" t="s">
        <v>165</v>
      </c>
      <c r="C14" s="325">
        <f>'別表4-2'!C14+'別表4-3'!C14+'別表4-4'!C14</f>
        <v>107</v>
      </c>
      <c r="D14" s="326">
        <f>'別表4-2'!D14+'別表4-3'!D14+'別表4-4'!D14</f>
        <v>35</v>
      </c>
      <c r="E14" s="326">
        <f>'別表4-2'!E14+'別表4-3'!E14+'別表4-4'!E14</f>
        <v>72</v>
      </c>
      <c r="F14" s="327">
        <f>'別表4-2'!F14+'別表4-3'!F14+'別表4-4'!F14</f>
        <v>52</v>
      </c>
      <c r="G14" s="328">
        <v>100</v>
      </c>
      <c r="H14" s="329">
        <f>'別表4-2'!H14+'別表4-3'!H14+'別表4-4'!H14</f>
        <v>1</v>
      </c>
      <c r="I14" s="289">
        <f t="shared" si="0"/>
        <v>1.9230769230769231</v>
      </c>
      <c r="J14" s="327">
        <f>'別表4-2'!J14+'別表4-3'!J14+'別表4-4'!J14</f>
        <v>33</v>
      </c>
      <c r="K14" s="305">
        <f>IF($F14&lt;&gt;K480,J14/$F14*100,0)</f>
        <v>63.46153846153846</v>
      </c>
      <c r="L14" s="329">
        <f>'別表4-2'!L14+'別表4-3'!L14+'別表4-4'!L14</f>
        <v>18</v>
      </c>
      <c r="M14" s="289">
        <f t="shared" si="2"/>
        <v>34.61538461538461</v>
      </c>
      <c r="N14" s="329">
        <f>'別表4-2'!N14+'別表4-3'!N14+'別表4-4'!N14</f>
        <v>0</v>
      </c>
      <c r="O14" s="305">
        <f t="shared" si="3"/>
        <v>0</v>
      </c>
      <c r="P14" s="327">
        <f>'別表4-2'!P14+'別表4-3'!P14+'別表4-4'!P14</f>
        <v>52</v>
      </c>
      <c r="Q14" s="328">
        <v>100</v>
      </c>
      <c r="R14" s="329">
        <f>'別表4-2'!R14+'別表4-3'!R14+'別表4-4'!R14</f>
        <v>2</v>
      </c>
      <c r="S14" s="289">
        <f t="shared" si="4"/>
        <v>3.8461538461538463</v>
      </c>
      <c r="T14" s="327">
        <f>'別表4-2'!T14+'別表4-3'!T14+'別表4-4'!T14</f>
        <v>21</v>
      </c>
      <c r="U14" s="305">
        <f t="shared" si="5"/>
        <v>40.38461538461539</v>
      </c>
      <c r="V14" s="327">
        <f>'別表4-2'!V14+'別表4-3'!V14+'別表4-4'!V14</f>
        <v>8</v>
      </c>
      <c r="W14" s="305">
        <f t="shared" si="6"/>
        <v>15.384615384615385</v>
      </c>
      <c r="X14" s="329">
        <f>'別表4-2'!X14+'別表4-3'!X14+'別表4-4'!X14</f>
        <v>8</v>
      </c>
      <c r="Y14" s="289">
        <f t="shared" si="7"/>
        <v>15.384615384615385</v>
      </c>
      <c r="Z14" s="327">
        <f>'別表4-2'!Z14+'別表4-3'!Z14+'別表4-4'!Z14</f>
        <v>5</v>
      </c>
      <c r="AA14" s="305">
        <f t="shared" si="8"/>
        <v>9.615384615384617</v>
      </c>
      <c r="AB14" s="327">
        <f>'別表4-2'!AB14+'別表4-3'!AB14+'別表4-4'!AB14</f>
        <v>0</v>
      </c>
      <c r="AC14" s="305">
        <f t="shared" si="9"/>
        <v>0</v>
      </c>
      <c r="AD14" s="327">
        <f>'別表4-2'!AD14+'別表4-3'!AD14+'別表4-4'!AD14</f>
        <v>1</v>
      </c>
      <c r="AE14" s="305">
        <f t="shared" si="10"/>
        <v>1.9230769230769231</v>
      </c>
      <c r="AF14" s="327">
        <f>'別表4-2'!AF14+'別表4-3'!AF14+'別表4-4'!AF14</f>
        <v>0</v>
      </c>
      <c r="AG14" s="305">
        <f t="shared" si="11"/>
        <v>0</v>
      </c>
      <c r="AH14" s="329">
        <f>'別表4-2'!AH14+'別表4-3'!AH14+'別表4-4'!AH14</f>
        <v>7</v>
      </c>
      <c r="AI14" s="289">
        <f t="shared" si="12"/>
        <v>13.461538461538462</v>
      </c>
      <c r="AJ14" s="330">
        <f>'別表4-2'!AJ14+'別表4-3'!AJ14+'別表4-4'!AJ14</f>
        <v>49</v>
      </c>
      <c r="AK14" s="329">
        <f>'別表4-2'!AK14+'別表4-3'!AK14+'別表4-4'!AK14</f>
        <v>40</v>
      </c>
      <c r="AL14" s="305">
        <f t="shared" si="13"/>
        <v>81.63265306122449</v>
      </c>
      <c r="AM14" s="329">
        <f>'別表4-2'!AM14+'別表4-3'!AM14+'別表4-4'!AM14</f>
        <v>5</v>
      </c>
      <c r="AN14" s="305">
        <f t="shared" si="14"/>
        <v>10.204081632653061</v>
      </c>
      <c r="AO14" s="329">
        <f>'別表4-2'!AO14+'別表4-3'!AO14+'別表4-4'!AO14</f>
        <v>4</v>
      </c>
      <c r="AP14" s="289">
        <f t="shared" si="15"/>
        <v>8.16326530612245</v>
      </c>
      <c r="AQ14" s="331">
        <f>'別表4-2'!AQ14+'別表4-3'!AQ14+'別表4-4'!AQ14</f>
        <v>6</v>
      </c>
    </row>
    <row r="15" spans="2:43" s="4" customFormat="1" ht="21.75" customHeight="1">
      <c r="B15" s="95" t="s">
        <v>166</v>
      </c>
      <c r="C15" s="325">
        <f>'別表4-2'!C15+'別表4-3'!C15+'別表4-4'!C15</f>
        <v>69</v>
      </c>
      <c r="D15" s="326">
        <f>'別表4-2'!D15+'別表4-3'!D15+'別表4-4'!D15</f>
        <v>26</v>
      </c>
      <c r="E15" s="326">
        <f>'別表4-2'!E15+'別表4-3'!E15+'別表4-4'!E15</f>
        <v>43</v>
      </c>
      <c r="F15" s="327">
        <f>'別表4-2'!F15+'別表4-3'!F15+'別表4-4'!F15</f>
        <v>19</v>
      </c>
      <c r="G15" s="328">
        <v>100</v>
      </c>
      <c r="H15" s="329">
        <f>'別表4-2'!H15+'別表4-3'!H15+'別表4-4'!H15</f>
        <v>4</v>
      </c>
      <c r="I15" s="289">
        <f t="shared" si="0"/>
        <v>21.052631578947366</v>
      </c>
      <c r="J15" s="327">
        <f>'別表4-2'!J15+'別表4-3'!J15+'別表4-4'!J15</f>
        <v>14</v>
      </c>
      <c r="K15" s="305">
        <f t="shared" si="1"/>
        <v>73.68421052631578</v>
      </c>
      <c r="L15" s="329">
        <f>'別表4-2'!L15+'別表4-3'!L15+'別表4-4'!L15</f>
        <v>1</v>
      </c>
      <c r="M15" s="305">
        <f t="shared" si="2"/>
        <v>5.263157894736842</v>
      </c>
      <c r="N15" s="329">
        <f>'別表4-2'!N15+'別表4-3'!N15+'別表4-4'!N15</f>
        <v>0</v>
      </c>
      <c r="O15" s="305">
        <f t="shared" si="3"/>
        <v>0</v>
      </c>
      <c r="P15" s="327">
        <f>'別表4-2'!P15+'別表4-3'!P15+'別表4-4'!P15</f>
        <v>19</v>
      </c>
      <c r="Q15" s="328">
        <v>100</v>
      </c>
      <c r="R15" s="329">
        <f>'別表4-2'!R15+'別表4-3'!R15+'別表4-4'!R15</f>
        <v>0</v>
      </c>
      <c r="S15" s="289">
        <f t="shared" si="4"/>
        <v>0</v>
      </c>
      <c r="T15" s="327">
        <f>'別表4-2'!T15+'別表4-3'!T15+'別表4-4'!T15</f>
        <v>4</v>
      </c>
      <c r="U15" s="332">
        <f t="shared" si="5"/>
        <v>21.052631578947366</v>
      </c>
      <c r="V15" s="327">
        <f>'別表4-2'!V15+'別表4-3'!V15+'別表4-4'!V15</f>
        <v>6</v>
      </c>
      <c r="W15" s="305">
        <f t="shared" si="6"/>
        <v>31.57894736842105</v>
      </c>
      <c r="X15" s="329">
        <f>'別表4-2'!X15+'別表4-3'!X15+'別表4-4'!X15</f>
        <v>3</v>
      </c>
      <c r="Y15" s="289">
        <f t="shared" si="7"/>
        <v>15.789473684210526</v>
      </c>
      <c r="Z15" s="327">
        <f>'別表4-2'!Z15+'別表4-3'!Z15+'別表4-4'!Z15</f>
        <v>3</v>
      </c>
      <c r="AA15" s="305">
        <f t="shared" si="8"/>
        <v>15.789473684210526</v>
      </c>
      <c r="AB15" s="327">
        <f>'別表4-2'!AB15+'別表4-3'!AB15+'別表4-4'!AB15</f>
        <v>0</v>
      </c>
      <c r="AC15" s="305">
        <f t="shared" si="9"/>
        <v>0</v>
      </c>
      <c r="AD15" s="327">
        <f>'別表4-2'!AD15+'別表4-3'!AD15+'別表4-4'!AD15</f>
        <v>0</v>
      </c>
      <c r="AE15" s="305">
        <f t="shared" si="10"/>
        <v>0</v>
      </c>
      <c r="AF15" s="327">
        <f>'別表4-2'!AF15+'別表4-3'!AF15+'別表4-4'!AF15</f>
        <v>2</v>
      </c>
      <c r="AG15" s="305">
        <f t="shared" si="11"/>
        <v>10.526315789473683</v>
      </c>
      <c r="AH15" s="329">
        <f>'別表4-2'!AH15+'別表4-3'!AH15+'別表4-4'!AH15</f>
        <v>1</v>
      </c>
      <c r="AI15" s="289">
        <f t="shared" si="12"/>
        <v>5.263157894736842</v>
      </c>
      <c r="AJ15" s="330">
        <f>'別表4-2'!AJ15+'別表4-3'!AJ15+'別表4-4'!AJ15</f>
        <v>45</v>
      </c>
      <c r="AK15" s="329">
        <f>'別表4-2'!AK15+'別表4-3'!AK15+'別表4-4'!AK15</f>
        <v>34</v>
      </c>
      <c r="AL15" s="305">
        <f t="shared" si="13"/>
        <v>75.55555555555556</v>
      </c>
      <c r="AM15" s="329">
        <f>'別表4-2'!AM15+'別表4-3'!AM15+'別表4-4'!AM15</f>
        <v>10</v>
      </c>
      <c r="AN15" s="305">
        <f t="shared" si="14"/>
        <v>22.22222222222222</v>
      </c>
      <c r="AO15" s="329">
        <f>'別表4-2'!AO15+'別表4-3'!AO15+'別表4-4'!AO15</f>
        <v>1</v>
      </c>
      <c r="AP15" s="289">
        <f t="shared" si="15"/>
        <v>2.2222222222222223</v>
      </c>
      <c r="AQ15" s="331">
        <f>'別表4-2'!AQ15+'別表4-3'!AQ15+'別表4-4'!AQ15</f>
        <v>5</v>
      </c>
    </row>
    <row r="16" spans="2:43" s="4" customFormat="1" ht="21.75" customHeight="1">
      <c r="B16" s="93" t="s">
        <v>167</v>
      </c>
      <c r="C16" s="325">
        <f>'別表4-2'!C16+'別表4-3'!C16+'別表4-4'!C16</f>
        <v>89</v>
      </c>
      <c r="D16" s="326">
        <f>'別表4-2'!D16+'別表4-3'!D16+'別表4-4'!D16</f>
        <v>31</v>
      </c>
      <c r="E16" s="326">
        <f>'別表4-2'!E16+'別表4-3'!E16+'別表4-4'!E16</f>
        <v>58</v>
      </c>
      <c r="F16" s="327">
        <f>'別表4-2'!F16+'別表4-3'!F16+'別表4-4'!F16</f>
        <v>50</v>
      </c>
      <c r="G16" s="328">
        <v>100</v>
      </c>
      <c r="H16" s="329">
        <f>'別表4-2'!H16+'別表4-3'!H16+'別表4-4'!H16</f>
        <v>9</v>
      </c>
      <c r="I16" s="305">
        <f t="shared" si="0"/>
        <v>18</v>
      </c>
      <c r="J16" s="327">
        <f>'別表4-2'!J16+'別表4-3'!J16+'別表4-4'!J16</f>
        <v>28</v>
      </c>
      <c r="K16" s="305">
        <f t="shared" si="1"/>
        <v>56.00000000000001</v>
      </c>
      <c r="L16" s="329">
        <f>'別表4-2'!L16+'別表4-3'!L16+'別表4-4'!L16</f>
        <v>13</v>
      </c>
      <c r="M16" s="289">
        <f t="shared" si="2"/>
        <v>26</v>
      </c>
      <c r="N16" s="329">
        <f>'別表4-2'!N16+'別表4-3'!N16+'別表4-4'!N16</f>
        <v>0</v>
      </c>
      <c r="O16" s="305">
        <f t="shared" si="3"/>
        <v>0</v>
      </c>
      <c r="P16" s="327">
        <f>'別表4-2'!P16+'別表4-3'!P16+'別表4-4'!P16</f>
        <v>50</v>
      </c>
      <c r="Q16" s="328">
        <v>100</v>
      </c>
      <c r="R16" s="329">
        <f>'別表4-2'!R16+'別表4-3'!R16+'別表4-4'!R16</f>
        <v>8</v>
      </c>
      <c r="S16" s="289">
        <f t="shared" si="4"/>
        <v>16</v>
      </c>
      <c r="T16" s="327">
        <f>'別表4-2'!T16+'別表4-3'!T16+'別表4-4'!T16</f>
        <v>15</v>
      </c>
      <c r="U16" s="305">
        <f t="shared" si="5"/>
        <v>30</v>
      </c>
      <c r="V16" s="327">
        <f>'別表4-2'!V16+'別表4-3'!V16+'別表4-4'!V16</f>
        <v>9</v>
      </c>
      <c r="W16" s="305">
        <f t="shared" si="6"/>
        <v>18</v>
      </c>
      <c r="X16" s="329">
        <f>'別表4-2'!X16+'別表4-3'!X16+'別表4-4'!X16</f>
        <v>5</v>
      </c>
      <c r="Y16" s="289">
        <f t="shared" si="7"/>
        <v>10</v>
      </c>
      <c r="Z16" s="327">
        <f>'別表4-2'!Z16+'別表4-3'!Z16+'別表4-4'!Z16</f>
        <v>3</v>
      </c>
      <c r="AA16" s="305">
        <f t="shared" si="8"/>
        <v>6</v>
      </c>
      <c r="AB16" s="322">
        <f>'別表4-2'!AB16+'別表4-3'!AB16+'別表4-4'!AB16</f>
        <v>2</v>
      </c>
      <c r="AC16" s="305">
        <f t="shared" si="9"/>
        <v>4</v>
      </c>
      <c r="AD16" s="327">
        <f>'別表4-2'!AD16+'別表4-3'!AD16+'別表4-4'!AD16</f>
        <v>1</v>
      </c>
      <c r="AE16" s="305">
        <f t="shared" si="10"/>
        <v>2</v>
      </c>
      <c r="AF16" s="327">
        <f>'別表4-2'!AF16+'別表4-3'!AF16+'別表4-4'!AF16</f>
        <v>1</v>
      </c>
      <c r="AG16" s="305">
        <f t="shared" si="11"/>
        <v>2</v>
      </c>
      <c r="AH16" s="329">
        <f>'別表4-2'!AH16+'別表4-3'!AH16+'別表4-4'!AH16</f>
        <v>6</v>
      </c>
      <c r="AI16" s="289">
        <f t="shared" si="12"/>
        <v>12</v>
      </c>
      <c r="AJ16" s="330">
        <f>'別表4-2'!AJ16+'別表4-3'!AJ16+'別表4-4'!AJ16</f>
        <v>33</v>
      </c>
      <c r="AK16" s="329">
        <f>'別表4-2'!AK16+'別表4-3'!AK16+'別表4-4'!AK16</f>
        <v>28</v>
      </c>
      <c r="AL16" s="305">
        <f t="shared" si="13"/>
        <v>84.84848484848484</v>
      </c>
      <c r="AM16" s="329">
        <f>'別表4-2'!AM16+'別表4-3'!AM16+'別表4-4'!AM16</f>
        <v>3</v>
      </c>
      <c r="AN16" s="305">
        <f t="shared" si="14"/>
        <v>9.090909090909092</v>
      </c>
      <c r="AO16" s="329">
        <f>'別表4-2'!AO16+'別表4-3'!AO16+'別表4-4'!AO16</f>
        <v>2</v>
      </c>
      <c r="AP16" s="289">
        <f t="shared" si="15"/>
        <v>6.0606060606060606</v>
      </c>
      <c r="AQ16" s="331">
        <f>'別表4-2'!AQ16+'別表4-3'!AQ16+'別表4-4'!AQ16</f>
        <v>6</v>
      </c>
    </row>
    <row r="17" spans="2:43" s="4" customFormat="1" ht="21.75" customHeight="1">
      <c r="B17" s="93" t="s">
        <v>168</v>
      </c>
      <c r="C17" s="325">
        <f>'別表4-2'!C17+'別表4-3'!C17+'別表4-4'!C17</f>
        <v>729</v>
      </c>
      <c r="D17" s="326">
        <f>'別表4-2'!D17+'別表4-3'!D17+'別表4-4'!D17</f>
        <v>455</v>
      </c>
      <c r="E17" s="326">
        <f>'別表4-2'!E17+'別表4-3'!E17+'別表4-4'!E17</f>
        <v>274</v>
      </c>
      <c r="F17" s="327">
        <f>'別表4-2'!F17+'別表4-3'!F17+'別表4-4'!F17</f>
        <v>521</v>
      </c>
      <c r="G17" s="328">
        <v>100</v>
      </c>
      <c r="H17" s="329">
        <f>'別表4-2'!H17+'別表4-3'!H17+'別表4-4'!H17</f>
        <v>8</v>
      </c>
      <c r="I17" s="289">
        <f t="shared" si="0"/>
        <v>1.5355086372360844</v>
      </c>
      <c r="J17" s="327">
        <f>'別表4-2'!J17+'別表4-3'!J17+'別表4-4'!J17</f>
        <v>451</v>
      </c>
      <c r="K17" s="305">
        <f t="shared" si="1"/>
        <v>86.56429942418427</v>
      </c>
      <c r="L17" s="329">
        <f>'別表4-2'!L17+'別表4-3'!L17+'別表4-4'!L17</f>
        <v>61</v>
      </c>
      <c r="M17" s="289">
        <f t="shared" si="2"/>
        <v>11.708253358925145</v>
      </c>
      <c r="N17" s="329">
        <f>'別表4-2'!N17+'別表4-3'!N17+'別表4-4'!N17</f>
        <v>1</v>
      </c>
      <c r="O17" s="305">
        <f t="shared" si="3"/>
        <v>0.19193857965451055</v>
      </c>
      <c r="P17" s="327">
        <f>'別表4-2'!P17+'別表4-3'!P17+'別表4-4'!P17</f>
        <v>521</v>
      </c>
      <c r="Q17" s="328">
        <v>100</v>
      </c>
      <c r="R17" s="329">
        <f>'別表4-2'!R17+'別表4-3'!R17+'別表4-4'!R17</f>
        <v>37</v>
      </c>
      <c r="S17" s="289">
        <f t="shared" si="4"/>
        <v>7.1017274472168905</v>
      </c>
      <c r="T17" s="327">
        <f>'別表4-2'!T17+'別表4-3'!T17+'別表4-4'!T17</f>
        <v>37</v>
      </c>
      <c r="U17" s="332">
        <f t="shared" si="5"/>
        <v>7.1017274472168905</v>
      </c>
      <c r="V17" s="327">
        <f>'別表4-2'!V17+'別表4-3'!V17+'別表4-4'!V17</f>
        <v>91</v>
      </c>
      <c r="W17" s="305">
        <f t="shared" si="6"/>
        <v>17.46641074856046</v>
      </c>
      <c r="X17" s="329">
        <f>'別表4-2'!X17+'別表4-3'!X17+'別表4-4'!X17</f>
        <v>29</v>
      </c>
      <c r="Y17" s="289">
        <f t="shared" si="7"/>
        <v>5.566218809980806</v>
      </c>
      <c r="Z17" s="327">
        <f>'別表4-2'!Z17+'別表4-3'!Z17+'別表4-4'!Z17</f>
        <v>272</v>
      </c>
      <c r="AA17" s="305">
        <f t="shared" si="8"/>
        <v>52.207293666026864</v>
      </c>
      <c r="AB17" s="327">
        <f>'別表4-2'!AB17+'別表4-3'!AB17+'別表4-4'!AB17</f>
        <v>38</v>
      </c>
      <c r="AC17" s="305">
        <f t="shared" si="9"/>
        <v>7.293666026871401</v>
      </c>
      <c r="AD17" s="327">
        <f>'別表4-2'!AD17+'別表4-3'!AD17+'別表4-4'!AD17</f>
        <v>6</v>
      </c>
      <c r="AE17" s="305">
        <f t="shared" si="10"/>
        <v>1.1516314779270633</v>
      </c>
      <c r="AF17" s="327">
        <f>'別表4-2'!AF17+'別表4-3'!AF17+'別表4-4'!AF17</f>
        <v>5</v>
      </c>
      <c r="AG17" s="305">
        <f t="shared" si="11"/>
        <v>0.9596928982725527</v>
      </c>
      <c r="AH17" s="329">
        <f>'別表4-2'!AH17+'別表4-3'!AH17+'別表4-4'!AH17</f>
        <v>6</v>
      </c>
      <c r="AI17" s="289">
        <f t="shared" si="12"/>
        <v>1.1516314779270633</v>
      </c>
      <c r="AJ17" s="330">
        <f>'別表4-2'!AJ17+'別表4-3'!AJ17+'別表4-4'!AJ17</f>
        <v>179</v>
      </c>
      <c r="AK17" s="329">
        <f>'別表4-2'!AK17+'別表4-3'!AK17+'別表4-4'!AK17</f>
        <v>144</v>
      </c>
      <c r="AL17" s="305">
        <f t="shared" si="13"/>
        <v>80.44692737430168</v>
      </c>
      <c r="AM17" s="329">
        <f>'別表4-2'!AM17+'別表4-3'!AM17+'別表4-4'!AM17</f>
        <v>11</v>
      </c>
      <c r="AN17" s="305">
        <f t="shared" si="14"/>
        <v>6.145251396648044</v>
      </c>
      <c r="AO17" s="329">
        <f>'別表4-2'!AO17+'別表4-3'!AO17+'別表4-4'!AO17</f>
        <v>24</v>
      </c>
      <c r="AP17" s="289">
        <f t="shared" si="15"/>
        <v>13.40782122905028</v>
      </c>
      <c r="AQ17" s="331">
        <f>'別表4-2'!AQ17+'別表4-3'!AQ17+'別表4-4'!AQ17</f>
        <v>29</v>
      </c>
    </row>
    <row r="18" spans="2:43" s="4" customFormat="1" ht="21.75" customHeight="1">
      <c r="B18" s="94" t="s">
        <v>169</v>
      </c>
      <c r="C18" s="325">
        <f>'別表4-2'!C18+'別表4-3'!C18+'別表4-4'!C18</f>
        <v>1198</v>
      </c>
      <c r="D18" s="326">
        <f>'別表4-2'!D18+'別表4-3'!D18+'別表4-4'!D18</f>
        <v>967</v>
      </c>
      <c r="E18" s="326">
        <f>'別表4-2'!E18+'別表4-3'!E18+'別表4-4'!E18</f>
        <v>231</v>
      </c>
      <c r="F18" s="327">
        <f>'別表4-2'!F18+'別表4-3'!F18+'別表4-4'!F18</f>
        <v>124</v>
      </c>
      <c r="G18" s="328">
        <v>100</v>
      </c>
      <c r="H18" s="329">
        <f>'別表4-2'!H18+'別表4-3'!H18+'別表4-4'!H18</f>
        <v>15</v>
      </c>
      <c r="I18" s="305">
        <f t="shared" si="0"/>
        <v>12.096774193548388</v>
      </c>
      <c r="J18" s="327">
        <f>'別表4-2'!J18+'別表4-3'!J18+'別表4-4'!J18</f>
        <v>55</v>
      </c>
      <c r="K18" s="305">
        <f t="shared" si="1"/>
        <v>44.354838709677416</v>
      </c>
      <c r="L18" s="329">
        <f>'別表4-2'!L18+'別表4-3'!L18+'別表4-4'!L18</f>
        <v>48</v>
      </c>
      <c r="M18" s="289">
        <f t="shared" si="2"/>
        <v>38.70967741935484</v>
      </c>
      <c r="N18" s="329">
        <f>'別表4-2'!N18+'別表4-3'!N18+'別表4-4'!N18</f>
        <v>6</v>
      </c>
      <c r="O18" s="305">
        <f t="shared" si="3"/>
        <v>4.838709677419355</v>
      </c>
      <c r="P18" s="327">
        <f>'別表4-2'!P18+'別表4-3'!P18+'別表4-4'!P18</f>
        <v>124</v>
      </c>
      <c r="Q18" s="328">
        <v>100</v>
      </c>
      <c r="R18" s="329">
        <f>'別表4-2'!R18+'別表4-3'!R18+'別表4-4'!R18</f>
        <v>20</v>
      </c>
      <c r="S18" s="289">
        <f t="shared" si="4"/>
        <v>16.129032258064516</v>
      </c>
      <c r="T18" s="327">
        <f>'別表4-2'!T18+'別表4-3'!T18+'別表4-4'!T18</f>
        <v>17</v>
      </c>
      <c r="U18" s="305">
        <f t="shared" si="5"/>
        <v>13.709677419354838</v>
      </c>
      <c r="V18" s="327">
        <f>'別表4-2'!V18+'別表4-3'!V18+'別表4-4'!V18</f>
        <v>14</v>
      </c>
      <c r="W18" s="305">
        <f t="shared" si="6"/>
        <v>11.29032258064516</v>
      </c>
      <c r="X18" s="329">
        <f>'別表4-2'!X18+'別表4-3'!X18+'別表4-4'!X18</f>
        <v>14</v>
      </c>
      <c r="Y18" s="289">
        <f t="shared" si="7"/>
        <v>11.29032258064516</v>
      </c>
      <c r="Z18" s="327">
        <f>'別表4-2'!Z18+'別表4-3'!Z18+'別表4-4'!Z18</f>
        <v>4</v>
      </c>
      <c r="AA18" s="305">
        <f t="shared" si="8"/>
        <v>3.225806451612903</v>
      </c>
      <c r="AB18" s="327">
        <f>'別表4-2'!AB18+'別表4-3'!AB18+'別表4-4'!AB18</f>
        <v>10</v>
      </c>
      <c r="AC18" s="305">
        <f t="shared" si="9"/>
        <v>8.064516129032258</v>
      </c>
      <c r="AD18" s="327">
        <f>'別表4-2'!AD18+'別表4-3'!AD18+'別表4-4'!AD18</f>
        <v>5</v>
      </c>
      <c r="AE18" s="305">
        <f t="shared" si="10"/>
        <v>4.032258064516129</v>
      </c>
      <c r="AF18" s="327">
        <f>'別表4-2'!AF18+'別表4-3'!AF18+'別表4-4'!AF18</f>
        <v>15</v>
      </c>
      <c r="AG18" s="305">
        <f t="shared" si="11"/>
        <v>12.096774193548388</v>
      </c>
      <c r="AH18" s="329">
        <f>'別表4-2'!AH18+'別表4-3'!AH18+'別表4-4'!AH18</f>
        <v>25</v>
      </c>
      <c r="AI18" s="289">
        <f t="shared" si="12"/>
        <v>20.161290322580644</v>
      </c>
      <c r="AJ18" s="330">
        <f>'別表4-2'!AJ18+'別表4-3'!AJ18+'別表4-4'!AJ18</f>
        <v>1055</v>
      </c>
      <c r="AK18" s="329">
        <f>'別表4-2'!AK18+'別表4-3'!AK18+'別表4-4'!AK18</f>
        <v>173</v>
      </c>
      <c r="AL18" s="305">
        <f t="shared" si="13"/>
        <v>16.398104265402843</v>
      </c>
      <c r="AM18" s="329">
        <f>'別表4-2'!AM18+'別表4-3'!AM18+'別表4-4'!AM18</f>
        <v>245</v>
      </c>
      <c r="AN18" s="305">
        <f t="shared" si="14"/>
        <v>23.22274881516588</v>
      </c>
      <c r="AO18" s="329">
        <f>'別表4-2'!AO18+'別表4-3'!AO18+'別表4-4'!AO18</f>
        <v>637</v>
      </c>
      <c r="AP18" s="289">
        <f t="shared" si="15"/>
        <v>60.37914691943128</v>
      </c>
      <c r="AQ18" s="331">
        <f>'別表4-2'!AQ18+'別表4-3'!AQ18+'別表4-4'!AQ18</f>
        <v>19</v>
      </c>
    </row>
    <row r="19" spans="2:43" s="4" customFormat="1" ht="21.75" customHeight="1">
      <c r="B19" s="95" t="s">
        <v>170</v>
      </c>
      <c r="C19" s="325">
        <f>'別表4-2'!C19+'別表4-3'!C19+'別表4-4'!C19</f>
        <v>3130</v>
      </c>
      <c r="D19" s="326">
        <f>'別表4-2'!D19+'別表4-3'!D19+'別表4-4'!D19</f>
        <v>1345</v>
      </c>
      <c r="E19" s="326">
        <f>'別表4-2'!E19+'別表4-3'!E19+'別表4-4'!E19</f>
        <v>1785</v>
      </c>
      <c r="F19" s="327">
        <f>'別表4-2'!F19+'別表4-3'!F19+'別表4-4'!F19</f>
        <v>868</v>
      </c>
      <c r="G19" s="328">
        <v>100</v>
      </c>
      <c r="H19" s="329">
        <f>'別表4-2'!H19+'別表4-3'!H19+'別表4-4'!H19</f>
        <v>18</v>
      </c>
      <c r="I19" s="289">
        <f t="shared" si="0"/>
        <v>2.0737327188940093</v>
      </c>
      <c r="J19" s="327">
        <f>'別表4-2'!J19+'別表4-3'!J19+'別表4-4'!J19</f>
        <v>594</v>
      </c>
      <c r="K19" s="305">
        <f t="shared" si="1"/>
        <v>68.4331797235023</v>
      </c>
      <c r="L19" s="329">
        <f>'別表4-2'!L19+'別表4-3'!L19+'別表4-4'!L19</f>
        <v>256</v>
      </c>
      <c r="M19" s="289">
        <f t="shared" si="2"/>
        <v>29.493087557603687</v>
      </c>
      <c r="N19" s="329">
        <f>'別表4-2'!N19+'別表4-3'!N19+'別表4-4'!N19</f>
        <v>0</v>
      </c>
      <c r="O19" s="305">
        <f t="shared" si="3"/>
        <v>0</v>
      </c>
      <c r="P19" s="327">
        <f>'別表4-2'!P19+'別表4-3'!P19+'別表4-4'!P19</f>
        <v>868</v>
      </c>
      <c r="Q19" s="328">
        <v>100</v>
      </c>
      <c r="R19" s="329">
        <f>'別表4-2'!R19+'別表4-3'!R19+'別表4-4'!R19</f>
        <v>165</v>
      </c>
      <c r="S19" s="289">
        <f t="shared" si="4"/>
        <v>19.00921658986175</v>
      </c>
      <c r="T19" s="327">
        <f>'別表4-2'!T19+'別表4-3'!T19+'別表4-4'!T19</f>
        <v>304</v>
      </c>
      <c r="U19" s="305">
        <f t="shared" si="5"/>
        <v>35.02304147465438</v>
      </c>
      <c r="V19" s="327">
        <f>'別表4-2'!V19+'別表4-3'!V19+'別表4-4'!V19</f>
        <v>135</v>
      </c>
      <c r="W19" s="305">
        <f t="shared" si="6"/>
        <v>15.552995391705068</v>
      </c>
      <c r="X19" s="329">
        <f>'別表4-2'!X19+'別表4-3'!X19+'別表4-4'!X19</f>
        <v>126</v>
      </c>
      <c r="Y19" s="289">
        <f t="shared" si="7"/>
        <v>14.516129032258066</v>
      </c>
      <c r="Z19" s="327">
        <f>'別表4-2'!Z19+'別表4-3'!Z19+'別表4-4'!Z19</f>
        <v>69</v>
      </c>
      <c r="AA19" s="305">
        <f t="shared" si="8"/>
        <v>7.949308755760369</v>
      </c>
      <c r="AB19" s="327">
        <f>'別表4-2'!AB19+'別表4-3'!AB19+'別表4-4'!AB19</f>
        <v>19</v>
      </c>
      <c r="AC19" s="305">
        <f t="shared" si="9"/>
        <v>2.1889400921658986</v>
      </c>
      <c r="AD19" s="327">
        <f>'別表4-2'!AD19+'別表4-3'!AD19+'別表4-4'!AD19</f>
        <v>17</v>
      </c>
      <c r="AE19" s="305">
        <f t="shared" si="10"/>
        <v>1.9585253456221197</v>
      </c>
      <c r="AF19" s="327">
        <f>'別表4-2'!AF19+'別表4-3'!AF19+'別表4-4'!AF19</f>
        <v>17</v>
      </c>
      <c r="AG19" s="305">
        <f t="shared" si="11"/>
        <v>1.9585253456221197</v>
      </c>
      <c r="AH19" s="329">
        <f>'別表4-2'!AH19+'別表4-3'!AH19+'別表4-4'!AH19</f>
        <v>16</v>
      </c>
      <c r="AI19" s="289">
        <f t="shared" si="12"/>
        <v>1.8433179723502304</v>
      </c>
      <c r="AJ19" s="337">
        <f>'別表4-2'!AJ19+'別表4-3'!AJ19+'別表4-4'!AJ19</f>
        <v>2139</v>
      </c>
      <c r="AK19" s="329">
        <f>'別表4-2'!AK19+'別表4-3'!AK19+'別表4-4'!AK19</f>
        <v>1257</v>
      </c>
      <c r="AL19" s="305">
        <f t="shared" si="13"/>
        <v>58.76577840112201</v>
      </c>
      <c r="AM19" s="329">
        <f>'別表4-2'!AM19+'別表4-3'!AM19+'別表4-4'!AM19</f>
        <v>790</v>
      </c>
      <c r="AN19" s="305">
        <f t="shared" si="14"/>
        <v>36.93314633006078</v>
      </c>
      <c r="AO19" s="329">
        <f>'別表4-2'!AO19+'別表4-3'!AO19+'別表4-4'!AO19</f>
        <v>92</v>
      </c>
      <c r="AP19" s="289">
        <f t="shared" si="15"/>
        <v>4.301075268817205</v>
      </c>
      <c r="AQ19" s="331">
        <f>'別表4-2'!AQ19+'別表4-3'!AQ19+'別表4-4'!AQ19</f>
        <v>123</v>
      </c>
    </row>
    <row r="20" spans="2:43" s="4" customFormat="1" ht="21.75" customHeight="1">
      <c r="B20" s="95" t="s">
        <v>171</v>
      </c>
      <c r="C20" s="325">
        <f>'別表4-2'!C20+'別表4-3'!C20+'別表4-4'!C20</f>
        <v>1064</v>
      </c>
      <c r="D20" s="326">
        <f>'別表4-2'!D20+'別表4-3'!D20+'別表4-4'!D20</f>
        <v>461</v>
      </c>
      <c r="E20" s="326">
        <f>'別表4-2'!E20+'別表4-3'!E20+'別表4-4'!E20</f>
        <v>603</v>
      </c>
      <c r="F20" s="327">
        <f>'別表4-2'!F20+'別表4-3'!F20+'別表4-4'!F20</f>
        <v>424</v>
      </c>
      <c r="G20" s="328">
        <v>100</v>
      </c>
      <c r="H20" s="333">
        <f>'別表4-2'!H20+'別表4-3'!H20+'別表4-4'!H20</f>
        <v>25</v>
      </c>
      <c r="I20" s="289">
        <f t="shared" si="0"/>
        <v>5.89622641509434</v>
      </c>
      <c r="J20" s="334">
        <f>'別表4-2'!J20+'別表4-3'!J20+'別表4-4'!J20</f>
        <v>325</v>
      </c>
      <c r="K20" s="305">
        <f t="shared" si="1"/>
        <v>76.65094339622641</v>
      </c>
      <c r="L20" s="333">
        <f>'別表4-2'!L20+'別表4-3'!L20+'別表4-4'!L20</f>
        <v>73</v>
      </c>
      <c r="M20" s="289">
        <f t="shared" si="2"/>
        <v>17.21698113207547</v>
      </c>
      <c r="N20" s="333">
        <f>'別表4-2'!N20+'別表4-3'!N20+'別表4-4'!N20</f>
        <v>1</v>
      </c>
      <c r="O20" s="305">
        <f t="shared" si="3"/>
        <v>0.2358490566037736</v>
      </c>
      <c r="P20" s="327">
        <f>'別表4-2'!P20+'別表4-3'!P20+'別表4-4'!P20</f>
        <v>424</v>
      </c>
      <c r="Q20" s="335">
        <v>100</v>
      </c>
      <c r="R20" s="333">
        <f>'別表4-2'!R20+'別表4-3'!R20+'別表4-4'!R20</f>
        <v>26</v>
      </c>
      <c r="S20" s="289">
        <f t="shared" si="4"/>
        <v>6.132075471698113</v>
      </c>
      <c r="T20" s="334">
        <f>'別表4-2'!T20+'別表4-3'!T20+'別表4-4'!T20</f>
        <v>109</v>
      </c>
      <c r="U20" s="332">
        <f t="shared" si="5"/>
        <v>25.707547169811324</v>
      </c>
      <c r="V20" s="334">
        <f>'別表4-2'!V20+'別表4-3'!V20+'別表4-4'!V20</f>
        <v>72</v>
      </c>
      <c r="W20" s="305">
        <f t="shared" si="6"/>
        <v>16.9811320754717</v>
      </c>
      <c r="X20" s="333">
        <f>'別表4-2'!X20+'別表4-3'!X20+'別表4-4'!X20</f>
        <v>39</v>
      </c>
      <c r="Y20" s="289">
        <f t="shared" si="7"/>
        <v>9.19811320754717</v>
      </c>
      <c r="Z20" s="334">
        <f>'別表4-2'!Z20+'別表4-3'!Z20+'別表4-4'!Z20</f>
        <v>15</v>
      </c>
      <c r="AA20" s="305">
        <f t="shared" si="8"/>
        <v>3.5377358490566038</v>
      </c>
      <c r="AB20" s="334">
        <f>'別表4-2'!AB20+'別表4-3'!AB20+'別表4-4'!AB20</f>
        <v>132</v>
      </c>
      <c r="AC20" s="305">
        <f t="shared" si="9"/>
        <v>31.132075471698112</v>
      </c>
      <c r="AD20" s="334">
        <f>'別表4-2'!AD20+'別表4-3'!AD20+'別表4-4'!AD20</f>
        <v>15</v>
      </c>
      <c r="AE20" s="305">
        <f t="shared" si="10"/>
        <v>3.5377358490566038</v>
      </c>
      <c r="AF20" s="334">
        <f>'別表4-2'!AF20+'別表4-3'!AF20+'別表4-4'!AF20</f>
        <v>3</v>
      </c>
      <c r="AG20" s="305">
        <f t="shared" si="11"/>
        <v>0.7075471698113208</v>
      </c>
      <c r="AH20" s="333">
        <f>'別表4-2'!AH20+'別表4-3'!AH20+'別表4-4'!AH20</f>
        <v>13</v>
      </c>
      <c r="AI20" s="289">
        <f t="shared" si="12"/>
        <v>3.0660377358490565</v>
      </c>
      <c r="AJ20" s="330">
        <f>'別表4-2'!AJ20+'別表4-3'!AJ20+'別表4-4'!AJ20</f>
        <v>583</v>
      </c>
      <c r="AK20" s="333">
        <f>'別表4-2'!AK20+'別表4-3'!AK20+'別表4-4'!AK20</f>
        <v>422</v>
      </c>
      <c r="AL20" s="305">
        <f t="shared" si="13"/>
        <v>72.38421955403086</v>
      </c>
      <c r="AM20" s="333">
        <f>'別表4-2'!AM20+'別表4-3'!AM20+'別表4-4'!AM20</f>
        <v>122</v>
      </c>
      <c r="AN20" s="305">
        <f t="shared" si="14"/>
        <v>20.926243567753</v>
      </c>
      <c r="AO20" s="333">
        <f>'別表4-2'!AO20+'別表4-3'!AO20+'別表4-4'!AO20</f>
        <v>39</v>
      </c>
      <c r="AP20" s="289">
        <f t="shared" si="15"/>
        <v>6.689536878216123</v>
      </c>
      <c r="AQ20" s="336">
        <f>'別表4-2'!AQ20+'別表4-3'!AQ20+'別表4-4'!AQ20</f>
        <v>57</v>
      </c>
    </row>
    <row r="21" spans="2:43" s="4" customFormat="1" ht="21.75" customHeight="1">
      <c r="B21" s="95" t="s">
        <v>172</v>
      </c>
      <c r="C21" s="325">
        <f>'別表4-2'!C21+'別表4-3'!C21+'別表4-4'!C21</f>
        <v>628</v>
      </c>
      <c r="D21" s="326">
        <f>'別表4-2'!D21+'別表4-3'!D21+'別表4-4'!D21</f>
        <v>335</v>
      </c>
      <c r="E21" s="326">
        <f>'別表4-2'!E21+'別表4-3'!E21+'別表4-4'!E21</f>
        <v>293</v>
      </c>
      <c r="F21" s="327">
        <f>'別表4-2'!F21+'別表4-3'!F21+'別表4-4'!F21</f>
        <v>38</v>
      </c>
      <c r="G21" s="328">
        <v>100</v>
      </c>
      <c r="H21" s="329">
        <f>'別表4-2'!H21+'別表4-3'!H21+'別表4-4'!H21</f>
        <v>8</v>
      </c>
      <c r="I21" s="289">
        <f t="shared" si="0"/>
        <v>21.052631578947366</v>
      </c>
      <c r="J21" s="327">
        <f>'別表4-2'!J21+'別表4-3'!J21+'別表4-4'!J21</f>
        <v>22</v>
      </c>
      <c r="K21" s="305">
        <f t="shared" si="1"/>
        <v>57.89473684210527</v>
      </c>
      <c r="L21" s="329">
        <f>'別表4-2'!L21+'別表4-3'!L21+'別表4-4'!L21</f>
        <v>8</v>
      </c>
      <c r="M21" s="305">
        <f t="shared" si="2"/>
        <v>21.052631578947366</v>
      </c>
      <c r="N21" s="329">
        <f>'別表4-2'!N21+'別表4-3'!N21+'別表4-4'!N21</f>
        <v>0</v>
      </c>
      <c r="O21" s="305">
        <f t="shared" si="3"/>
        <v>0</v>
      </c>
      <c r="P21" s="327">
        <f>'別表4-2'!P21+'別表4-3'!P21+'別表4-4'!P21</f>
        <v>38</v>
      </c>
      <c r="Q21" s="328">
        <v>100</v>
      </c>
      <c r="R21" s="329">
        <f>'別表4-2'!R21+'別表4-3'!R21+'別表4-4'!R21</f>
        <v>1</v>
      </c>
      <c r="S21" s="289">
        <f t="shared" si="4"/>
        <v>2.631578947368421</v>
      </c>
      <c r="T21" s="327">
        <f>'別表4-2'!T21+'別表4-3'!T21+'別表4-4'!T21</f>
        <v>5</v>
      </c>
      <c r="U21" s="305">
        <f t="shared" si="5"/>
        <v>13.157894736842104</v>
      </c>
      <c r="V21" s="327">
        <f>'別表4-2'!V21+'別表4-3'!V21+'別表4-4'!V21</f>
        <v>9</v>
      </c>
      <c r="W21" s="305">
        <f t="shared" si="6"/>
        <v>23.684210526315788</v>
      </c>
      <c r="X21" s="329">
        <f>'別表4-2'!X21+'別表4-3'!X21+'別表4-4'!X21</f>
        <v>10</v>
      </c>
      <c r="Y21" s="289">
        <f t="shared" si="7"/>
        <v>26.31578947368421</v>
      </c>
      <c r="Z21" s="327">
        <f>'別表4-2'!Z21+'別表4-3'!Z21+'別表4-4'!Z21</f>
        <v>5</v>
      </c>
      <c r="AA21" s="305">
        <f t="shared" si="8"/>
        <v>13.157894736842104</v>
      </c>
      <c r="AB21" s="327">
        <f>'別表4-2'!AB21+'別表4-3'!AB21+'別表4-4'!AB21</f>
        <v>3</v>
      </c>
      <c r="AC21" s="305">
        <f t="shared" si="9"/>
        <v>7.894736842105263</v>
      </c>
      <c r="AD21" s="327">
        <f>'別表4-2'!AD21+'別表4-3'!AD21+'別表4-4'!AD21</f>
        <v>4</v>
      </c>
      <c r="AE21" s="305">
        <f t="shared" si="10"/>
        <v>10.526315789473683</v>
      </c>
      <c r="AF21" s="327">
        <f>'別表4-2'!AF21+'別表4-3'!AF21+'別表4-4'!AF21</f>
        <v>1</v>
      </c>
      <c r="AG21" s="305">
        <f t="shared" si="11"/>
        <v>2.631578947368421</v>
      </c>
      <c r="AH21" s="329">
        <f>'別表4-2'!AH21+'別表4-3'!AH21+'別表4-4'!AH21</f>
        <v>0</v>
      </c>
      <c r="AI21" s="289">
        <f t="shared" si="12"/>
        <v>0</v>
      </c>
      <c r="AJ21" s="330">
        <f>'別表4-2'!AJ21+'別表4-3'!AJ21+'別表4-4'!AJ21</f>
        <v>581</v>
      </c>
      <c r="AK21" s="329">
        <f>'別表4-2'!AK21+'別表4-3'!AK21+'別表4-4'!AK21</f>
        <v>276</v>
      </c>
      <c r="AL21" s="305">
        <f t="shared" si="13"/>
        <v>47.50430292598967</v>
      </c>
      <c r="AM21" s="329">
        <f>'別表4-2'!AM21+'別表4-3'!AM21+'別表4-4'!AM21</f>
        <v>298</v>
      </c>
      <c r="AN21" s="305">
        <f t="shared" si="14"/>
        <v>51.29087779690189</v>
      </c>
      <c r="AO21" s="329">
        <f>'別表4-2'!AO21+'別表4-3'!AO21+'別表4-4'!AO21</f>
        <v>7</v>
      </c>
      <c r="AP21" s="289">
        <f t="shared" si="15"/>
        <v>1.2048192771084338</v>
      </c>
      <c r="AQ21" s="331">
        <f>'別表4-2'!AQ21+'別表4-3'!AQ21+'別表4-4'!AQ21</f>
        <v>9</v>
      </c>
    </row>
    <row r="22" spans="2:43" s="4" customFormat="1" ht="21.75" customHeight="1">
      <c r="B22" s="95" t="s">
        <v>173</v>
      </c>
      <c r="C22" s="325">
        <f>'別表4-2'!C22+'別表4-3'!C22+'別表4-4'!C22</f>
        <v>22</v>
      </c>
      <c r="D22" s="326">
        <f>'別表4-2'!D22+'別表4-3'!D22+'別表4-4'!D22</f>
        <v>6</v>
      </c>
      <c r="E22" s="326">
        <f>'別表4-2'!E22+'別表4-3'!E22+'別表4-4'!E22</f>
        <v>16</v>
      </c>
      <c r="F22" s="327">
        <f>'別表4-2'!F22+'別表4-3'!F22+'別表4-4'!F22</f>
        <v>13</v>
      </c>
      <c r="G22" s="328">
        <v>100</v>
      </c>
      <c r="H22" s="329">
        <f>'別表4-2'!H22+'別表4-3'!H22+'別表4-4'!H22</f>
        <v>2</v>
      </c>
      <c r="I22" s="289">
        <f t="shared" si="0"/>
        <v>15.384615384615385</v>
      </c>
      <c r="J22" s="327">
        <f>'別表4-2'!J22+'別表4-3'!J22+'別表4-4'!J22</f>
        <v>9</v>
      </c>
      <c r="K22" s="305">
        <f t="shared" si="1"/>
        <v>69.23076923076923</v>
      </c>
      <c r="L22" s="329">
        <f>'別表4-2'!L22+'別表4-3'!L22+'別表4-4'!L22</f>
        <v>2</v>
      </c>
      <c r="M22" s="289">
        <f t="shared" si="2"/>
        <v>15.384615384615385</v>
      </c>
      <c r="N22" s="329">
        <f>'別表4-2'!N22+'別表4-3'!N22+'別表4-4'!N22</f>
        <v>0</v>
      </c>
      <c r="O22" s="305">
        <f t="shared" si="3"/>
        <v>0</v>
      </c>
      <c r="P22" s="327">
        <f>'別表4-2'!P22+'別表4-3'!P22+'別表4-4'!P22</f>
        <v>13</v>
      </c>
      <c r="Q22" s="328">
        <v>100</v>
      </c>
      <c r="R22" s="329">
        <f>'別表4-2'!R22+'別表4-3'!R22+'別表4-4'!R22</f>
        <v>2</v>
      </c>
      <c r="S22" s="289">
        <f t="shared" si="4"/>
        <v>15.384615384615385</v>
      </c>
      <c r="T22" s="327">
        <f>'別表4-2'!T22+'別表4-3'!T22+'別表4-4'!T22</f>
        <v>6</v>
      </c>
      <c r="U22" s="305">
        <f t="shared" si="5"/>
        <v>46.15384615384615</v>
      </c>
      <c r="V22" s="327">
        <f>'別表4-2'!V22+'別表4-3'!V22+'別表4-4'!V22</f>
        <v>1</v>
      </c>
      <c r="W22" s="305">
        <f t="shared" si="6"/>
        <v>7.6923076923076925</v>
      </c>
      <c r="X22" s="329">
        <f>'別表4-2'!X22+'別表4-3'!X22+'別表4-4'!X22</f>
        <v>2</v>
      </c>
      <c r="Y22" s="289">
        <f t="shared" si="7"/>
        <v>15.384615384615385</v>
      </c>
      <c r="Z22" s="327">
        <f>'別表4-2'!Z22+'別表4-3'!Z22+'別表4-4'!Z22</f>
        <v>0</v>
      </c>
      <c r="AA22" s="305">
        <f t="shared" si="8"/>
        <v>0</v>
      </c>
      <c r="AB22" s="327">
        <f>'別表4-2'!AB22+'別表4-3'!AB22+'別表4-4'!AB22</f>
        <v>0</v>
      </c>
      <c r="AC22" s="305">
        <f t="shared" si="9"/>
        <v>0</v>
      </c>
      <c r="AD22" s="327">
        <f>'別表4-2'!AD22+'別表4-3'!AD22+'別表4-4'!AD22</f>
        <v>0</v>
      </c>
      <c r="AE22" s="305">
        <f t="shared" si="10"/>
        <v>0</v>
      </c>
      <c r="AF22" s="327">
        <f>'別表4-2'!AF22+'別表4-3'!AF22+'別表4-4'!AF22</f>
        <v>2</v>
      </c>
      <c r="AG22" s="305">
        <f t="shared" si="11"/>
        <v>15.384615384615385</v>
      </c>
      <c r="AH22" s="329">
        <f>'別表4-2'!AH22+'別表4-3'!AH22+'別表4-4'!AH22</f>
        <v>0</v>
      </c>
      <c r="AI22" s="289">
        <f t="shared" si="12"/>
        <v>0</v>
      </c>
      <c r="AJ22" s="330">
        <f>'別表4-2'!AJ22+'別表4-3'!AJ22+'別表4-4'!AJ22</f>
        <v>7</v>
      </c>
      <c r="AK22" s="329">
        <f>'別表4-2'!AK22+'別表4-3'!AK22+'別表4-4'!AK22</f>
        <v>6</v>
      </c>
      <c r="AL22" s="305">
        <f t="shared" si="13"/>
        <v>85.71428571428571</v>
      </c>
      <c r="AM22" s="329">
        <f>'別表4-2'!AM22+'別表4-3'!AM22+'別表4-4'!AM22</f>
        <v>1</v>
      </c>
      <c r="AN22" s="305">
        <f t="shared" si="14"/>
        <v>14.285714285714285</v>
      </c>
      <c r="AO22" s="329">
        <f>'別表4-2'!AO22+'別表4-3'!AO22+'別表4-4'!AO22</f>
        <v>0</v>
      </c>
      <c r="AP22" s="289">
        <f t="shared" si="15"/>
        <v>0</v>
      </c>
      <c r="AQ22" s="331">
        <f>'別表4-2'!AQ22+'別表4-3'!AQ22+'別表4-4'!AQ22</f>
        <v>2</v>
      </c>
    </row>
    <row r="23" spans="2:43" s="4" customFormat="1" ht="21.75" customHeight="1">
      <c r="B23" s="95" t="s">
        <v>174</v>
      </c>
      <c r="C23" s="325">
        <f>'別表4-2'!C23+'別表4-3'!C23+'別表4-4'!C23</f>
        <v>157</v>
      </c>
      <c r="D23" s="326">
        <f>'別表4-2'!D23+'別表4-3'!D23+'別表4-4'!D23</f>
        <v>83</v>
      </c>
      <c r="E23" s="326">
        <f>'別表4-2'!E23+'別表4-3'!E23+'別表4-4'!E23</f>
        <v>74</v>
      </c>
      <c r="F23" s="327">
        <f>'別表4-2'!F23+'別表4-3'!F23+'別表4-4'!F23</f>
        <v>109</v>
      </c>
      <c r="G23" s="328">
        <v>100</v>
      </c>
      <c r="H23" s="329">
        <f>'別表4-2'!H23+'別表4-3'!H23+'別表4-4'!H23</f>
        <v>0</v>
      </c>
      <c r="I23" s="289">
        <f t="shared" si="0"/>
        <v>0</v>
      </c>
      <c r="J23" s="327">
        <f>'別表4-2'!J23+'別表4-3'!J23+'別表4-4'!J23</f>
        <v>106</v>
      </c>
      <c r="K23" s="305">
        <f t="shared" si="1"/>
        <v>97.24770642201835</v>
      </c>
      <c r="L23" s="329">
        <f>'別表4-2'!L23+'別表4-3'!L23+'別表4-4'!L23</f>
        <v>3</v>
      </c>
      <c r="M23" s="305">
        <f t="shared" si="2"/>
        <v>2.7522935779816518</v>
      </c>
      <c r="N23" s="329">
        <f>'別表4-2'!N23+'別表4-3'!N23+'別表4-4'!N23</f>
        <v>0</v>
      </c>
      <c r="O23" s="305">
        <f t="shared" si="3"/>
        <v>0</v>
      </c>
      <c r="P23" s="327">
        <f>'別表4-2'!P23+'別表4-3'!P23+'別表4-4'!P23</f>
        <v>109</v>
      </c>
      <c r="Q23" s="328">
        <v>100</v>
      </c>
      <c r="R23" s="329">
        <f>'別表4-2'!R23+'別表4-3'!R23+'別表4-4'!R23</f>
        <v>1</v>
      </c>
      <c r="S23" s="289">
        <f t="shared" si="4"/>
        <v>0.9174311926605505</v>
      </c>
      <c r="T23" s="327">
        <f>'別表4-2'!T23+'別表4-3'!T23+'別表4-4'!T23</f>
        <v>56</v>
      </c>
      <c r="U23" s="332">
        <f t="shared" si="5"/>
        <v>51.37614678899083</v>
      </c>
      <c r="V23" s="327">
        <f>'別表4-2'!V23+'別表4-3'!V23+'別表4-4'!V23</f>
        <v>52</v>
      </c>
      <c r="W23" s="305">
        <f t="shared" si="6"/>
        <v>47.706422018348626</v>
      </c>
      <c r="X23" s="329">
        <f>'別表4-2'!X23+'別表4-3'!X23+'別表4-4'!X23</f>
        <v>0</v>
      </c>
      <c r="Y23" s="289">
        <f t="shared" si="7"/>
        <v>0</v>
      </c>
      <c r="Z23" s="327">
        <f>'別表4-2'!Z23+'別表4-3'!Z23+'別表4-4'!Z23</f>
        <v>0</v>
      </c>
      <c r="AA23" s="305">
        <f t="shared" si="8"/>
        <v>0</v>
      </c>
      <c r="AB23" s="327">
        <f>'別表4-2'!AB23+'別表4-3'!AB23+'別表4-4'!AB23</f>
        <v>0</v>
      </c>
      <c r="AC23" s="305">
        <f t="shared" si="9"/>
        <v>0</v>
      </c>
      <c r="AD23" s="327">
        <f>'別表4-2'!AD23+'別表4-3'!AD23+'別表4-4'!AD23</f>
        <v>0</v>
      </c>
      <c r="AE23" s="305">
        <f t="shared" si="10"/>
        <v>0</v>
      </c>
      <c r="AF23" s="327">
        <f>'別表4-2'!AF23+'別表4-3'!AF23+'別表4-4'!AF23</f>
        <v>0</v>
      </c>
      <c r="AG23" s="305">
        <f t="shared" si="11"/>
        <v>0</v>
      </c>
      <c r="AH23" s="329">
        <f>'別表4-2'!AH23+'別表4-3'!AH23+'別表4-4'!AH23</f>
        <v>0</v>
      </c>
      <c r="AI23" s="289">
        <f t="shared" si="12"/>
        <v>0</v>
      </c>
      <c r="AJ23" s="330">
        <f>'別表4-2'!AJ23+'別表4-3'!AJ23+'別表4-4'!AJ23</f>
        <v>45</v>
      </c>
      <c r="AK23" s="329">
        <f>'別表4-2'!AK23+'別表4-3'!AK23+'別表4-4'!AK23</f>
        <v>14</v>
      </c>
      <c r="AL23" s="305">
        <f t="shared" si="13"/>
        <v>31.11111111111111</v>
      </c>
      <c r="AM23" s="329">
        <f>'別表4-2'!AM23+'別表4-3'!AM23+'別表4-4'!AM23</f>
        <v>31</v>
      </c>
      <c r="AN23" s="305">
        <f t="shared" si="14"/>
        <v>68.88888888888889</v>
      </c>
      <c r="AO23" s="329">
        <f>'別表4-2'!AO23+'別表4-3'!AO23+'別表4-4'!AO23</f>
        <v>0</v>
      </c>
      <c r="AP23" s="289">
        <f t="shared" si="15"/>
        <v>0</v>
      </c>
      <c r="AQ23" s="331">
        <f>'別表4-2'!AQ23+'別表4-3'!AQ23+'別表4-4'!AQ23</f>
        <v>3</v>
      </c>
    </row>
    <row r="24" spans="2:43" s="4" customFormat="1" ht="21.75" customHeight="1">
      <c r="B24" s="93" t="s">
        <v>175</v>
      </c>
      <c r="C24" s="325">
        <f>'別表4-2'!C24+'別表4-3'!C24+'別表4-4'!C24</f>
        <v>13</v>
      </c>
      <c r="D24" s="326">
        <f>'別表4-2'!D24+'別表4-3'!D24+'別表4-4'!D24</f>
        <v>5</v>
      </c>
      <c r="E24" s="326">
        <f>'別表4-2'!E24+'別表4-3'!E24+'別表4-4'!E24</f>
        <v>8</v>
      </c>
      <c r="F24" s="327">
        <f>'別表4-2'!F24+'別表4-3'!F24+'別表4-4'!F24</f>
        <v>5</v>
      </c>
      <c r="G24" s="328">
        <v>100</v>
      </c>
      <c r="H24" s="329">
        <f>'別表4-2'!H24+'別表4-3'!H24+'別表4-4'!H24</f>
        <v>1</v>
      </c>
      <c r="I24" s="305">
        <f t="shared" si="0"/>
        <v>20</v>
      </c>
      <c r="J24" s="327">
        <f>'別表4-2'!J24+'別表4-3'!J24+'別表4-4'!J24</f>
        <v>3</v>
      </c>
      <c r="K24" s="305">
        <f t="shared" si="1"/>
        <v>60</v>
      </c>
      <c r="L24" s="329">
        <f>'別表4-2'!L24+'別表4-3'!L24+'別表4-4'!L24</f>
        <v>1</v>
      </c>
      <c r="M24" s="289">
        <f t="shared" si="2"/>
        <v>20</v>
      </c>
      <c r="N24" s="329">
        <f>'別表4-2'!N24+'別表4-3'!N24+'別表4-4'!N24</f>
        <v>0</v>
      </c>
      <c r="O24" s="305">
        <f t="shared" si="3"/>
        <v>0</v>
      </c>
      <c r="P24" s="327">
        <f>'別表4-2'!P24+'別表4-3'!P24+'別表4-4'!P24</f>
        <v>5</v>
      </c>
      <c r="Q24" s="328">
        <v>100</v>
      </c>
      <c r="R24" s="329">
        <f>'別表4-2'!R24+'別表4-3'!R24+'別表4-4'!R24</f>
        <v>0</v>
      </c>
      <c r="S24" s="289">
        <f t="shared" si="4"/>
        <v>0</v>
      </c>
      <c r="T24" s="327">
        <f>'別表4-2'!T24+'別表4-3'!T24+'別表4-4'!T24</f>
        <v>2</v>
      </c>
      <c r="U24" s="305">
        <f t="shared" si="5"/>
        <v>40</v>
      </c>
      <c r="V24" s="327">
        <f>'別表4-2'!V24+'別表4-3'!V24+'別表4-4'!V24</f>
        <v>1</v>
      </c>
      <c r="W24" s="305">
        <f t="shared" si="6"/>
        <v>20</v>
      </c>
      <c r="X24" s="329">
        <f>'別表4-2'!X24+'別表4-3'!X24+'別表4-4'!X24</f>
        <v>0</v>
      </c>
      <c r="Y24" s="289">
        <f t="shared" si="7"/>
        <v>0</v>
      </c>
      <c r="Z24" s="327">
        <f>'別表4-2'!Z24+'別表4-3'!Z24+'別表4-4'!Z24</f>
        <v>0</v>
      </c>
      <c r="AA24" s="305">
        <f t="shared" si="8"/>
        <v>0</v>
      </c>
      <c r="AB24" s="322">
        <f>'別表4-2'!AB24+'別表4-3'!AB24+'別表4-4'!AB24</f>
        <v>0</v>
      </c>
      <c r="AC24" s="305">
        <f t="shared" si="9"/>
        <v>0</v>
      </c>
      <c r="AD24" s="327">
        <f>'別表4-2'!AD24+'別表4-3'!AD24+'別表4-4'!AD24</f>
        <v>1</v>
      </c>
      <c r="AE24" s="305">
        <f t="shared" si="10"/>
        <v>20</v>
      </c>
      <c r="AF24" s="327">
        <f>'別表4-2'!AF24+'別表4-3'!AF24+'別表4-4'!AF24</f>
        <v>0</v>
      </c>
      <c r="AG24" s="305">
        <f t="shared" si="11"/>
        <v>0</v>
      </c>
      <c r="AH24" s="329">
        <f>'別表4-2'!AH24+'別表4-3'!AH24+'別表4-4'!AH24</f>
        <v>1</v>
      </c>
      <c r="AI24" s="289">
        <f t="shared" si="12"/>
        <v>20</v>
      </c>
      <c r="AJ24" s="330">
        <f>'別表4-2'!AJ24+'別表4-3'!AJ24+'別表4-4'!AJ24</f>
        <v>6</v>
      </c>
      <c r="AK24" s="329">
        <f>'別表4-2'!AK24+'別表4-3'!AK24+'別表4-4'!AK24</f>
        <v>5</v>
      </c>
      <c r="AL24" s="305">
        <f t="shared" si="13"/>
        <v>83.33333333333334</v>
      </c>
      <c r="AM24" s="329">
        <f>'別表4-2'!AM24+'別表4-3'!AM24+'別表4-4'!AM24</f>
        <v>1</v>
      </c>
      <c r="AN24" s="305">
        <f t="shared" si="14"/>
        <v>16.666666666666664</v>
      </c>
      <c r="AO24" s="329">
        <f>'別表4-2'!AO24+'別表4-3'!AO24+'別表4-4'!AO24</f>
        <v>0</v>
      </c>
      <c r="AP24" s="289">
        <f t="shared" si="15"/>
        <v>0</v>
      </c>
      <c r="AQ24" s="331">
        <f>'別表4-2'!AQ24+'別表4-3'!AQ24+'別表4-4'!AQ24</f>
        <v>2</v>
      </c>
    </row>
    <row r="25" spans="2:43" s="4" customFormat="1" ht="21.75" customHeight="1">
      <c r="B25" s="93" t="s">
        <v>176</v>
      </c>
      <c r="C25" s="325">
        <f>'別表4-2'!C25+'別表4-3'!C25+'別表4-4'!C25</f>
        <v>48</v>
      </c>
      <c r="D25" s="326">
        <f>'別表4-2'!D25+'別表4-3'!D25+'別表4-4'!D25</f>
        <v>36</v>
      </c>
      <c r="E25" s="326">
        <f>'別表4-2'!E25+'別表4-3'!E25+'別表4-4'!E25</f>
        <v>12</v>
      </c>
      <c r="F25" s="327">
        <f>'別表4-2'!F25+'別表4-3'!F25+'別表4-4'!F25</f>
        <v>14</v>
      </c>
      <c r="G25" s="328">
        <v>100</v>
      </c>
      <c r="H25" s="329">
        <f>'別表4-2'!H25+'別表4-3'!H25+'別表4-4'!H25</f>
        <v>2</v>
      </c>
      <c r="I25" s="289">
        <f t="shared" si="0"/>
        <v>14.285714285714285</v>
      </c>
      <c r="J25" s="327">
        <f>'別表4-2'!J25+'別表4-3'!J25+'別表4-4'!J25</f>
        <v>10</v>
      </c>
      <c r="K25" s="305">
        <f t="shared" si="1"/>
        <v>71.42857142857143</v>
      </c>
      <c r="L25" s="329">
        <f>'別表4-2'!L25+'別表4-3'!L25+'別表4-4'!L25</f>
        <v>2</v>
      </c>
      <c r="M25" s="289">
        <f t="shared" si="2"/>
        <v>14.285714285714285</v>
      </c>
      <c r="N25" s="329">
        <f>'別表4-2'!N25+'別表4-3'!N25+'別表4-4'!N25</f>
        <v>0</v>
      </c>
      <c r="O25" s="305">
        <f t="shared" si="3"/>
        <v>0</v>
      </c>
      <c r="P25" s="327">
        <f>'別表4-2'!P25+'別表4-3'!P25+'別表4-4'!P25</f>
        <v>14</v>
      </c>
      <c r="Q25" s="328">
        <v>100</v>
      </c>
      <c r="R25" s="329">
        <f>'別表4-2'!R25+'別表4-3'!R25+'別表4-4'!R25</f>
        <v>5</v>
      </c>
      <c r="S25" s="289">
        <f t="shared" si="4"/>
        <v>35.714285714285715</v>
      </c>
      <c r="T25" s="327">
        <f>'別表4-2'!T25+'別表4-3'!T25+'別表4-4'!T25</f>
        <v>4</v>
      </c>
      <c r="U25" s="332">
        <f t="shared" si="5"/>
        <v>28.57142857142857</v>
      </c>
      <c r="V25" s="327">
        <f>'別表4-2'!V25+'別表4-3'!V25+'別表4-4'!V25</f>
        <v>2</v>
      </c>
      <c r="W25" s="305">
        <f t="shared" si="6"/>
        <v>14.285714285714285</v>
      </c>
      <c r="X25" s="329">
        <f>'別表4-2'!X25+'別表4-3'!X25+'別表4-4'!X25</f>
        <v>0</v>
      </c>
      <c r="Y25" s="289">
        <f t="shared" si="7"/>
        <v>0</v>
      </c>
      <c r="Z25" s="327">
        <f>'別表4-2'!Z25+'別表4-3'!Z25+'別表4-4'!Z25</f>
        <v>0</v>
      </c>
      <c r="AA25" s="305">
        <f t="shared" si="8"/>
        <v>0</v>
      </c>
      <c r="AB25" s="327">
        <f>'別表4-2'!AB25+'別表4-3'!AB25+'別表4-4'!AB25</f>
        <v>2</v>
      </c>
      <c r="AC25" s="305">
        <f t="shared" si="9"/>
        <v>14.285714285714285</v>
      </c>
      <c r="AD25" s="327">
        <f>'別表4-2'!AD25+'別表4-3'!AD25+'別表4-4'!AD25</f>
        <v>1</v>
      </c>
      <c r="AE25" s="305">
        <f t="shared" si="10"/>
        <v>7.142857142857142</v>
      </c>
      <c r="AF25" s="327">
        <f>'別表4-2'!AF25+'別表4-3'!AF25+'別表4-4'!AF25</f>
        <v>0</v>
      </c>
      <c r="AG25" s="305">
        <f t="shared" si="11"/>
        <v>0</v>
      </c>
      <c r="AH25" s="329">
        <f>'別表4-2'!AH25+'別表4-3'!AH25+'別表4-4'!AH25</f>
        <v>0</v>
      </c>
      <c r="AI25" s="289">
        <f t="shared" si="12"/>
        <v>0</v>
      </c>
      <c r="AJ25" s="330">
        <f>'別表4-2'!AJ25+'別表4-3'!AJ25+'別表4-4'!AJ25</f>
        <v>32</v>
      </c>
      <c r="AK25" s="329">
        <f>'別表4-2'!AK25+'別表4-3'!AK25+'別表4-4'!AK25</f>
        <v>3</v>
      </c>
      <c r="AL25" s="305">
        <f t="shared" si="13"/>
        <v>9.375</v>
      </c>
      <c r="AM25" s="329">
        <f>'別表4-2'!AM25+'別表4-3'!AM25+'別表4-4'!AM25</f>
        <v>29</v>
      </c>
      <c r="AN25" s="305">
        <f t="shared" si="14"/>
        <v>90.625</v>
      </c>
      <c r="AO25" s="329">
        <f>'別表4-2'!AO25+'別表4-3'!AO25+'別表4-4'!AO25</f>
        <v>0</v>
      </c>
      <c r="AP25" s="289">
        <f t="shared" si="15"/>
        <v>0</v>
      </c>
      <c r="AQ25" s="331">
        <f>'別表4-2'!AQ25+'別表4-3'!AQ25+'別表4-4'!AQ25</f>
        <v>2</v>
      </c>
    </row>
    <row r="26" spans="2:43" s="4" customFormat="1" ht="21.75" customHeight="1">
      <c r="B26" s="94" t="s">
        <v>177</v>
      </c>
      <c r="C26" s="325">
        <f>'別表4-2'!C26+'別表4-3'!C26+'別表4-4'!C26</f>
        <v>104</v>
      </c>
      <c r="D26" s="326">
        <f>'別表4-2'!D26+'別表4-3'!D26+'別表4-4'!D26</f>
        <v>21</v>
      </c>
      <c r="E26" s="326">
        <f>'別表4-2'!E26+'別表4-3'!E26+'別表4-4'!E26</f>
        <v>83</v>
      </c>
      <c r="F26" s="327">
        <f>'別表4-2'!F26+'別表4-3'!F26+'別表4-4'!F26</f>
        <v>79</v>
      </c>
      <c r="G26" s="328">
        <v>100</v>
      </c>
      <c r="H26" s="329">
        <f>'別表4-2'!H26+'別表4-3'!H26+'別表4-4'!H26</f>
        <v>6</v>
      </c>
      <c r="I26" s="305">
        <f t="shared" si="0"/>
        <v>7.59493670886076</v>
      </c>
      <c r="J26" s="327">
        <f>'別表4-2'!J26+'別表4-3'!J26+'別表4-4'!J26</f>
        <v>51</v>
      </c>
      <c r="K26" s="305">
        <f t="shared" si="1"/>
        <v>64.55696202531645</v>
      </c>
      <c r="L26" s="329">
        <f>'別表4-2'!L26+'別表4-3'!L26+'別表4-4'!L26</f>
        <v>21</v>
      </c>
      <c r="M26" s="289">
        <f t="shared" si="2"/>
        <v>26.582278481012654</v>
      </c>
      <c r="N26" s="329">
        <f>'別表4-2'!N26+'別表4-3'!N26+'別表4-4'!N26</f>
        <v>1</v>
      </c>
      <c r="O26" s="305">
        <f t="shared" si="3"/>
        <v>1.2658227848101267</v>
      </c>
      <c r="P26" s="327">
        <f>'別表4-2'!P26+'別表4-3'!P26+'別表4-4'!P26</f>
        <v>79</v>
      </c>
      <c r="Q26" s="328">
        <v>100</v>
      </c>
      <c r="R26" s="329">
        <f>'別表4-2'!R26+'別表4-3'!R26+'別表4-4'!R26</f>
        <v>21</v>
      </c>
      <c r="S26" s="289">
        <f t="shared" si="4"/>
        <v>26.582278481012654</v>
      </c>
      <c r="T26" s="327">
        <f>'別表4-2'!T26+'別表4-3'!T26+'別表4-4'!T26</f>
        <v>44</v>
      </c>
      <c r="U26" s="305">
        <f t="shared" si="5"/>
        <v>55.69620253164557</v>
      </c>
      <c r="V26" s="327">
        <f>'別表4-2'!V26+'別表4-3'!V26+'別表4-4'!V26</f>
        <v>10</v>
      </c>
      <c r="W26" s="305">
        <f t="shared" si="6"/>
        <v>12.658227848101266</v>
      </c>
      <c r="X26" s="329">
        <f>'別表4-2'!X26+'別表4-3'!X26+'別表4-4'!X26</f>
        <v>1</v>
      </c>
      <c r="Y26" s="289">
        <f t="shared" si="7"/>
        <v>1.2658227848101267</v>
      </c>
      <c r="Z26" s="327">
        <f>'別表4-2'!Z26+'別表4-3'!Z26+'別表4-4'!Z26</f>
        <v>2</v>
      </c>
      <c r="AA26" s="305">
        <f t="shared" si="8"/>
        <v>2.5316455696202533</v>
      </c>
      <c r="AB26" s="327">
        <f>'別表4-2'!AB26+'別表4-3'!AB26+'別表4-4'!AB26</f>
        <v>0</v>
      </c>
      <c r="AC26" s="305">
        <f t="shared" si="9"/>
        <v>0</v>
      </c>
      <c r="AD26" s="327">
        <f>'別表4-2'!AD26+'別表4-3'!AD26+'別表4-4'!AD26</f>
        <v>0</v>
      </c>
      <c r="AE26" s="305">
        <f t="shared" si="10"/>
        <v>0</v>
      </c>
      <c r="AF26" s="327">
        <f>'別表4-2'!AF26+'別表4-3'!AF26+'別表4-4'!AF26</f>
        <v>0</v>
      </c>
      <c r="AG26" s="305">
        <f t="shared" si="11"/>
        <v>0</v>
      </c>
      <c r="AH26" s="329">
        <f>'別表4-2'!AH26+'別表4-3'!AH26+'別表4-4'!AH26</f>
        <v>1</v>
      </c>
      <c r="AI26" s="289">
        <f t="shared" si="12"/>
        <v>1.2658227848101267</v>
      </c>
      <c r="AJ26" s="330">
        <f>'別表4-2'!AJ26+'別表4-3'!AJ26+'別表4-4'!AJ26</f>
        <v>21</v>
      </c>
      <c r="AK26" s="329">
        <f>'別表4-2'!AK26+'別表4-3'!AK26+'別表4-4'!AK26</f>
        <v>17</v>
      </c>
      <c r="AL26" s="305">
        <f t="shared" si="13"/>
        <v>80.95238095238095</v>
      </c>
      <c r="AM26" s="329">
        <f>'別表4-2'!AM26+'別表4-3'!AM26+'別表4-4'!AM26</f>
        <v>3</v>
      </c>
      <c r="AN26" s="305">
        <f t="shared" si="14"/>
        <v>14.285714285714285</v>
      </c>
      <c r="AO26" s="329">
        <f>'別表4-2'!AO26+'別表4-3'!AO26+'別表4-4'!AO26</f>
        <v>1</v>
      </c>
      <c r="AP26" s="289">
        <f t="shared" si="15"/>
        <v>4.761904761904762</v>
      </c>
      <c r="AQ26" s="331">
        <f>'別表4-2'!AQ26+'別表4-3'!AQ26+'別表4-4'!AQ26</f>
        <v>4</v>
      </c>
    </row>
    <row r="27" spans="2:43" s="4" customFormat="1" ht="21.75" customHeight="1">
      <c r="B27" s="95" t="s">
        <v>178</v>
      </c>
      <c r="C27" s="325">
        <f>'別表4-2'!C27+'別表4-3'!C27+'別表4-4'!C27</f>
        <v>96</v>
      </c>
      <c r="D27" s="326">
        <f>'別表4-2'!D27+'別表4-3'!D27+'別表4-4'!D27</f>
        <v>24</v>
      </c>
      <c r="E27" s="326">
        <f>'別表4-2'!E27+'別表4-3'!E27+'別表4-4'!E27</f>
        <v>72</v>
      </c>
      <c r="F27" s="327">
        <f>'別表4-2'!F27+'別表4-3'!F27+'別表4-4'!F27</f>
        <v>54</v>
      </c>
      <c r="G27" s="328">
        <v>100</v>
      </c>
      <c r="H27" s="329">
        <f>'別表4-2'!H27+'別表4-3'!H27+'別表4-4'!H27</f>
        <v>3</v>
      </c>
      <c r="I27" s="289">
        <f t="shared" si="0"/>
        <v>5.555555555555555</v>
      </c>
      <c r="J27" s="327">
        <f>'別表4-2'!J27+'別表4-3'!J27+'別表4-4'!J27</f>
        <v>40</v>
      </c>
      <c r="K27" s="305">
        <f t="shared" si="1"/>
        <v>74.07407407407408</v>
      </c>
      <c r="L27" s="329">
        <f>'別表4-2'!L27+'別表4-3'!L27+'別表4-4'!L27</f>
        <v>11</v>
      </c>
      <c r="M27" s="289">
        <f t="shared" si="2"/>
        <v>20.37037037037037</v>
      </c>
      <c r="N27" s="329">
        <f>'別表4-2'!N27+'別表4-3'!N27+'別表4-4'!N27</f>
        <v>0</v>
      </c>
      <c r="O27" s="305">
        <f t="shared" si="3"/>
        <v>0</v>
      </c>
      <c r="P27" s="327">
        <f>'別表4-2'!P27+'別表4-3'!P27+'別表4-4'!P27</f>
        <v>54</v>
      </c>
      <c r="Q27" s="328">
        <v>100</v>
      </c>
      <c r="R27" s="329">
        <f>'別表4-2'!R27+'別表4-3'!R27+'別表4-4'!R27</f>
        <v>17</v>
      </c>
      <c r="S27" s="289">
        <f t="shared" si="4"/>
        <v>31.48148148148148</v>
      </c>
      <c r="T27" s="327">
        <f>'別表4-2'!T27+'別表4-3'!T27+'別表4-4'!T27</f>
        <v>19</v>
      </c>
      <c r="U27" s="305">
        <f t="shared" si="5"/>
        <v>35.18518518518518</v>
      </c>
      <c r="V27" s="327">
        <f>'別表4-2'!V27+'別表4-3'!V27+'別表4-4'!V27</f>
        <v>10</v>
      </c>
      <c r="W27" s="305">
        <f t="shared" si="6"/>
        <v>18.51851851851852</v>
      </c>
      <c r="X27" s="329">
        <f>'別表4-2'!X27+'別表4-3'!X27+'別表4-4'!X27</f>
        <v>5</v>
      </c>
      <c r="Y27" s="289">
        <f t="shared" si="7"/>
        <v>9.25925925925926</v>
      </c>
      <c r="Z27" s="327">
        <f>'別表4-2'!Z27+'別表4-3'!Z27+'別表4-4'!Z27</f>
        <v>3</v>
      </c>
      <c r="AA27" s="305">
        <f t="shared" si="8"/>
        <v>5.555555555555555</v>
      </c>
      <c r="AB27" s="327">
        <f>'別表4-2'!AB27+'別表4-3'!AB27+'別表4-4'!AB27</f>
        <v>0</v>
      </c>
      <c r="AC27" s="305">
        <f t="shared" si="9"/>
        <v>0</v>
      </c>
      <c r="AD27" s="327">
        <f>'別表4-2'!AD27+'別表4-3'!AD27+'別表4-4'!AD27</f>
        <v>0</v>
      </c>
      <c r="AE27" s="305">
        <f t="shared" si="10"/>
        <v>0</v>
      </c>
      <c r="AF27" s="327">
        <f>'別表4-2'!AF27+'別表4-3'!AF27+'別表4-4'!AF27</f>
        <v>0</v>
      </c>
      <c r="AG27" s="305">
        <f t="shared" si="11"/>
        <v>0</v>
      </c>
      <c r="AH27" s="329">
        <f>'別表4-2'!AH27+'別表4-3'!AH27+'別表4-4'!AH27</f>
        <v>0</v>
      </c>
      <c r="AI27" s="289">
        <f t="shared" si="12"/>
        <v>0</v>
      </c>
      <c r="AJ27" s="330">
        <f>'別表4-2'!AJ27+'別表4-3'!AJ27+'別表4-4'!AJ27</f>
        <v>36</v>
      </c>
      <c r="AK27" s="329">
        <f>'別表4-2'!AK27+'別表4-3'!AK27+'別表4-4'!AK27</f>
        <v>33</v>
      </c>
      <c r="AL27" s="305">
        <f t="shared" si="13"/>
        <v>91.66666666666666</v>
      </c>
      <c r="AM27" s="329">
        <f>'別表4-2'!AM27+'別表4-3'!AM27+'別表4-4'!AM27</f>
        <v>3</v>
      </c>
      <c r="AN27" s="305">
        <f t="shared" si="14"/>
        <v>8.333333333333332</v>
      </c>
      <c r="AO27" s="329">
        <f>'別表4-2'!AO27+'別表4-3'!AO27+'別表4-4'!AO27</f>
        <v>0</v>
      </c>
      <c r="AP27" s="289">
        <f t="shared" si="15"/>
        <v>0</v>
      </c>
      <c r="AQ27" s="331">
        <f>'別表4-2'!AQ27+'別表4-3'!AQ27+'別表4-4'!AQ27</f>
        <v>6</v>
      </c>
    </row>
    <row r="28" spans="2:43" s="4" customFormat="1" ht="21.75" customHeight="1">
      <c r="B28" s="95" t="s">
        <v>179</v>
      </c>
      <c r="C28" s="325">
        <f>'別表4-2'!C28+'別表4-3'!C28+'別表4-4'!C28</f>
        <v>292</v>
      </c>
      <c r="D28" s="326">
        <f>'別表4-2'!D28+'別表4-3'!D28+'別表4-4'!D28</f>
        <v>220</v>
      </c>
      <c r="E28" s="326">
        <f>'別表4-2'!E28+'別表4-3'!E28+'別表4-4'!E28</f>
        <v>72</v>
      </c>
      <c r="F28" s="327">
        <f>'別表4-2'!F28+'別表4-3'!F28+'別表4-4'!F28</f>
        <v>185</v>
      </c>
      <c r="G28" s="328">
        <v>100</v>
      </c>
      <c r="H28" s="333">
        <f>'別表4-2'!H28+'別表4-3'!H28+'別表4-4'!H28</f>
        <v>8</v>
      </c>
      <c r="I28" s="289">
        <f t="shared" si="0"/>
        <v>4.324324324324325</v>
      </c>
      <c r="J28" s="334">
        <f>'別表4-2'!J28+'別表4-3'!J28+'別表4-4'!J28</f>
        <v>155</v>
      </c>
      <c r="K28" s="305">
        <f t="shared" si="1"/>
        <v>83.78378378378379</v>
      </c>
      <c r="L28" s="333">
        <f>'別表4-2'!L28+'別表4-3'!L28+'別表4-4'!L28</f>
        <v>15</v>
      </c>
      <c r="M28" s="289">
        <f t="shared" si="2"/>
        <v>8.108108108108109</v>
      </c>
      <c r="N28" s="333">
        <f>'別表4-2'!N28+'別表4-3'!N28+'別表4-4'!N28</f>
        <v>7</v>
      </c>
      <c r="O28" s="305">
        <f t="shared" si="3"/>
        <v>3.783783783783784</v>
      </c>
      <c r="P28" s="327">
        <f>'別表4-2'!P28+'別表4-3'!P28+'別表4-4'!P28</f>
        <v>185</v>
      </c>
      <c r="Q28" s="335">
        <v>100</v>
      </c>
      <c r="R28" s="333">
        <f>'別表4-2'!R28+'別表4-3'!R28+'別表4-4'!R28</f>
        <v>7</v>
      </c>
      <c r="S28" s="289">
        <f t="shared" si="4"/>
        <v>3.783783783783784</v>
      </c>
      <c r="T28" s="334">
        <f>'別表4-2'!T28+'別表4-3'!T28+'別表4-4'!T28</f>
        <v>21</v>
      </c>
      <c r="U28" s="332">
        <f t="shared" si="5"/>
        <v>11.351351351351353</v>
      </c>
      <c r="V28" s="334">
        <f>'別表4-2'!V28+'別表4-3'!V28+'別表4-4'!V28</f>
        <v>21</v>
      </c>
      <c r="W28" s="305">
        <f t="shared" si="6"/>
        <v>11.351351351351353</v>
      </c>
      <c r="X28" s="333">
        <f>'別表4-2'!X28+'別表4-3'!X28+'別表4-4'!X28</f>
        <v>42</v>
      </c>
      <c r="Y28" s="289">
        <f t="shared" si="7"/>
        <v>22.702702702702705</v>
      </c>
      <c r="Z28" s="334">
        <f>'別表4-2'!Z28+'別表4-3'!Z28+'別表4-4'!Z28</f>
        <v>45</v>
      </c>
      <c r="AA28" s="305">
        <f t="shared" si="8"/>
        <v>24.324324324324326</v>
      </c>
      <c r="AB28" s="334">
        <f>'別表4-2'!AB28+'別表4-3'!AB28+'別表4-4'!AB28</f>
        <v>40</v>
      </c>
      <c r="AC28" s="305">
        <f t="shared" si="9"/>
        <v>21.62162162162162</v>
      </c>
      <c r="AD28" s="334">
        <f>'別表4-2'!AD28+'別表4-3'!AD28+'別表4-4'!AD28</f>
        <v>6</v>
      </c>
      <c r="AE28" s="305">
        <f t="shared" si="10"/>
        <v>3.2432432432432434</v>
      </c>
      <c r="AF28" s="334">
        <f>'別表4-2'!AF28+'別表4-3'!AF28+'別表4-4'!AF28</f>
        <v>3</v>
      </c>
      <c r="AG28" s="305">
        <f t="shared" si="11"/>
        <v>1.6216216216216217</v>
      </c>
      <c r="AH28" s="333">
        <f>'別表4-2'!AH28+'別表4-3'!AH28+'別表4-4'!AH28</f>
        <v>0</v>
      </c>
      <c r="AI28" s="289">
        <f t="shared" si="12"/>
        <v>0</v>
      </c>
      <c r="AJ28" s="330">
        <f>'別表4-2'!AJ28+'別表4-3'!AJ28+'別表4-4'!AJ28</f>
        <v>101</v>
      </c>
      <c r="AK28" s="333">
        <f>'別表4-2'!AK28+'別表4-3'!AK28+'別表4-4'!AK28</f>
        <v>40</v>
      </c>
      <c r="AL28" s="305">
        <f t="shared" si="13"/>
        <v>39.603960396039604</v>
      </c>
      <c r="AM28" s="333">
        <f>'別表4-2'!AM28+'別表4-3'!AM28+'別表4-4'!AM28</f>
        <v>58</v>
      </c>
      <c r="AN28" s="305">
        <f t="shared" si="14"/>
        <v>57.42574257425742</v>
      </c>
      <c r="AO28" s="333">
        <f>'別表4-2'!AO28+'別表4-3'!AO28+'別表4-4'!AO28</f>
        <v>3</v>
      </c>
      <c r="AP28" s="289">
        <f t="shared" si="15"/>
        <v>2.9702970297029703</v>
      </c>
      <c r="AQ28" s="336">
        <f>'別表4-2'!AQ28+'別表4-3'!AQ28+'別表4-4'!AQ28</f>
        <v>6</v>
      </c>
    </row>
    <row r="29" spans="2:43" s="4" customFormat="1" ht="21.75" customHeight="1">
      <c r="B29" s="95" t="s">
        <v>180</v>
      </c>
      <c r="C29" s="325">
        <f>'別表4-2'!C29+'別表4-3'!C29+'別表4-4'!C29</f>
        <v>2288</v>
      </c>
      <c r="D29" s="326">
        <f>'別表4-2'!D29+'別表4-3'!D29+'別表4-4'!D29</f>
        <v>1044</v>
      </c>
      <c r="E29" s="326">
        <f>'別表4-2'!E29+'別表4-3'!E29+'別表4-4'!E29</f>
        <v>1244</v>
      </c>
      <c r="F29" s="327">
        <f>'別表4-2'!F29+'別表4-3'!F29+'別表4-4'!F29</f>
        <v>747</v>
      </c>
      <c r="G29" s="328">
        <v>100</v>
      </c>
      <c r="H29" s="329">
        <f>'別表4-2'!H29+'別表4-3'!H29+'別表4-4'!H29</f>
        <v>34</v>
      </c>
      <c r="I29" s="289">
        <f t="shared" si="0"/>
        <v>4.551539491298527</v>
      </c>
      <c r="J29" s="327">
        <f>'別表4-2'!J29+'別表4-3'!J29+'別表4-4'!J29</f>
        <v>663</v>
      </c>
      <c r="K29" s="305">
        <f t="shared" si="1"/>
        <v>88.75502008032129</v>
      </c>
      <c r="L29" s="329">
        <f>'別表4-2'!L29+'別表4-3'!L29+'別表4-4'!L29</f>
        <v>50</v>
      </c>
      <c r="M29" s="305">
        <f t="shared" si="2"/>
        <v>6.693440428380187</v>
      </c>
      <c r="N29" s="329">
        <f>'別表4-2'!N29+'別表4-3'!N29+'別表4-4'!N29</f>
        <v>0</v>
      </c>
      <c r="O29" s="305">
        <f t="shared" si="3"/>
        <v>0</v>
      </c>
      <c r="P29" s="327">
        <f>'別表4-2'!P29+'別表4-3'!P29+'別表4-4'!P29</f>
        <v>747</v>
      </c>
      <c r="Q29" s="328">
        <v>100</v>
      </c>
      <c r="R29" s="329">
        <f>'別表4-2'!R29+'別表4-3'!R29+'別表4-4'!R29</f>
        <v>35</v>
      </c>
      <c r="S29" s="289">
        <f t="shared" si="4"/>
        <v>4.685408299866131</v>
      </c>
      <c r="T29" s="327">
        <f>'別表4-2'!T29+'別表4-3'!T29+'別表4-4'!T29</f>
        <v>35</v>
      </c>
      <c r="U29" s="305">
        <f t="shared" si="5"/>
        <v>4.685408299866131</v>
      </c>
      <c r="V29" s="327">
        <f>'別表4-2'!V29+'別表4-3'!V29+'別表4-4'!V29</f>
        <v>479</v>
      </c>
      <c r="W29" s="305">
        <f t="shared" si="6"/>
        <v>64.12315930388219</v>
      </c>
      <c r="X29" s="329">
        <f>'別表4-2'!X29+'別表4-3'!X29+'別表4-4'!X29</f>
        <v>107</v>
      </c>
      <c r="Y29" s="289">
        <f t="shared" si="7"/>
        <v>14.323962516733602</v>
      </c>
      <c r="Z29" s="327">
        <f>'別表4-2'!Z29+'別表4-3'!Z29+'別表4-4'!Z29</f>
        <v>42</v>
      </c>
      <c r="AA29" s="305">
        <f t="shared" si="8"/>
        <v>5.622489959839357</v>
      </c>
      <c r="AB29" s="327">
        <f>'別表4-2'!AB29+'別表4-3'!AB29+'別表4-4'!AB29</f>
        <v>21</v>
      </c>
      <c r="AC29" s="305">
        <f t="shared" si="9"/>
        <v>2.8112449799196786</v>
      </c>
      <c r="AD29" s="327">
        <f>'別表4-2'!AD29+'別表4-3'!AD29+'別表4-4'!AD29</f>
        <v>12</v>
      </c>
      <c r="AE29" s="305">
        <f t="shared" si="10"/>
        <v>1.6064257028112447</v>
      </c>
      <c r="AF29" s="327">
        <f>'別表4-2'!AF29+'別表4-3'!AF29+'別表4-4'!AF29</f>
        <v>5</v>
      </c>
      <c r="AG29" s="305">
        <f t="shared" si="11"/>
        <v>0.6693440428380187</v>
      </c>
      <c r="AH29" s="329">
        <f>'別表4-2'!AH29+'別表4-3'!AH29+'別表4-4'!AH29</f>
        <v>11</v>
      </c>
      <c r="AI29" s="289">
        <f t="shared" si="12"/>
        <v>1.4725568942436411</v>
      </c>
      <c r="AJ29" s="330">
        <f>'別表4-2'!AJ29+'別表4-3'!AJ29+'別表4-4'!AJ29</f>
        <v>1499</v>
      </c>
      <c r="AK29" s="329">
        <f>'別表4-2'!AK29+'別表4-3'!AK29+'別表4-4'!AK29</f>
        <v>1109</v>
      </c>
      <c r="AL29" s="305">
        <f t="shared" si="13"/>
        <v>73.98265510340227</v>
      </c>
      <c r="AM29" s="329">
        <f>'別表4-2'!AM29+'別表4-3'!AM29+'別表4-4'!AM29</f>
        <v>118</v>
      </c>
      <c r="AN29" s="305">
        <f t="shared" si="14"/>
        <v>7.871914609739826</v>
      </c>
      <c r="AO29" s="329">
        <f>'別表4-2'!AO29+'別表4-3'!AO29+'別表4-4'!AO29</f>
        <v>272</v>
      </c>
      <c r="AP29" s="289">
        <f t="shared" si="15"/>
        <v>18.145430286857906</v>
      </c>
      <c r="AQ29" s="331">
        <f>'別表4-2'!AQ29+'別表4-3'!AQ29+'別表4-4'!AQ29</f>
        <v>42</v>
      </c>
    </row>
    <row r="30" spans="2:43" s="4" customFormat="1" ht="21.75" customHeight="1">
      <c r="B30" s="95" t="s">
        <v>181</v>
      </c>
      <c r="C30" s="325">
        <f>'別表4-2'!C30+'別表4-3'!C30+'別表4-4'!C30</f>
        <v>164</v>
      </c>
      <c r="D30" s="326">
        <f>'別表4-2'!D30+'別表4-3'!D30+'別表4-4'!D30</f>
        <v>69</v>
      </c>
      <c r="E30" s="326">
        <f>'別表4-2'!E30+'別表4-3'!E30+'別表4-4'!E30</f>
        <v>95</v>
      </c>
      <c r="F30" s="327">
        <f>'別表4-2'!F30+'別表4-3'!F30+'別表4-4'!F30</f>
        <v>44</v>
      </c>
      <c r="G30" s="328">
        <v>100</v>
      </c>
      <c r="H30" s="329">
        <f>'別表4-2'!H30+'別表4-3'!H30+'別表4-4'!H30</f>
        <v>4</v>
      </c>
      <c r="I30" s="289">
        <f t="shared" si="0"/>
        <v>9.090909090909092</v>
      </c>
      <c r="J30" s="327">
        <f>'別表4-2'!J30+'別表4-3'!J30+'別表4-4'!J30</f>
        <v>38</v>
      </c>
      <c r="K30" s="305">
        <f t="shared" si="1"/>
        <v>86.36363636363636</v>
      </c>
      <c r="L30" s="329">
        <f>'別表4-2'!L30+'別表4-3'!L30+'別表4-4'!L30</f>
        <v>2</v>
      </c>
      <c r="M30" s="289">
        <f t="shared" si="2"/>
        <v>4.545454545454546</v>
      </c>
      <c r="N30" s="329">
        <f>'別表4-2'!N30+'別表4-3'!N30+'別表4-4'!N30</f>
        <v>0</v>
      </c>
      <c r="O30" s="305">
        <f t="shared" si="3"/>
        <v>0</v>
      </c>
      <c r="P30" s="327">
        <f>'別表4-2'!P30+'別表4-3'!P30+'別表4-4'!P30</f>
        <v>44</v>
      </c>
      <c r="Q30" s="328">
        <v>100</v>
      </c>
      <c r="R30" s="329">
        <f>'別表4-2'!R30+'別表4-3'!R30+'別表4-4'!R30</f>
        <v>2</v>
      </c>
      <c r="S30" s="289">
        <f t="shared" si="4"/>
        <v>4.545454545454546</v>
      </c>
      <c r="T30" s="327">
        <f>'別表4-2'!T30+'別表4-3'!T30+'別表4-4'!T30</f>
        <v>22</v>
      </c>
      <c r="U30" s="305">
        <f t="shared" si="5"/>
        <v>50</v>
      </c>
      <c r="V30" s="327">
        <f>'別表4-2'!V30+'別表4-3'!V30+'別表4-4'!V30</f>
        <v>13</v>
      </c>
      <c r="W30" s="305">
        <f t="shared" si="6"/>
        <v>29.545454545454547</v>
      </c>
      <c r="X30" s="329">
        <f>'別表4-2'!X30+'別表4-3'!X30+'別表4-4'!X30</f>
        <v>5</v>
      </c>
      <c r="Y30" s="289">
        <f t="shared" si="7"/>
        <v>11.363636363636363</v>
      </c>
      <c r="Z30" s="327">
        <f>'別表4-2'!Z30+'別表4-3'!Z30+'別表4-4'!Z30</f>
        <v>1</v>
      </c>
      <c r="AA30" s="305">
        <f t="shared" si="8"/>
        <v>2.272727272727273</v>
      </c>
      <c r="AB30" s="327">
        <f>'別表4-2'!AB30+'別表4-3'!AB30+'別表4-4'!AB30</f>
        <v>0</v>
      </c>
      <c r="AC30" s="305">
        <f t="shared" si="9"/>
        <v>0</v>
      </c>
      <c r="AD30" s="327">
        <f>'別表4-2'!AD30+'別表4-3'!AD30+'別表4-4'!AD30</f>
        <v>0</v>
      </c>
      <c r="AE30" s="305">
        <f t="shared" si="10"/>
        <v>0</v>
      </c>
      <c r="AF30" s="327">
        <f>'別表4-2'!AF30+'別表4-3'!AF30+'別表4-4'!AF30</f>
        <v>0</v>
      </c>
      <c r="AG30" s="305">
        <f t="shared" si="11"/>
        <v>0</v>
      </c>
      <c r="AH30" s="329">
        <f>'別表4-2'!AH30+'別表4-3'!AH30+'別表4-4'!AH30</f>
        <v>1</v>
      </c>
      <c r="AI30" s="289">
        <f t="shared" si="12"/>
        <v>2.272727272727273</v>
      </c>
      <c r="AJ30" s="330">
        <f>'別表4-2'!AJ30+'別表4-3'!AJ30+'別表4-4'!AJ30</f>
        <v>113</v>
      </c>
      <c r="AK30" s="329">
        <f>'別表4-2'!AK30+'別表4-3'!AK30+'別表4-4'!AK30</f>
        <v>60</v>
      </c>
      <c r="AL30" s="305">
        <f t="shared" si="13"/>
        <v>53.09734513274337</v>
      </c>
      <c r="AM30" s="329">
        <f>'別表4-2'!AM30+'別表4-3'!AM30+'別表4-4'!AM30</f>
        <v>47</v>
      </c>
      <c r="AN30" s="305">
        <f t="shared" si="14"/>
        <v>41.5929203539823</v>
      </c>
      <c r="AO30" s="329">
        <f>'別表4-2'!AO30+'別表4-3'!AO30+'別表4-4'!AO30</f>
        <v>6</v>
      </c>
      <c r="AP30" s="289">
        <f t="shared" si="15"/>
        <v>5.3097345132743365</v>
      </c>
      <c r="AQ30" s="331">
        <f>'別表4-2'!AQ30+'別表4-3'!AQ30+'別表4-4'!AQ30</f>
        <v>7</v>
      </c>
    </row>
    <row r="31" spans="2:43" s="4" customFormat="1" ht="21.75" customHeight="1">
      <c r="B31" s="95" t="s">
        <v>182</v>
      </c>
      <c r="C31" s="325">
        <f>'別表4-2'!C31+'別表4-3'!C31+'別表4-4'!C31</f>
        <v>466</v>
      </c>
      <c r="D31" s="326">
        <f>'別表4-2'!D31+'別表4-3'!D31+'別表4-4'!D31</f>
        <v>191</v>
      </c>
      <c r="E31" s="326">
        <f>'別表4-2'!E31+'別表4-3'!E31+'別表4-4'!E31</f>
        <v>275</v>
      </c>
      <c r="F31" s="327">
        <f>'別表4-2'!F31+'別表4-3'!F31+'別表4-4'!F31</f>
        <v>84</v>
      </c>
      <c r="G31" s="328">
        <v>100</v>
      </c>
      <c r="H31" s="329">
        <f>'別表4-2'!H31+'別表4-3'!H31+'別表4-4'!H31</f>
        <v>11</v>
      </c>
      <c r="I31" s="289">
        <f t="shared" si="0"/>
        <v>13.095238095238097</v>
      </c>
      <c r="J31" s="327">
        <f>'別表4-2'!J31+'別表4-3'!J31+'別表4-4'!J31</f>
        <v>17</v>
      </c>
      <c r="K31" s="305">
        <f t="shared" si="1"/>
        <v>20.238095238095237</v>
      </c>
      <c r="L31" s="329">
        <f>'別表4-2'!L31+'別表4-3'!L31+'別表4-4'!L31</f>
        <v>54</v>
      </c>
      <c r="M31" s="305">
        <f t="shared" si="2"/>
        <v>64.28571428571429</v>
      </c>
      <c r="N31" s="329">
        <f>'別表4-2'!N31+'別表4-3'!N31+'別表4-4'!N31</f>
        <v>2</v>
      </c>
      <c r="O31" s="305">
        <f t="shared" si="3"/>
        <v>2.380952380952381</v>
      </c>
      <c r="P31" s="327">
        <f>'別表4-2'!P31+'別表4-3'!P31+'別表4-4'!P31</f>
        <v>84</v>
      </c>
      <c r="Q31" s="328">
        <v>100</v>
      </c>
      <c r="R31" s="329">
        <f>'別表4-2'!R31+'別表4-3'!R31+'別表4-4'!R31</f>
        <v>3</v>
      </c>
      <c r="S31" s="289">
        <f t="shared" si="4"/>
        <v>3.571428571428571</v>
      </c>
      <c r="T31" s="327">
        <f>'別表4-2'!T31+'別表4-3'!T31+'別表4-4'!T31</f>
        <v>29</v>
      </c>
      <c r="U31" s="332">
        <f t="shared" si="5"/>
        <v>34.523809523809526</v>
      </c>
      <c r="V31" s="327">
        <f>'別表4-2'!V31+'別表4-3'!V31+'別表4-4'!V31</f>
        <v>36</v>
      </c>
      <c r="W31" s="305">
        <f t="shared" si="6"/>
        <v>42.857142857142854</v>
      </c>
      <c r="X31" s="329">
        <f>'別表4-2'!X31+'別表4-3'!X31+'別表4-4'!X31</f>
        <v>6</v>
      </c>
      <c r="Y31" s="289">
        <f t="shared" si="7"/>
        <v>7.142857142857142</v>
      </c>
      <c r="Z31" s="327">
        <f>'別表4-2'!Z31+'別表4-3'!Z31+'別表4-4'!Z31</f>
        <v>2</v>
      </c>
      <c r="AA31" s="305">
        <f t="shared" si="8"/>
        <v>2.380952380952381</v>
      </c>
      <c r="AB31" s="327">
        <f>'別表4-2'!AB31+'別表4-3'!AB31+'別表4-4'!AB31</f>
        <v>2</v>
      </c>
      <c r="AC31" s="305">
        <f t="shared" si="9"/>
        <v>2.380952380952381</v>
      </c>
      <c r="AD31" s="327">
        <f>'別表4-2'!AD31+'別表4-3'!AD31+'別表4-4'!AD31</f>
        <v>1</v>
      </c>
      <c r="AE31" s="305">
        <f t="shared" si="10"/>
        <v>1.1904761904761905</v>
      </c>
      <c r="AF31" s="327">
        <f>'別表4-2'!AF31+'別表4-3'!AF31+'別表4-4'!AF31</f>
        <v>4</v>
      </c>
      <c r="AG31" s="305">
        <f t="shared" si="11"/>
        <v>4.761904761904762</v>
      </c>
      <c r="AH31" s="329">
        <f>'別表4-2'!AH31+'別表4-3'!AH31+'別表4-4'!AH31</f>
        <v>1</v>
      </c>
      <c r="AI31" s="289">
        <f t="shared" si="12"/>
        <v>1.1904761904761905</v>
      </c>
      <c r="AJ31" s="337">
        <f>'別表4-2'!AJ31+'別表4-3'!AJ31+'別表4-4'!AJ31</f>
        <v>373</v>
      </c>
      <c r="AK31" s="329">
        <f>'別表4-2'!AK31+'別表4-3'!AK31+'別表4-4'!AK31</f>
        <v>205</v>
      </c>
      <c r="AL31" s="305">
        <f t="shared" si="13"/>
        <v>54.95978552278821</v>
      </c>
      <c r="AM31" s="329">
        <f>'別表4-2'!AM31+'別表4-3'!AM31+'別表4-4'!AM31</f>
        <v>167</v>
      </c>
      <c r="AN31" s="305">
        <f t="shared" si="14"/>
        <v>44.77211796246649</v>
      </c>
      <c r="AO31" s="329">
        <f>'別表4-2'!AO31+'別表4-3'!AO31+'別表4-4'!AO31</f>
        <v>1</v>
      </c>
      <c r="AP31" s="289">
        <f t="shared" si="15"/>
        <v>0.2680965147453083</v>
      </c>
      <c r="AQ31" s="331">
        <f>'別表4-2'!AQ31+'別表4-3'!AQ31+'別表4-4'!AQ31</f>
        <v>9</v>
      </c>
    </row>
    <row r="32" spans="2:43" s="4" customFormat="1" ht="21.75" customHeight="1">
      <c r="B32" s="95" t="s">
        <v>183</v>
      </c>
      <c r="C32" s="325">
        <f>'別表4-2'!C32+'別表4-3'!C32+'別表4-4'!C32</f>
        <v>996</v>
      </c>
      <c r="D32" s="326">
        <f>'別表4-2'!D32+'別表4-3'!D32+'別表4-4'!D32</f>
        <v>538</v>
      </c>
      <c r="E32" s="326">
        <f>'別表4-2'!E32+'別表4-3'!E32+'別表4-4'!E32</f>
        <v>458</v>
      </c>
      <c r="F32" s="327">
        <f>'別表4-2'!F32+'別表4-3'!F32+'別表4-4'!F32</f>
        <v>94</v>
      </c>
      <c r="G32" s="328">
        <v>100</v>
      </c>
      <c r="H32" s="329">
        <f>'別表4-2'!H32+'別表4-3'!H32+'別表4-4'!H32</f>
        <v>8</v>
      </c>
      <c r="I32" s="289">
        <f t="shared" si="0"/>
        <v>8.51063829787234</v>
      </c>
      <c r="J32" s="327">
        <f>'別表4-2'!J32+'別表4-3'!J32+'別表4-4'!J32</f>
        <v>73</v>
      </c>
      <c r="K32" s="305">
        <f t="shared" si="1"/>
        <v>77.6595744680851</v>
      </c>
      <c r="L32" s="329">
        <f>'別表4-2'!L32+'別表4-3'!L32+'別表4-4'!L32</f>
        <v>13</v>
      </c>
      <c r="M32" s="289">
        <f t="shared" si="2"/>
        <v>13.829787234042554</v>
      </c>
      <c r="N32" s="329">
        <f>'別表4-2'!N32+'別表4-3'!N32+'別表4-4'!N32</f>
        <v>0</v>
      </c>
      <c r="O32" s="305">
        <f t="shared" si="3"/>
        <v>0</v>
      </c>
      <c r="P32" s="327">
        <f>'別表4-2'!P32+'別表4-3'!P32+'別表4-4'!P32</f>
        <v>94</v>
      </c>
      <c r="Q32" s="328">
        <v>100</v>
      </c>
      <c r="R32" s="329">
        <f>'別表4-2'!R32+'別表4-3'!R32+'別表4-4'!R32</f>
        <v>1</v>
      </c>
      <c r="S32" s="289">
        <f t="shared" si="4"/>
        <v>1.0638297872340425</v>
      </c>
      <c r="T32" s="327">
        <f>'別表4-2'!T32+'別表4-3'!T32+'別表4-4'!T32</f>
        <v>45</v>
      </c>
      <c r="U32" s="305">
        <f t="shared" si="5"/>
        <v>47.87234042553192</v>
      </c>
      <c r="V32" s="327">
        <f>'別表4-2'!V32+'別表4-3'!V32+'別表4-4'!V32</f>
        <v>20</v>
      </c>
      <c r="W32" s="305">
        <f t="shared" si="6"/>
        <v>21.27659574468085</v>
      </c>
      <c r="X32" s="329">
        <f>'別表4-2'!X32+'別表4-3'!X32+'別表4-4'!X32</f>
        <v>7</v>
      </c>
      <c r="Y32" s="289">
        <f t="shared" si="7"/>
        <v>7.446808510638298</v>
      </c>
      <c r="Z32" s="327">
        <f>'別表4-2'!Z32+'別表4-3'!Z32+'別表4-4'!Z32</f>
        <v>6</v>
      </c>
      <c r="AA32" s="305">
        <f t="shared" si="8"/>
        <v>6.382978723404255</v>
      </c>
      <c r="AB32" s="327">
        <f>'別表4-2'!AB32+'別表4-3'!AB32+'別表4-4'!AB32</f>
        <v>4</v>
      </c>
      <c r="AC32" s="305">
        <f t="shared" si="9"/>
        <v>4.25531914893617</v>
      </c>
      <c r="AD32" s="327">
        <f>'別表4-2'!AD32+'別表4-3'!AD32+'別表4-4'!AD32</f>
        <v>4</v>
      </c>
      <c r="AE32" s="305">
        <f t="shared" si="10"/>
        <v>4.25531914893617</v>
      </c>
      <c r="AF32" s="327">
        <f>'別表4-2'!AF32+'別表4-3'!AF32+'別表4-4'!AF32</f>
        <v>2</v>
      </c>
      <c r="AG32" s="305">
        <f t="shared" si="11"/>
        <v>2.127659574468085</v>
      </c>
      <c r="AH32" s="329">
        <f>'別表4-2'!AH32+'別表4-3'!AH32+'別表4-4'!AH32</f>
        <v>5</v>
      </c>
      <c r="AI32" s="289">
        <f t="shared" si="12"/>
        <v>5.319148936170213</v>
      </c>
      <c r="AJ32" s="330">
        <f>'別表4-2'!AJ32+'別表4-3'!AJ32+'別表4-4'!AJ32</f>
        <v>888</v>
      </c>
      <c r="AK32" s="329">
        <f>'別表4-2'!AK32+'別表4-3'!AK32+'別表4-4'!AK32</f>
        <v>395</v>
      </c>
      <c r="AL32" s="305">
        <f t="shared" si="13"/>
        <v>44.48198198198198</v>
      </c>
      <c r="AM32" s="329">
        <f>'別表4-2'!AM32+'別表4-3'!AM32+'別表4-4'!AM32</f>
        <v>416</v>
      </c>
      <c r="AN32" s="305">
        <f t="shared" si="14"/>
        <v>46.846846846846844</v>
      </c>
      <c r="AO32" s="329">
        <f>'別表4-2'!AO32+'別表4-3'!AO32+'別表4-4'!AO32</f>
        <v>77</v>
      </c>
      <c r="AP32" s="289">
        <f t="shared" si="15"/>
        <v>8.67117117117117</v>
      </c>
      <c r="AQ32" s="331">
        <f>'別表4-2'!AQ32+'別表4-3'!AQ32+'別表4-4'!AQ32</f>
        <v>14</v>
      </c>
    </row>
    <row r="33" spans="2:43" s="4" customFormat="1" ht="21.75" customHeight="1">
      <c r="B33" s="95" t="s">
        <v>184</v>
      </c>
      <c r="C33" s="325">
        <f>'別表4-2'!C33+'別表4-3'!C33+'別表4-4'!C33</f>
        <v>4014</v>
      </c>
      <c r="D33" s="326">
        <f>'別表4-2'!D33+'別表4-3'!D33+'別表4-4'!D33</f>
        <v>1495</v>
      </c>
      <c r="E33" s="326">
        <f>'別表4-2'!E33+'別表4-3'!E33+'別表4-4'!E33</f>
        <v>2519</v>
      </c>
      <c r="F33" s="327">
        <f>'別表4-2'!F33+'別表4-3'!F33+'別表4-4'!F33</f>
        <v>2002</v>
      </c>
      <c r="G33" s="328">
        <v>100</v>
      </c>
      <c r="H33" s="329">
        <f>'別表4-2'!H33+'別表4-3'!H33+'別表4-4'!H33</f>
        <v>53</v>
      </c>
      <c r="I33" s="289">
        <f t="shared" si="0"/>
        <v>2.647352647352647</v>
      </c>
      <c r="J33" s="327">
        <f>'別表4-2'!J33+'別表4-3'!J33+'別表4-4'!J33</f>
        <v>1015</v>
      </c>
      <c r="K33" s="305">
        <f t="shared" si="1"/>
        <v>50.6993006993007</v>
      </c>
      <c r="L33" s="329">
        <f>'別表4-2'!L33+'別表4-3'!L33+'別表4-4'!L33</f>
        <v>929</v>
      </c>
      <c r="M33" s="289">
        <f t="shared" si="2"/>
        <v>46.4035964035964</v>
      </c>
      <c r="N33" s="329">
        <f>'別表4-2'!N33+'別表4-3'!N33+'別表4-4'!N33</f>
        <v>5</v>
      </c>
      <c r="O33" s="305">
        <f t="shared" si="3"/>
        <v>0.24975024975024976</v>
      </c>
      <c r="P33" s="327">
        <f>'別表4-2'!P33+'別表4-3'!P33+'別表4-4'!P33</f>
        <v>2002</v>
      </c>
      <c r="Q33" s="328">
        <v>100</v>
      </c>
      <c r="R33" s="329">
        <f>'別表4-2'!R33+'別表4-3'!R33+'別表4-4'!R33</f>
        <v>28</v>
      </c>
      <c r="S33" s="289">
        <f t="shared" si="4"/>
        <v>1.3986013986013985</v>
      </c>
      <c r="T33" s="327">
        <f>'別表4-2'!T33+'別表4-3'!T33+'別表4-4'!T33</f>
        <v>1469</v>
      </c>
      <c r="U33" s="305">
        <f t="shared" si="5"/>
        <v>73.37662337662337</v>
      </c>
      <c r="V33" s="327">
        <f>'別表4-2'!V33+'別表4-3'!V33+'別表4-4'!V33</f>
        <v>281</v>
      </c>
      <c r="W33" s="305">
        <f t="shared" si="6"/>
        <v>14.035964035964035</v>
      </c>
      <c r="X33" s="329">
        <f>'別表4-2'!X33+'別表4-3'!X33+'別表4-4'!X33</f>
        <v>63</v>
      </c>
      <c r="Y33" s="289">
        <f t="shared" si="7"/>
        <v>3.146853146853147</v>
      </c>
      <c r="Z33" s="327">
        <f>'別表4-2'!Z33+'別表4-3'!Z33+'別表4-4'!Z33</f>
        <v>24</v>
      </c>
      <c r="AA33" s="305">
        <f t="shared" si="8"/>
        <v>1.1988011988011988</v>
      </c>
      <c r="AB33" s="327">
        <f>'別表4-2'!AB33+'別表4-3'!AB33+'別表4-4'!AB33</f>
        <v>44</v>
      </c>
      <c r="AC33" s="305">
        <f t="shared" si="9"/>
        <v>2.197802197802198</v>
      </c>
      <c r="AD33" s="327">
        <f>'別表4-2'!AD33+'別表4-3'!AD33+'別表4-4'!AD33</f>
        <v>29</v>
      </c>
      <c r="AE33" s="305">
        <f t="shared" si="10"/>
        <v>1.4485514485514486</v>
      </c>
      <c r="AF33" s="327">
        <f>'別表4-2'!AF33+'別表4-3'!AF33+'別表4-4'!AF33</f>
        <v>16</v>
      </c>
      <c r="AG33" s="305">
        <f t="shared" si="11"/>
        <v>0.7992007992007992</v>
      </c>
      <c r="AH33" s="329">
        <f>'別表4-2'!AH33+'別表4-3'!AH33+'別表4-4'!AH33</f>
        <v>48</v>
      </c>
      <c r="AI33" s="289">
        <f t="shared" si="12"/>
        <v>2.3976023976023977</v>
      </c>
      <c r="AJ33" s="330">
        <f>'別表4-2'!AJ33+'別表4-3'!AJ33+'別表4-4'!AJ33</f>
        <v>1872</v>
      </c>
      <c r="AK33" s="329">
        <f>'別表4-2'!AK33+'別表4-3'!AK33+'別表4-4'!AK33</f>
        <v>970</v>
      </c>
      <c r="AL33" s="305">
        <f t="shared" si="13"/>
        <v>51.81623931623932</v>
      </c>
      <c r="AM33" s="329">
        <f>'別表4-2'!AM33+'別表4-3'!AM33+'別表4-4'!AM33</f>
        <v>868</v>
      </c>
      <c r="AN33" s="305">
        <f t="shared" si="14"/>
        <v>46.36752136752137</v>
      </c>
      <c r="AO33" s="329">
        <f>'別表4-2'!AO33+'別表4-3'!AO33+'別表4-4'!AO33</f>
        <v>34</v>
      </c>
      <c r="AP33" s="289">
        <f t="shared" si="15"/>
        <v>1.8162393162393164</v>
      </c>
      <c r="AQ33" s="331">
        <f>'別表4-2'!AQ33+'別表4-3'!AQ33+'別表4-4'!AQ33</f>
        <v>140</v>
      </c>
    </row>
    <row r="34" spans="2:43" s="4" customFormat="1" ht="21.75" customHeight="1">
      <c r="B34" s="95" t="s">
        <v>185</v>
      </c>
      <c r="C34" s="325">
        <f>'別表4-2'!C34+'別表4-3'!C34+'別表4-4'!C34</f>
        <v>984</v>
      </c>
      <c r="D34" s="326">
        <f>'別表4-2'!D34+'別表4-3'!D34+'別表4-4'!D34</f>
        <v>468</v>
      </c>
      <c r="E34" s="326">
        <f>'別表4-2'!E34+'別表4-3'!E34+'別表4-4'!E34</f>
        <v>516</v>
      </c>
      <c r="F34" s="327">
        <f>'別表4-2'!F34+'別表4-3'!F34+'別表4-4'!F34</f>
        <v>302</v>
      </c>
      <c r="G34" s="328">
        <v>100</v>
      </c>
      <c r="H34" s="329">
        <f>'別表4-2'!H34+'別表4-3'!H34+'別表4-4'!H34</f>
        <v>16</v>
      </c>
      <c r="I34" s="289">
        <f t="shared" si="0"/>
        <v>5.298013245033113</v>
      </c>
      <c r="J34" s="327">
        <f>'別表4-2'!J34+'別表4-3'!J34+'別表4-4'!J34</f>
        <v>237</v>
      </c>
      <c r="K34" s="305">
        <f t="shared" si="1"/>
        <v>78.47682119205298</v>
      </c>
      <c r="L34" s="329">
        <f>'別表4-2'!L34+'別表4-3'!L34+'別表4-4'!L34</f>
        <v>49</v>
      </c>
      <c r="M34" s="289">
        <f t="shared" si="2"/>
        <v>16.225165562913908</v>
      </c>
      <c r="N34" s="329">
        <f>'別表4-2'!N34+'別表4-3'!N34+'別表4-4'!N34</f>
        <v>0</v>
      </c>
      <c r="O34" s="305">
        <f t="shared" si="3"/>
        <v>0</v>
      </c>
      <c r="P34" s="327">
        <f>'別表4-2'!P34+'別表4-3'!P34+'別表4-4'!P34</f>
        <v>302</v>
      </c>
      <c r="Q34" s="328">
        <v>100</v>
      </c>
      <c r="R34" s="329">
        <f>'別表4-2'!R34+'別表4-3'!R34+'別表4-4'!R34</f>
        <v>32</v>
      </c>
      <c r="S34" s="289">
        <f t="shared" si="4"/>
        <v>10.596026490066226</v>
      </c>
      <c r="T34" s="327">
        <f>'別表4-2'!T34+'別表4-3'!T34+'別表4-4'!T34</f>
        <v>184</v>
      </c>
      <c r="U34" s="332">
        <f t="shared" si="5"/>
        <v>60.9271523178808</v>
      </c>
      <c r="V34" s="327">
        <f>'別表4-2'!V34+'別表4-3'!V34+'別表4-4'!V34</f>
        <v>15</v>
      </c>
      <c r="W34" s="305">
        <f t="shared" si="6"/>
        <v>4.966887417218543</v>
      </c>
      <c r="X34" s="329">
        <f>'別表4-2'!X34+'別表4-3'!X34+'別表4-4'!X34</f>
        <v>17</v>
      </c>
      <c r="Y34" s="289">
        <f t="shared" si="7"/>
        <v>5.629139072847682</v>
      </c>
      <c r="Z34" s="327">
        <f>'別表4-2'!Z34+'別表4-3'!Z34+'別表4-4'!Z34</f>
        <v>12</v>
      </c>
      <c r="AA34" s="305">
        <f t="shared" si="8"/>
        <v>3.9735099337748347</v>
      </c>
      <c r="AB34" s="327">
        <f>'別表4-2'!AB34+'別表4-3'!AB34+'別表4-4'!AB34</f>
        <v>7</v>
      </c>
      <c r="AC34" s="305">
        <f t="shared" si="9"/>
        <v>2.3178807947019866</v>
      </c>
      <c r="AD34" s="327">
        <f>'別表4-2'!AD34+'別表4-3'!AD34+'別表4-4'!AD34</f>
        <v>12</v>
      </c>
      <c r="AE34" s="305">
        <f t="shared" si="10"/>
        <v>3.9735099337748347</v>
      </c>
      <c r="AF34" s="327">
        <f>'別表4-2'!AF34+'別表4-3'!AF34+'別表4-4'!AF34</f>
        <v>3</v>
      </c>
      <c r="AG34" s="305">
        <f t="shared" si="11"/>
        <v>0.9933774834437087</v>
      </c>
      <c r="AH34" s="329">
        <f>'別表4-2'!AH34+'別表4-3'!AH34+'別表4-4'!AH34</f>
        <v>20</v>
      </c>
      <c r="AI34" s="289">
        <f t="shared" si="12"/>
        <v>6.622516556291391</v>
      </c>
      <c r="AJ34" s="330">
        <f>'別表4-2'!AJ34+'別表4-3'!AJ34+'別表4-4'!AJ34</f>
        <v>654</v>
      </c>
      <c r="AK34" s="329">
        <f>'別表4-2'!AK34+'別表4-3'!AK34+'別表4-4'!AK34</f>
        <v>296</v>
      </c>
      <c r="AL34" s="305">
        <f t="shared" si="13"/>
        <v>45.25993883792049</v>
      </c>
      <c r="AM34" s="329">
        <f>'別表4-2'!AM34+'別表4-3'!AM34+'別表4-4'!AM34</f>
        <v>335</v>
      </c>
      <c r="AN34" s="305">
        <f t="shared" si="14"/>
        <v>51.223241590214066</v>
      </c>
      <c r="AO34" s="329">
        <f>'別表4-2'!AO34+'別表4-3'!AO34+'別表4-4'!AO34</f>
        <v>23</v>
      </c>
      <c r="AP34" s="289">
        <f t="shared" si="15"/>
        <v>3.5168195718654434</v>
      </c>
      <c r="AQ34" s="331">
        <f>'別表4-2'!AQ34+'別表4-3'!AQ34+'別表4-4'!AQ34</f>
        <v>28</v>
      </c>
    </row>
    <row r="35" spans="2:43" s="4" customFormat="1" ht="21.75" customHeight="1">
      <c r="B35" s="95" t="s">
        <v>186</v>
      </c>
      <c r="C35" s="325">
        <f>'別表4-2'!C35+'別表4-3'!C35+'別表4-4'!C35</f>
        <v>422</v>
      </c>
      <c r="D35" s="326">
        <f>'別表4-2'!D35+'別表4-3'!D35+'別表4-4'!D35</f>
        <v>146</v>
      </c>
      <c r="E35" s="326">
        <f>'別表4-2'!E35+'別表4-3'!E35+'別表4-4'!E35</f>
        <v>276</v>
      </c>
      <c r="F35" s="327">
        <f>'別表4-2'!F35+'別表4-3'!F35+'別表4-4'!F35</f>
        <v>174</v>
      </c>
      <c r="G35" s="328">
        <v>100</v>
      </c>
      <c r="H35" s="329">
        <f>'別表4-2'!H35+'別表4-3'!H35+'別表4-4'!H35</f>
        <v>8</v>
      </c>
      <c r="I35" s="289">
        <f t="shared" si="0"/>
        <v>4.597701149425287</v>
      </c>
      <c r="J35" s="327">
        <f>'別表4-2'!J35+'別表4-3'!J35+'別表4-4'!J35</f>
        <v>154</v>
      </c>
      <c r="K35" s="305">
        <f t="shared" si="1"/>
        <v>88.50574712643679</v>
      </c>
      <c r="L35" s="329">
        <f>'別表4-2'!L35+'別表4-3'!L35+'別表4-4'!L35</f>
        <v>12</v>
      </c>
      <c r="M35" s="289">
        <f t="shared" si="2"/>
        <v>6.896551724137931</v>
      </c>
      <c r="N35" s="329">
        <f>'別表4-2'!N35+'別表4-3'!N35+'別表4-4'!N35</f>
        <v>0</v>
      </c>
      <c r="O35" s="305">
        <f t="shared" si="3"/>
        <v>0</v>
      </c>
      <c r="P35" s="327">
        <f>'別表4-2'!P35+'別表4-3'!P35+'別表4-4'!P35</f>
        <v>174</v>
      </c>
      <c r="Q35" s="328">
        <v>100</v>
      </c>
      <c r="R35" s="329">
        <f>'別表4-2'!R35+'別表4-3'!R35+'別表4-4'!R35</f>
        <v>5</v>
      </c>
      <c r="S35" s="289">
        <f t="shared" si="4"/>
        <v>2.8735632183908044</v>
      </c>
      <c r="T35" s="327">
        <f>'別表4-2'!T35+'別表4-3'!T35+'別表4-4'!T35</f>
        <v>78</v>
      </c>
      <c r="U35" s="305">
        <f t="shared" si="5"/>
        <v>44.827586206896555</v>
      </c>
      <c r="V35" s="327">
        <f>'別表4-2'!V35+'別表4-3'!V35+'別表4-4'!V35</f>
        <v>63</v>
      </c>
      <c r="W35" s="305">
        <f t="shared" si="6"/>
        <v>36.206896551724135</v>
      </c>
      <c r="X35" s="329">
        <f>'別表4-2'!X35+'別表4-3'!X35+'別表4-4'!X35</f>
        <v>10</v>
      </c>
      <c r="Y35" s="289">
        <f t="shared" si="7"/>
        <v>5.747126436781609</v>
      </c>
      <c r="Z35" s="327">
        <f>'別表4-2'!Z35+'別表4-3'!Z35+'別表4-4'!Z35</f>
        <v>2</v>
      </c>
      <c r="AA35" s="305">
        <f t="shared" si="8"/>
        <v>1.1494252873563218</v>
      </c>
      <c r="AB35" s="327">
        <f>'別表4-2'!AB35+'別表4-3'!AB35+'別表4-4'!AB35</f>
        <v>8</v>
      </c>
      <c r="AC35" s="305">
        <f t="shared" si="9"/>
        <v>4.597701149425287</v>
      </c>
      <c r="AD35" s="327">
        <f>'別表4-2'!AD35+'別表4-3'!AD35+'別表4-4'!AD35</f>
        <v>1</v>
      </c>
      <c r="AE35" s="305">
        <f t="shared" si="10"/>
        <v>0.5747126436781609</v>
      </c>
      <c r="AF35" s="327">
        <f>'別表4-2'!AF35+'別表4-3'!AF35+'別表4-4'!AF35</f>
        <v>1</v>
      </c>
      <c r="AG35" s="305">
        <f t="shared" si="11"/>
        <v>0.5747126436781609</v>
      </c>
      <c r="AH35" s="329">
        <f>'別表4-2'!AH35+'別表4-3'!AH35+'別表4-4'!AH35</f>
        <v>6</v>
      </c>
      <c r="AI35" s="289">
        <f t="shared" si="12"/>
        <v>3.4482758620689653</v>
      </c>
      <c r="AJ35" s="330">
        <f>'別表4-2'!AJ35+'別表4-3'!AJ35+'別表4-4'!AJ35</f>
        <v>237</v>
      </c>
      <c r="AK35" s="329">
        <f>'別表4-2'!AK35+'別表4-3'!AK35+'別表4-4'!AK35</f>
        <v>131</v>
      </c>
      <c r="AL35" s="305">
        <f t="shared" si="13"/>
        <v>55.27426160337553</v>
      </c>
      <c r="AM35" s="329">
        <f>'別表4-2'!AM35+'別表4-3'!AM35+'別表4-4'!AM35</f>
        <v>83</v>
      </c>
      <c r="AN35" s="305">
        <f t="shared" si="14"/>
        <v>35.0210970464135</v>
      </c>
      <c r="AO35" s="329">
        <f>'別表4-2'!AO35+'別表4-3'!AO35+'別表4-4'!AO35</f>
        <v>23</v>
      </c>
      <c r="AP35" s="289">
        <f t="shared" si="15"/>
        <v>9.70464135021097</v>
      </c>
      <c r="AQ35" s="331">
        <f>'別表4-2'!AQ35+'別表4-3'!AQ35+'別表4-4'!AQ35</f>
        <v>11</v>
      </c>
    </row>
    <row r="36" spans="2:43" s="4" customFormat="1" ht="21.75" customHeight="1">
      <c r="B36" s="95" t="s">
        <v>187</v>
      </c>
      <c r="C36" s="325">
        <f>'別表4-2'!C36+'別表4-3'!C36+'別表4-4'!C36</f>
        <v>165</v>
      </c>
      <c r="D36" s="326">
        <f>'別表4-2'!D36+'別表4-3'!D36+'別表4-4'!D36</f>
        <v>47</v>
      </c>
      <c r="E36" s="326">
        <f>'別表4-2'!E36+'別表4-3'!E36+'別表4-4'!E36</f>
        <v>118</v>
      </c>
      <c r="F36" s="327">
        <f>'別表4-2'!F36+'別表4-3'!F36+'別表4-4'!F36</f>
        <v>133</v>
      </c>
      <c r="G36" s="328">
        <v>100</v>
      </c>
      <c r="H36" s="333">
        <f>'別表4-2'!H36+'別表4-3'!H36+'別表4-4'!H36</f>
        <v>3</v>
      </c>
      <c r="I36" s="289">
        <f t="shared" si="0"/>
        <v>2.2556390977443606</v>
      </c>
      <c r="J36" s="334">
        <f>'別表4-2'!J36+'別表4-3'!J36+'別表4-4'!J36</f>
        <v>125</v>
      </c>
      <c r="K36" s="305">
        <f t="shared" si="1"/>
        <v>93.98496240601504</v>
      </c>
      <c r="L36" s="333">
        <f>'別表4-2'!L36+'別表4-3'!L36+'別表4-4'!L36</f>
        <v>4</v>
      </c>
      <c r="M36" s="289">
        <f t="shared" si="2"/>
        <v>3.007518796992481</v>
      </c>
      <c r="N36" s="333">
        <f>'別表4-2'!N36+'別表4-3'!N36+'別表4-4'!N36</f>
        <v>1</v>
      </c>
      <c r="O36" s="305">
        <f t="shared" si="3"/>
        <v>0.7518796992481203</v>
      </c>
      <c r="P36" s="327">
        <f>'別表4-2'!P36+'別表4-3'!P36+'別表4-4'!P36</f>
        <v>133</v>
      </c>
      <c r="Q36" s="335">
        <v>100</v>
      </c>
      <c r="R36" s="333">
        <f>'別表4-2'!R36+'別表4-3'!R36+'別表4-4'!R36</f>
        <v>8</v>
      </c>
      <c r="S36" s="289">
        <f t="shared" si="4"/>
        <v>6.015037593984962</v>
      </c>
      <c r="T36" s="334">
        <f>'別表4-2'!T36+'別表4-3'!T36+'別表4-4'!T36</f>
        <v>88</v>
      </c>
      <c r="U36" s="332">
        <f t="shared" si="5"/>
        <v>66.16541353383458</v>
      </c>
      <c r="V36" s="334">
        <f>'別表4-2'!V36+'別表4-3'!V36+'別表4-4'!V36</f>
        <v>7</v>
      </c>
      <c r="W36" s="305">
        <f t="shared" si="6"/>
        <v>5.263157894736842</v>
      </c>
      <c r="X36" s="333">
        <f>'別表4-2'!X36+'別表4-3'!X36+'別表4-4'!X36</f>
        <v>27</v>
      </c>
      <c r="Y36" s="289">
        <f t="shared" si="7"/>
        <v>20.30075187969925</v>
      </c>
      <c r="Z36" s="334">
        <f>'別表4-2'!Z36+'別表4-3'!Z36+'別表4-4'!Z36</f>
        <v>1</v>
      </c>
      <c r="AA36" s="305">
        <f t="shared" si="8"/>
        <v>0.7518796992481203</v>
      </c>
      <c r="AB36" s="334">
        <f>'別表4-2'!AB36+'別表4-3'!AB36+'別表4-4'!AB36</f>
        <v>1</v>
      </c>
      <c r="AC36" s="305">
        <f t="shared" si="9"/>
        <v>0.7518796992481203</v>
      </c>
      <c r="AD36" s="334">
        <f>'別表4-2'!AD36+'別表4-3'!AD36+'別表4-4'!AD36</f>
        <v>0</v>
      </c>
      <c r="AE36" s="305">
        <f t="shared" si="10"/>
        <v>0</v>
      </c>
      <c r="AF36" s="334">
        <f>'別表4-2'!AF36+'別表4-3'!AF36+'別表4-4'!AF36</f>
        <v>1</v>
      </c>
      <c r="AG36" s="305">
        <f t="shared" si="11"/>
        <v>0.7518796992481203</v>
      </c>
      <c r="AH36" s="333">
        <f>'別表4-2'!AH36+'別表4-3'!AH36+'別表4-4'!AH36</f>
        <v>0</v>
      </c>
      <c r="AI36" s="289">
        <f t="shared" si="12"/>
        <v>0</v>
      </c>
      <c r="AJ36" s="330">
        <f>'別表4-2'!AJ36+'別表4-3'!AJ36+'別表4-4'!AJ36</f>
        <v>23</v>
      </c>
      <c r="AK36" s="333">
        <f>'別表4-2'!AK36+'別表4-3'!AK36+'別表4-4'!AK36</f>
        <v>18</v>
      </c>
      <c r="AL36" s="305">
        <f t="shared" si="13"/>
        <v>78.26086956521739</v>
      </c>
      <c r="AM36" s="333">
        <f>'別表4-2'!AM36+'別表4-3'!AM36+'別表4-4'!AM36</f>
        <v>3</v>
      </c>
      <c r="AN36" s="305">
        <f t="shared" si="14"/>
        <v>13.043478260869565</v>
      </c>
      <c r="AO36" s="333">
        <f>'別表4-2'!AO36+'別表4-3'!AO36+'別表4-4'!AO36</f>
        <v>2</v>
      </c>
      <c r="AP36" s="289">
        <f t="shared" si="15"/>
        <v>8.695652173913043</v>
      </c>
      <c r="AQ36" s="336">
        <f>'別表4-2'!AQ36+'別表4-3'!AQ36+'別表4-4'!AQ36</f>
        <v>9</v>
      </c>
    </row>
    <row r="37" spans="2:43" s="4" customFormat="1" ht="21.75" customHeight="1">
      <c r="B37" s="95" t="s">
        <v>188</v>
      </c>
      <c r="C37" s="325">
        <f>'別表4-2'!C37+'別表4-3'!C37+'別表4-4'!C37</f>
        <v>41</v>
      </c>
      <c r="D37" s="326">
        <f>'別表4-2'!D37+'別表4-3'!D37+'別表4-4'!D37</f>
        <v>23</v>
      </c>
      <c r="E37" s="326">
        <f>'別表4-2'!E37+'別表4-3'!E37+'別表4-4'!E37</f>
        <v>18</v>
      </c>
      <c r="F37" s="327">
        <f>'別表4-2'!F37+'別表4-3'!F37+'別表4-4'!F37</f>
        <v>27</v>
      </c>
      <c r="G37" s="328">
        <v>100</v>
      </c>
      <c r="H37" s="329">
        <f>'別表4-2'!H37+'別表4-3'!H37+'別表4-4'!H37</f>
        <v>5</v>
      </c>
      <c r="I37" s="289">
        <f t="shared" si="0"/>
        <v>18.51851851851852</v>
      </c>
      <c r="J37" s="327">
        <f>'別表4-2'!J37+'別表4-3'!J37+'別表4-4'!J37</f>
        <v>17</v>
      </c>
      <c r="K37" s="305">
        <f t="shared" si="1"/>
        <v>62.96296296296296</v>
      </c>
      <c r="L37" s="329">
        <f>'別表4-2'!L37+'別表4-3'!L37+'別表4-4'!L37</f>
        <v>4</v>
      </c>
      <c r="M37" s="305">
        <f t="shared" si="2"/>
        <v>14.814814814814813</v>
      </c>
      <c r="N37" s="329">
        <f>'別表4-2'!N37+'別表4-3'!N37+'別表4-4'!N37</f>
        <v>1</v>
      </c>
      <c r="O37" s="305">
        <f t="shared" si="3"/>
        <v>3.7037037037037033</v>
      </c>
      <c r="P37" s="327">
        <f>'別表4-2'!P37+'別表4-3'!P37+'別表4-4'!P37</f>
        <v>27</v>
      </c>
      <c r="Q37" s="328">
        <v>100</v>
      </c>
      <c r="R37" s="329">
        <f>'別表4-2'!R37+'別表4-3'!R37+'別表4-4'!R37</f>
        <v>2</v>
      </c>
      <c r="S37" s="289">
        <f t="shared" si="4"/>
        <v>7.4074074074074066</v>
      </c>
      <c r="T37" s="327">
        <f>'別表4-2'!T37+'別表4-3'!T37+'別表4-4'!T37</f>
        <v>3</v>
      </c>
      <c r="U37" s="305">
        <f t="shared" si="5"/>
        <v>11.11111111111111</v>
      </c>
      <c r="V37" s="327">
        <f>'別表4-2'!V37+'別表4-3'!V37+'別表4-4'!V37</f>
        <v>6</v>
      </c>
      <c r="W37" s="305">
        <f t="shared" si="6"/>
        <v>22.22222222222222</v>
      </c>
      <c r="X37" s="329">
        <f>'別表4-2'!X37+'別表4-3'!X37+'別表4-4'!X37</f>
        <v>12</v>
      </c>
      <c r="Y37" s="289">
        <f t="shared" si="7"/>
        <v>44.44444444444444</v>
      </c>
      <c r="Z37" s="327">
        <f>'別表4-2'!Z37+'別表4-3'!Z37+'別表4-4'!Z37</f>
        <v>3</v>
      </c>
      <c r="AA37" s="305">
        <f t="shared" si="8"/>
        <v>11.11111111111111</v>
      </c>
      <c r="AB37" s="327">
        <f>'別表4-2'!AB37+'別表4-3'!AB37+'別表4-4'!AB37</f>
        <v>1</v>
      </c>
      <c r="AC37" s="305">
        <f t="shared" si="9"/>
        <v>3.7037037037037033</v>
      </c>
      <c r="AD37" s="327">
        <f>'別表4-2'!AD37+'別表4-3'!AD37+'別表4-4'!AD37</f>
        <v>0</v>
      </c>
      <c r="AE37" s="305">
        <f t="shared" si="10"/>
        <v>0</v>
      </c>
      <c r="AF37" s="327">
        <f>'別表4-2'!AF37+'別表4-3'!AF37+'別表4-4'!AF37</f>
        <v>0</v>
      </c>
      <c r="AG37" s="305">
        <f t="shared" si="11"/>
        <v>0</v>
      </c>
      <c r="AH37" s="329">
        <f>'別表4-2'!AH37+'別表4-3'!AH37+'別表4-4'!AH37</f>
        <v>0</v>
      </c>
      <c r="AI37" s="289">
        <f t="shared" si="12"/>
        <v>0</v>
      </c>
      <c r="AJ37" s="330">
        <f>'別表4-2'!AJ37+'別表4-3'!AJ37+'別表4-4'!AJ37</f>
        <v>14</v>
      </c>
      <c r="AK37" s="329">
        <f>'別表4-2'!AK37+'別表4-3'!AK37+'別表4-4'!AK37</f>
        <v>12</v>
      </c>
      <c r="AL37" s="305">
        <f t="shared" si="13"/>
        <v>85.71428571428571</v>
      </c>
      <c r="AM37" s="329">
        <f>'別表4-2'!AM37+'別表4-3'!AM37+'別表4-4'!AM37</f>
        <v>2</v>
      </c>
      <c r="AN37" s="305">
        <f t="shared" si="14"/>
        <v>14.285714285714285</v>
      </c>
      <c r="AO37" s="329">
        <f>'別表4-2'!AO37+'別表4-3'!AO37+'別表4-4'!AO37</f>
        <v>0</v>
      </c>
      <c r="AP37" s="289">
        <f t="shared" si="15"/>
        <v>0</v>
      </c>
      <c r="AQ37" s="331">
        <f>'別表4-2'!AQ37+'別表4-3'!AQ37+'別表4-4'!AQ37</f>
        <v>0</v>
      </c>
    </row>
    <row r="38" spans="2:43" s="4" customFormat="1" ht="21.75" customHeight="1">
      <c r="B38" s="95" t="s">
        <v>189</v>
      </c>
      <c r="C38" s="325">
        <f>'別表4-2'!C38+'別表4-3'!C38+'別表4-4'!C38</f>
        <v>71</v>
      </c>
      <c r="D38" s="326">
        <f>'別表4-2'!D38+'別表4-3'!D38+'別表4-4'!D38</f>
        <v>50</v>
      </c>
      <c r="E38" s="326">
        <f>'別表4-2'!E38+'別表4-3'!E38+'別表4-4'!E38</f>
        <v>21</v>
      </c>
      <c r="F38" s="327">
        <f>'別表4-2'!F38+'別表4-3'!F38+'別表4-4'!F38</f>
        <v>25</v>
      </c>
      <c r="G38" s="328">
        <v>100</v>
      </c>
      <c r="H38" s="329">
        <f>'別表4-2'!H38+'別表4-3'!H38+'別表4-4'!H38</f>
        <v>4</v>
      </c>
      <c r="I38" s="289">
        <f t="shared" si="0"/>
        <v>16</v>
      </c>
      <c r="J38" s="327">
        <f>'別表4-2'!J38+'別表4-3'!J38+'別表4-4'!J38</f>
        <v>9</v>
      </c>
      <c r="K38" s="305">
        <f t="shared" si="1"/>
        <v>36</v>
      </c>
      <c r="L38" s="329">
        <f>'別表4-2'!L38+'別表4-3'!L38+'別表4-4'!L38</f>
        <v>12</v>
      </c>
      <c r="M38" s="289">
        <f t="shared" si="2"/>
        <v>48</v>
      </c>
      <c r="N38" s="329">
        <f>'別表4-2'!N38+'別表4-3'!N38+'別表4-4'!N38</f>
        <v>0</v>
      </c>
      <c r="O38" s="305">
        <f t="shared" si="3"/>
        <v>0</v>
      </c>
      <c r="P38" s="327">
        <f>'別表4-2'!P38+'別表4-3'!P38+'別表4-4'!P38</f>
        <v>25</v>
      </c>
      <c r="Q38" s="328">
        <v>100</v>
      </c>
      <c r="R38" s="329">
        <f>'別表4-2'!R38+'別表4-3'!R38+'別表4-4'!R38</f>
        <v>5</v>
      </c>
      <c r="S38" s="289">
        <f t="shared" si="4"/>
        <v>20</v>
      </c>
      <c r="T38" s="327">
        <f>'別表4-2'!T38+'別表4-3'!T38+'別表4-4'!T38</f>
        <v>6</v>
      </c>
      <c r="U38" s="305">
        <f t="shared" si="5"/>
        <v>24</v>
      </c>
      <c r="V38" s="327">
        <f>'別表4-2'!V38+'別表4-3'!V38+'別表4-4'!V38</f>
        <v>5</v>
      </c>
      <c r="W38" s="305">
        <f t="shared" si="6"/>
        <v>20</v>
      </c>
      <c r="X38" s="329">
        <f>'別表4-2'!X38+'別表4-3'!X38+'別表4-4'!X38</f>
        <v>2</v>
      </c>
      <c r="Y38" s="289">
        <f t="shared" si="7"/>
        <v>8</v>
      </c>
      <c r="Z38" s="327">
        <f>'別表4-2'!Z38+'別表4-3'!Z38+'別表4-4'!Z38</f>
        <v>1</v>
      </c>
      <c r="AA38" s="305">
        <f t="shared" si="8"/>
        <v>4</v>
      </c>
      <c r="AB38" s="327">
        <f>'別表4-2'!AB38+'別表4-3'!AB38+'別表4-4'!AB38</f>
        <v>2</v>
      </c>
      <c r="AC38" s="305">
        <f t="shared" si="9"/>
        <v>8</v>
      </c>
      <c r="AD38" s="327">
        <f>'別表4-2'!AD38+'別表4-3'!AD38+'別表4-4'!AD38</f>
        <v>1</v>
      </c>
      <c r="AE38" s="305">
        <f t="shared" si="10"/>
        <v>4</v>
      </c>
      <c r="AF38" s="327">
        <f>'別表4-2'!AF38+'別表4-3'!AF38+'別表4-4'!AF38</f>
        <v>0</v>
      </c>
      <c r="AG38" s="305">
        <f t="shared" si="11"/>
        <v>0</v>
      </c>
      <c r="AH38" s="329">
        <f>'別表4-2'!AH38+'別表4-3'!AH38+'別表4-4'!AH38</f>
        <v>3</v>
      </c>
      <c r="AI38" s="289">
        <f t="shared" si="12"/>
        <v>12</v>
      </c>
      <c r="AJ38" s="330">
        <f>'別表4-2'!AJ38+'別表4-3'!AJ38+'別表4-4'!AJ38</f>
        <v>44</v>
      </c>
      <c r="AK38" s="329">
        <f>'別表4-2'!AK38+'別表4-3'!AK38+'別表4-4'!AK38</f>
        <v>11</v>
      </c>
      <c r="AL38" s="305">
        <f t="shared" si="13"/>
        <v>25</v>
      </c>
      <c r="AM38" s="329">
        <f>'別表4-2'!AM38+'別表4-3'!AM38+'別表4-4'!AM38</f>
        <v>12</v>
      </c>
      <c r="AN38" s="305">
        <f t="shared" si="14"/>
        <v>27.27272727272727</v>
      </c>
      <c r="AO38" s="329">
        <f>'別表4-2'!AO38+'別表4-3'!AO38+'別表4-4'!AO38</f>
        <v>21</v>
      </c>
      <c r="AP38" s="289">
        <f t="shared" si="15"/>
        <v>47.72727272727273</v>
      </c>
      <c r="AQ38" s="331">
        <f>'別表4-2'!AQ38+'別表4-3'!AQ38+'別表4-4'!AQ38</f>
        <v>2</v>
      </c>
    </row>
    <row r="39" spans="2:43" s="4" customFormat="1" ht="21.75" customHeight="1">
      <c r="B39" s="95" t="s">
        <v>190</v>
      </c>
      <c r="C39" s="325">
        <f>'別表4-2'!C39+'別表4-3'!C39+'別表4-4'!C39</f>
        <v>674</v>
      </c>
      <c r="D39" s="326">
        <f>'別表4-2'!D39+'別表4-3'!D39+'別表4-4'!D39</f>
        <v>316</v>
      </c>
      <c r="E39" s="326">
        <f>'別表4-2'!E39+'別表4-3'!E39+'別表4-4'!E39</f>
        <v>358</v>
      </c>
      <c r="F39" s="327">
        <f>'別表4-2'!F39+'別表4-3'!F39+'別表4-4'!F39</f>
        <v>75</v>
      </c>
      <c r="G39" s="328">
        <v>100</v>
      </c>
      <c r="H39" s="329">
        <f>'別表4-2'!H39+'別表4-3'!H39+'別表4-4'!H39</f>
        <v>2</v>
      </c>
      <c r="I39" s="289">
        <f t="shared" si="0"/>
        <v>2.666666666666667</v>
      </c>
      <c r="J39" s="327">
        <f>'別表4-2'!J39+'別表4-3'!J39+'別表4-4'!J39</f>
        <v>59</v>
      </c>
      <c r="K39" s="305">
        <f t="shared" si="1"/>
        <v>78.66666666666666</v>
      </c>
      <c r="L39" s="329">
        <f>'別表4-2'!L39+'別表4-3'!L39+'別表4-4'!L39</f>
        <v>14</v>
      </c>
      <c r="M39" s="305">
        <f t="shared" si="2"/>
        <v>18.666666666666668</v>
      </c>
      <c r="N39" s="329">
        <f>'別表4-2'!N39+'別表4-3'!N39+'別表4-4'!N39</f>
        <v>0</v>
      </c>
      <c r="O39" s="305">
        <f t="shared" si="3"/>
        <v>0</v>
      </c>
      <c r="P39" s="327">
        <f>'別表4-2'!P39+'別表4-3'!P39+'別表4-4'!P39</f>
        <v>75</v>
      </c>
      <c r="Q39" s="328">
        <v>100</v>
      </c>
      <c r="R39" s="329">
        <f>'別表4-2'!R39+'別表4-3'!R39+'別表4-4'!R39</f>
        <v>7</v>
      </c>
      <c r="S39" s="289">
        <f t="shared" si="4"/>
        <v>9.333333333333334</v>
      </c>
      <c r="T39" s="327">
        <f>'別表4-2'!T39+'別表4-3'!T39+'別表4-4'!T39</f>
        <v>23</v>
      </c>
      <c r="U39" s="332">
        <f t="shared" si="5"/>
        <v>30.666666666666664</v>
      </c>
      <c r="V39" s="327">
        <f>'別表4-2'!V39+'別表4-3'!V39+'別表4-4'!V39</f>
        <v>31</v>
      </c>
      <c r="W39" s="305">
        <f t="shared" si="6"/>
        <v>41.333333333333336</v>
      </c>
      <c r="X39" s="329">
        <f>'別表4-2'!X39+'別表4-3'!X39+'別表4-4'!X39</f>
        <v>4</v>
      </c>
      <c r="Y39" s="289">
        <f t="shared" si="7"/>
        <v>5.333333333333334</v>
      </c>
      <c r="Z39" s="327">
        <f>'別表4-2'!Z39+'別表4-3'!Z39+'別表4-4'!Z39</f>
        <v>8</v>
      </c>
      <c r="AA39" s="305">
        <f t="shared" si="8"/>
        <v>10.666666666666668</v>
      </c>
      <c r="AB39" s="327">
        <f>'別表4-2'!AB39+'別表4-3'!AB39+'別表4-4'!AB39</f>
        <v>1</v>
      </c>
      <c r="AC39" s="305">
        <f t="shared" si="9"/>
        <v>1.3333333333333335</v>
      </c>
      <c r="AD39" s="327">
        <f>'別表4-2'!AD39+'別表4-3'!AD39+'別表4-4'!AD39</f>
        <v>0</v>
      </c>
      <c r="AE39" s="305">
        <f t="shared" si="10"/>
        <v>0</v>
      </c>
      <c r="AF39" s="327">
        <f>'別表4-2'!AF39+'別表4-3'!AF39+'別表4-4'!AF39</f>
        <v>1</v>
      </c>
      <c r="AG39" s="305">
        <f t="shared" si="11"/>
        <v>1.3333333333333335</v>
      </c>
      <c r="AH39" s="329">
        <f>'別表4-2'!AH39+'別表4-3'!AH39+'別表4-4'!AH39</f>
        <v>0</v>
      </c>
      <c r="AI39" s="289">
        <f t="shared" si="12"/>
        <v>0</v>
      </c>
      <c r="AJ39" s="330">
        <f>'別表4-2'!AJ39+'別表4-3'!AJ39+'別表4-4'!AJ39</f>
        <v>589</v>
      </c>
      <c r="AK39" s="329">
        <f>'別表4-2'!AK39+'別表4-3'!AK39+'別表4-4'!AK39</f>
        <v>300</v>
      </c>
      <c r="AL39" s="305">
        <f t="shared" si="13"/>
        <v>50.93378607809848</v>
      </c>
      <c r="AM39" s="329">
        <f>'別表4-2'!AM39+'別表4-3'!AM39+'別表4-4'!AM39</f>
        <v>289</v>
      </c>
      <c r="AN39" s="305">
        <f t="shared" si="14"/>
        <v>49.06621392190153</v>
      </c>
      <c r="AO39" s="329">
        <f>'別表4-2'!AO39+'別表4-3'!AO39+'別表4-4'!AO39</f>
        <v>0</v>
      </c>
      <c r="AP39" s="289">
        <f t="shared" si="15"/>
        <v>0</v>
      </c>
      <c r="AQ39" s="331">
        <f>'別表4-2'!AQ39+'別表4-3'!AQ39+'別表4-4'!AQ39</f>
        <v>10</v>
      </c>
    </row>
    <row r="40" spans="2:43" s="4" customFormat="1" ht="21.75" customHeight="1">
      <c r="B40" s="95" t="s">
        <v>191</v>
      </c>
      <c r="C40" s="325">
        <f>'別表4-2'!C40+'別表4-3'!C40+'別表4-4'!C40</f>
        <v>542</v>
      </c>
      <c r="D40" s="326">
        <f>'別表4-2'!D40+'別表4-3'!D40+'別表4-4'!D40</f>
        <v>417</v>
      </c>
      <c r="E40" s="326">
        <f>'別表4-2'!E40+'別表4-3'!E40+'別表4-4'!E40</f>
        <v>125</v>
      </c>
      <c r="F40" s="327">
        <f>'別表4-2'!F40+'別表4-3'!F40+'別表4-4'!F40</f>
        <v>65</v>
      </c>
      <c r="G40" s="328">
        <v>100</v>
      </c>
      <c r="H40" s="329">
        <f>'別表4-2'!H40+'別表4-3'!H40+'別表4-4'!H40</f>
        <v>5</v>
      </c>
      <c r="I40" s="289">
        <f t="shared" si="0"/>
        <v>7.6923076923076925</v>
      </c>
      <c r="J40" s="327">
        <f>'別表4-2'!J40+'別表4-3'!J40+'別表4-4'!J40</f>
        <v>59</v>
      </c>
      <c r="K40" s="305">
        <f t="shared" si="1"/>
        <v>90.76923076923077</v>
      </c>
      <c r="L40" s="329">
        <f>'別表4-2'!L40+'別表4-3'!L40+'別表4-4'!L40</f>
        <v>1</v>
      </c>
      <c r="M40" s="289">
        <f t="shared" si="2"/>
        <v>1.5384615384615385</v>
      </c>
      <c r="N40" s="329">
        <f>'別表4-2'!N40+'別表4-3'!N40+'別表4-4'!N40</f>
        <v>0</v>
      </c>
      <c r="O40" s="305">
        <f t="shared" si="3"/>
        <v>0</v>
      </c>
      <c r="P40" s="327">
        <f>'別表4-2'!P40+'別表4-3'!P40+'別表4-4'!P40</f>
        <v>65</v>
      </c>
      <c r="Q40" s="328">
        <v>100</v>
      </c>
      <c r="R40" s="329">
        <f>'別表4-2'!R40+'別表4-3'!R40+'別表4-4'!R40</f>
        <v>0</v>
      </c>
      <c r="S40" s="289">
        <f t="shared" si="4"/>
        <v>0</v>
      </c>
      <c r="T40" s="327">
        <f>'別表4-2'!T40+'別表4-3'!T40+'別表4-4'!T40</f>
        <v>2</v>
      </c>
      <c r="U40" s="305">
        <f t="shared" si="5"/>
        <v>3.076923076923077</v>
      </c>
      <c r="V40" s="327">
        <f>'別表4-2'!V40+'別表4-3'!V40+'別表4-4'!V40</f>
        <v>33</v>
      </c>
      <c r="W40" s="305">
        <f t="shared" si="6"/>
        <v>50.76923076923077</v>
      </c>
      <c r="X40" s="329">
        <f>'別表4-2'!X40+'別表4-3'!X40+'別表4-4'!X40</f>
        <v>11</v>
      </c>
      <c r="Y40" s="289">
        <f t="shared" si="7"/>
        <v>16.923076923076923</v>
      </c>
      <c r="Z40" s="327">
        <f>'別表4-2'!Z40+'別表4-3'!Z40+'別表4-4'!Z40</f>
        <v>5</v>
      </c>
      <c r="AA40" s="305">
        <f t="shared" si="8"/>
        <v>7.6923076923076925</v>
      </c>
      <c r="AB40" s="327">
        <f>'別表4-2'!AB40+'別表4-3'!AB40+'別表4-4'!AB40</f>
        <v>8</v>
      </c>
      <c r="AC40" s="305">
        <f t="shared" si="9"/>
        <v>12.307692307692308</v>
      </c>
      <c r="AD40" s="327">
        <f>'別表4-2'!AD40+'別表4-3'!AD40+'別表4-4'!AD40</f>
        <v>1</v>
      </c>
      <c r="AE40" s="305">
        <f t="shared" si="10"/>
        <v>1.5384615384615385</v>
      </c>
      <c r="AF40" s="327">
        <f>'別表4-2'!AF40+'別表4-3'!AF40+'別表4-4'!AF40</f>
        <v>1</v>
      </c>
      <c r="AG40" s="305">
        <f t="shared" si="11"/>
        <v>1.5384615384615385</v>
      </c>
      <c r="AH40" s="329">
        <f>'別表4-2'!AH40+'別表4-3'!AH40+'別表4-4'!AH40</f>
        <v>4</v>
      </c>
      <c r="AI40" s="289">
        <f t="shared" si="12"/>
        <v>6.153846153846154</v>
      </c>
      <c r="AJ40" s="330">
        <f>'別表4-2'!AJ40+'別表4-3'!AJ40+'別表4-4'!AJ40</f>
        <v>470</v>
      </c>
      <c r="AK40" s="329">
        <f>'別表4-2'!AK40+'別表4-3'!AK40+'別表4-4'!AK40</f>
        <v>103</v>
      </c>
      <c r="AL40" s="305">
        <f t="shared" si="13"/>
        <v>21.914893617021278</v>
      </c>
      <c r="AM40" s="329">
        <f>'別表4-2'!AM40+'別表4-3'!AM40+'別表4-4'!AM40</f>
        <v>336</v>
      </c>
      <c r="AN40" s="305">
        <f t="shared" si="14"/>
        <v>71.48936170212767</v>
      </c>
      <c r="AO40" s="329">
        <f>'別表4-2'!AO40+'別表4-3'!AO40+'別表4-4'!AO40</f>
        <v>31</v>
      </c>
      <c r="AP40" s="289">
        <f t="shared" si="15"/>
        <v>6.595744680851063</v>
      </c>
      <c r="AQ40" s="331">
        <f>'別表4-2'!AQ40+'別表4-3'!AQ40+'別表4-4'!AQ40</f>
        <v>7</v>
      </c>
    </row>
    <row r="41" spans="2:43" s="4" customFormat="1" ht="21.75" customHeight="1">
      <c r="B41" s="95" t="s">
        <v>192</v>
      </c>
      <c r="C41" s="325">
        <f>'別表4-2'!C41+'別表4-3'!C41+'別表4-4'!C41</f>
        <v>27</v>
      </c>
      <c r="D41" s="326">
        <f>'別表4-2'!D41+'別表4-3'!D41+'別表4-4'!D41</f>
        <v>7</v>
      </c>
      <c r="E41" s="326">
        <f>'別表4-2'!E41+'別表4-3'!E41+'別表4-4'!E41</f>
        <v>20</v>
      </c>
      <c r="F41" s="327">
        <f>'別表4-2'!F41+'別表4-3'!F41+'別表4-4'!F41</f>
        <v>16</v>
      </c>
      <c r="G41" s="328">
        <v>100</v>
      </c>
      <c r="H41" s="329">
        <f>'別表4-2'!H41+'別表4-3'!H41+'別表4-4'!H41</f>
        <v>2</v>
      </c>
      <c r="I41" s="289">
        <f t="shared" si="0"/>
        <v>12.5</v>
      </c>
      <c r="J41" s="327">
        <f>'別表4-2'!J41+'別表4-3'!J41+'別表4-4'!J41</f>
        <v>10</v>
      </c>
      <c r="K41" s="305">
        <f t="shared" si="1"/>
        <v>62.5</v>
      </c>
      <c r="L41" s="329">
        <f>'別表4-2'!L41+'別表4-3'!L41+'別表4-4'!L41</f>
        <v>4</v>
      </c>
      <c r="M41" s="289">
        <f t="shared" si="2"/>
        <v>25</v>
      </c>
      <c r="N41" s="329">
        <f>'別表4-2'!N41+'別表4-3'!N41+'別表4-4'!N41</f>
        <v>0</v>
      </c>
      <c r="O41" s="305">
        <f t="shared" si="3"/>
        <v>0</v>
      </c>
      <c r="P41" s="327">
        <f>'別表4-2'!P41+'別表4-3'!P41+'別表4-4'!P41</f>
        <v>16</v>
      </c>
      <c r="Q41" s="328">
        <v>100</v>
      </c>
      <c r="R41" s="329">
        <f>'別表4-2'!R41+'別表4-3'!R41+'別表4-4'!R41</f>
        <v>3</v>
      </c>
      <c r="S41" s="289">
        <f t="shared" si="4"/>
        <v>18.75</v>
      </c>
      <c r="T41" s="327">
        <f>'別表4-2'!T41+'別表4-3'!T41+'別表4-4'!T41</f>
        <v>4</v>
      </c>
      <c r="U41" s="305">
        <f t="shared" si="5"/>
        <v>25</v>
      </c>
      <c r="V41" s="327">
        <f>'別表4-2'!V41+'別表4-3'!V41+'別表4-4'!V41</f>
        <v>6</v>
      </c>
      <c r="W41" s="305">
        <f t="shared" si="6"/>
        <v>37.5</v>
      </c>
      <c r="X41" s="329">
        <f>'別表4-2'!X41+'別表4-3'!X41+'別表4-4'!X41</f>
        <v>3</v>
      </c>
      <c r="Y41" s="289">
        <f t="shared" si="7"/>
        <v>18.75</v>
      </c>
      <c r="Z41" s="327">
        <f>'別表4-2'!Z41+'別表4-3'!Z41+'別表4-4'!Z41</f>
        <v>0</v>
      </c>
      <c r="AA41" s="305">
        <f t="shared" si="8"/>
        <v>0</v>
      </c>
      <c r="AB41" s="327">
        <f>'別表4-2'!AB41+'別表4-3'!AB41+'別表4-4'!AB41</f>
        <v>0</v>
      </c>
      <c r="AC41" s="305">
        <f t="shared" si="9"/>
        <v>0</v>
      </c>
      <c r="AD41" s="327">
        <f>'別表4-2'!AD41+'別表4-3'!AD41+'別表4-4'!AD41</f>
        <v>0</v>
      </c>
      <c r="AE41" s="305">
        <f t="shared" si="10"/>
        <v>0</v>
      </c>
      <c r="AF41" s="327">
        <f>'別表4-2'!AF41+'別表4-3'!AF41+'別表4-4'!AF41</f>
        <v>0</v>
      </c>
      <c r="AG41" s="305">
        <f t="shared" si="11"/>
        <v>0</v>
      </c>
      <c r="AH41" s="329">
        <f>'別表4-2'!AH41+'別表4-3'!AH41+'別表4-4'!AH41</f>
        <v>0</v>
      </c>
      <c r="AI41" s="289">
        <f t="shared" si="12"/>
        <v>0</v>
      </c>
      <c r="AJ41" s="337">
        <f>'別表4-2'!AJ41+'別表4-3'!AJ41+'別表4-4'!AJ41</f>
        <v>10</v>
      </c>
      <c r="AK41" s="329">
        <f>'別表4-2'!AK41+'別表4-3'!AK41+'別表4-4'!AK41</f>
        <v>10</v>
      </c>
      <c r="AL41" s="305">
        <f t="shared" si="13"/>
        <v>100</v>
      </c>
      <c r="AM41" s="329">
        <f>'別表4-2'!AM41+'別表4-3'!AM41+'別表4-4'!AM41</f>
        <v>0</v>
      </c>
      <c r="AN41" s="305">
        <f t="shared" si="14"/>
        <v>0</v>
      </c>
      <c r="AO41" s="329">
        <f>'別表4-2'!AO41+'別表4-3'!AO41+'別表4-4'!AO41</f>
        <v>0</v>
      </c>
      <c r="AP41" s="289">
        <f t="shared" si="15"/>
        <v>0</v>
      </c>
      <c r="AQ41" s="331">
        <f>'別表4-2'!AQ41+'別表4-3'!AQ41+'別表4-4'!AQ41</f>
        <v>1</v>
      </c>
    </row>
    <row r="42" spans="2:43" s="4" customFormat="1" ht="21.75" customHeight="1">
      <c r="B42" s="95" t="s">
        <v>193</v>
      </c>
      <c r="C42" s="325">
        <f>'別表4-2'!C42+'別表4-3'!C42+'別表4-4'!C42</f>
        <v>363</v>
      </c>
      <c r="D42" s="326">
        <f>'別表4-2'!D42+'別表4-3'!D42+'別表4-4'!D42</f>
        <v>238</v>
      </c>
      <c r="E42" s="326">
        <f>'別表4-2'!E42+'別表4-3'!E42+'別表4-4'!E42</f>
        <v>125</v>
      </c>
      <c r="F42" s="327">
        <f>'別表4-2'!F42+'別表4-3'!F42+'別表4-4'!F42</f>
        <v>73</v>
      </c>
      <c r="G42" s="328">
        <v>100</v>
      </c>
      <c r="H42" s="329">
        <f>'別表4-2'!H42+'別表4-3'!H42+'別表4-4'!H42</f>
        <v>1</v>
      </c>
      <c r="I42" s="289">
        <f t="shared" si="0"/>
        <v>1.36986301369863</v>
      </c>
      <c r="J42" s="327">
        <f>'別表4-2'!J42+'別表4-3'!J42+'別表4-4'!J42</f>
        <v>45</v>
      </c>
      <c r="K42" s="305">
        <f t="shared" si="1"/>
        <v>61.64383561643836</v>
      </c>
      <c r="L42" s="329">
        <f>'別表4-2'!L42+'別表4-3'!L42+'別表4-4'!L42</f>
        <v>27</v>
      </c>
      <c r="M42" s="289">
        <f t="shared" si="2"/>
        <v>36.986301369863014</v>
      </c>
      <c r="N42" s="329">
        <f>'別表4-2'!N42+'別表4-3'!N42+'別表4-4'!N42</f>
        <v>0</v>
      </c>
      <c r="O42" s="305">
        <f t="shared" si="3"/>
        <v>0</v>
      </c>
      <c r="P42" s="327">
        <f>'別表4-2'!P42+'別表4-3'!P42+'別表4-4'!P42</f>
        <v>73</v>
      </c>
      <c r="Q42" s="328">
        <v>100</v>
      </c>
      <c r="R42" s="329">
        <f>'別表4-2'!R42+'別表4-3'!R42+'別表4-4'!R42</f>
        <v>7</v>
      </c>
      <c r="S42" s="289">
        <f t="shared" si="4"/>
        <v>9.58904109589041</v>
      </c>
      <c r="T42" s="327">
        <f>'別表4-2'!T42+'別表4-3'!T42+'別表4-4'!T42</f>
        <v>13</v>
      </c>
      <c r="U42" s="332">
        <f t="shared" si="5"/>
        <v>17.80821917808219</v>
      </c>
      <c r="V42" s="327">
        <f>'別表4-2'!V42+'別表4-3'!V42+'別表4-4'!V42</f>
        <v>9</v>
      </c>
      <c r="W42" s="305">
        <f t="shared" si="6"/>
        <v>12.32876712328767</v>
      </c>
      <c r="X42" s="329">
        <f>'別表4-2'!X42+'別表4-3'!X42+'別表4-4'!X42</f>
        <v>23</v>
      </c>
      <c r="Y42" s="289">
        <f t="shared" si="7"/>
        <v>31.506849315068493</v>
      </c>
      <c r="Z42" s="327">
        <f>'別表4-2'!Z42+'別表4-3'!Z42+'別表4-4'!Z42</f>
        <v>5</v>
      </c>
      <c r="AA42" s="305">
        <f t="shared" si="8"/>
        <v>6.8493150684931505</v>
      </c>
      <c r="AB42" s="327">
        <f>'別表4-2'!AB42+'別表4-3'!AB42+'別表4-4'!AB42</f>
        <v>1</v>
      </c>
      <c r="AC42" s="305">
        <f t="shared" si="9"/>
        <v>1.36986301369863</v>
      </c>
      <c r="AD42" s="327">
        <f>'別表4-2'!AD42+'別表4-3'!AD42+'別表4-4'!AD42</f>
        <v>0</v>
      </c>
      <c r="AE42" s="305">
        <f t="shared" si="10"/>
        <v>0</v>
      </c>
      <c r="AF42" s="327">
        <f>'別表4-2'!AF42+'別表4-3'!AF42+'別表4-4'!AF42</f>
        <v>0</v>
      </c>
      <c r="AG42" s="305">
        <f t="shared" si="11"/>
        <v>0</v>
      </c>
      <c r="AH42" s="329">
        <f>'別表4-2'!AH42+'別表4-3'!AH42+'別表4-4'!AH42</f>
        <v>15</v>
      </c>
      <c r="AI42" s="289">
        <f t="shared" si="12"/>
        <v>20.54794520547945</v>
      </c>
      <c r="AJ42" s="330">
        <f>'別表4-2'!AJ42+'別表4-3'!AJ42+'別表4-4'!AJ42</f>
        <v>277</v>
      </c>
      <c r="AK42" s="329">
        <f>'別表4-2'!AK42+'別表4-3'!AK42+'別表4-4'!AK42</f>
        <v>95</v>
      </c>
      <c r="AL42" s="305">
        <f t="shared" si="13"/>
        <v>34.29602888086642</v>
      </c>
      <c r="AM42" s="329">
        <f>'別表4-2'!AM42+'別表4-3'!AM42+'別表4-4'!AM42</f>
        <v>98</v>
      </c>
      <c r="AN42" s="305">
        <f t="shared" si="14"/>
        <v>35.37906137184115</v>
      </c>
      <c r="AO42" s="329">
        <f>'別表4-2'!AO42+'別表4-3'!AO42+'別表4-4'!AO42</f>
        <v>84</v>
      </c>
      <c r="AP42" s="289">
        <f t="shared" si="15"/>
        <v>30.324909747292416</v>
      </c>
      <c r="AQ42" s="331">
        <f>'別表4-2'!AQ42+'別表4-3'!AQ42+'別表4-4'!AQ42</f>
        <v>13</v>
      </c>
    </row>
    <row r="43" spans="2:43" s="4" customFormat="1" ht="21.75" customHeight="1">
      <c r="B43" s="95" t="s">
        <v>194</v>
      </c>
      <c r="C43" s="325">
        <f>'別表4-2'!C43+'別表4-3'!C43+'別表4-4'!C43</f>
        <v>43</v>
      </c>
      <c r="D43" s="326">
        <f>'別表4-2'!D43+'別表4-3'!D43+'別表4-4'!D43</f>
        <v>15</v>
      </c>
      <c r="E43" s="326">
        <f>'別表4-2'!E43+'別表4-3'!E43+'別表4-4'!E43</f>
        <v>28</v>
      </c>
      <c r="F43" s="327">
        <f>'別表4-2'!F43+'別表4-3'!F43+'別表4-4'!F43</f>
        <v>22</v>
      </c>
      <c r="G43" s="328">
        <v>100</v>
      </c>
      <c r="H43" s="329">
        <f>'別表4-2'!H43+'別表4-3'!H43+'別表4-4'!H43</f>
        <v>7</v>
      </c>
      <c r="I43" s="289">
        <f t="shared" si="0"/>
        <v>31.818181818181817</v>
      </c>
      <c r="J43" s="327">
        <f>'別表4-2'!J43+'別表4-3'!J43+'別表4-4'!J43</f>
        <v>8</v>
      </c>
      <c r="K43" s="305">
        <f t="shared" si="1"/>
        <v>36.36363636363637</v>
      </c>
      <c r="L43" s="329">
        <f>'別表4-2'!L43+'別表4-3'!L43+'別表4-4'!L43</f>
        <v>5</v>
      </c>
      <c r="M43" s="289">
        <f t="shared" si="2"/>
        <v>22.727272727272727</v>
      </c>
      <c r="N43" s="329">
        <f>'別表4-2'!N43+'別表4-3'!N43+'別表4-4'!N43</f>
        <v>2</v>
      </c>
      <c r="O43" s="305">
        <f t="shared" si="3"/>
        <v>9.090909090909092</v>
      </c>
      <c r="P43" s="327">
        <f>'別表4-2'!P43+'別表4-3'!P43+'別表4-4'!P43</f>
        <v>22</v>
      </c>
      <c r="Q43" s="328">
        <v>100</v>
      </c>
      <c r="R43" s="329">
        <f>'別表4-2'!R43+'別表4-3'!R43+'別表4-4'!R43</f>
        <v>3</v>
      </c>
      <c r="S43" s="289">
        <f t="shared" si="4"/>
        <v>13.636363636363635</v>
      </c>
      <c r="T43" s="327">
        <f>'別表4-2'!T43+'別表4-3'!T43+'別表4-4'!T43</f>
        <v>4</v>
      </c>
      <c r="U43" s="305">
        <f t="shared" si="5"/>
        <v>18.181818181818183</v>
      </c>
      <c r="V43" s="327">
        <f>'別表4-2'!V43+'別表4-3'!V43+'別表4-4'!V43</f>
        <v>5</v>
      </c>
      <c r="W43" s="305">
        <f t="shared" si="6"/>
        <v>22.727272727272727</v>
      </c>
      <c r="X43" s="329">
        <f>'別表4-2'!X43+'別表4-3'!X43+'別表4-4'!X43</f>
        <v>3</v>
      </c>
      <c r="Y43" s="289">
        <f t="shared" si="7"/>
        <v>13.636363636363635</v>
      </c>
      <c r="Z43" s="327">
        <f>'別表4-2'!Z43+'別表4-3'!Z43+'別表4-4'!Z43</f>
        <v>3</v>
      </c>
      <c r="AA43" s="305">
        <f t="shared" si="8"/>
        <v>13.636363636363635</v>
      </c>
      <c r="AB43" s="327">
        <f>'別表4-2'!AB43+'別表4-3'!AB43+'別表4-4'!AB43</f>
        <v>1</v>
      </c>
      <c r="AC43" s="305">
        <f t="shared" si="9"/>
        <v>4.545454545454546</v>
      </c>
      <c r="AD43" s="327">
        <f>'別表4-2'!AD43+'別表4-3'!AD43+'別表4-4'!AD43</f>
        <v>0</v>
      </c>
      <c r="AE43" s="305">
        <f t="shared" si="10"/>
        <v>0</v>
      </c>
      <c r="AF43" s="327">
        <f>'別表4-2'!AF43+'別表4-3'!AF43+'別表4-4'!AF43</f>
        <v>3</v>
      </c>
      <c r="AG43" s="305">
        <f t="shared" si="11"/>
        <v>13.636363636363635</v>
      </c>
      <c r="AH43" s="329">
        <f>'別表4-2'!AH43+'別表4-3'!AH43+'別表4-4'!AH43</f>
        <v>0</v>
      </c>
      <c r="AI43" s="289">
        <f t="shared" si="12"/>
        <v>0</v>
      </c>
      <c r="AJ43" s="330">
        <f>'別表4-2'!AJ43+'別表4-3'!AJ43+'別表4-4'!AJ43</f>
        <v>15</v>
      </c>
      <c r="AK43" s="329">
        <f>'別表4-2'!AK43+'別表4-3'!AK43+'別表4-4'!AK43</f>
        <v>15</v>
      </c>
      <c r="AL43" s="305">
        <f t="shared" si="13"/>
        <v>100</v>
      </c>
      <c r="AM43" s="329">
        <f>'別表4-2'!AM43+'別表4-3'!AM43+'別表4-4'!AM43</f>
        <v>0</v>
      </c>
      <c r="AN43" s="305">
        <f t="shared" si="14"/>
        <v>0</v>
      </c>
      <c r="AO43" s="329">
        <f>'別表4-2'!AO43+'別表4-3'!AO43+'別表4-4'!AO43</f>
        <v>0</v>
      </c>
      <c r="AP43" s="289">
        <f t="shared" si="15"/>
        <v>0</v>
      </c>
      <c r="AQ43" s="331">
        <f>'別表4-2'!AQ43+'別表4-3'!AQ43+'別表4-4'!AQ43</f>
        <v>6</v>
      </c>
    </row>
    <row r="44" spans="2:43" s="4" customFormat="1" ht="21.75" customHeight="1">
      <c r="B44" s="95" t="s">
        <v>195</v>
      </c>
      <c r="C44" s="325">
        <f>'別表4-2'!C44+'別表4-3'!C44+'別表4-4'!C44</f>
        <v>125</v>
      </c>
      <c r="D44" s="326">
        <f>'別表4-2'!D44+'別表4-3'!D44+'別表4-4'!D44</f>
        <v>93</v>
      </c>
      <c r="E44" s="326">
        <f>'別表4-2'!E44+'別表4-3'!E44+'別表4-4'!E44</f>
        <v>32</v>
      </c>
      <c r="F44" s="327">
        <f>'別表4-2'!F44+'別表4-3'!F44+'別表4-4'!F44</f>
        <v>40</v>
      </c>
      <c r="G44" s="328">
        <v>100</v>
      </c>
      <c r="H44" s="333">
        <f>'別表4-2'!H44+'別表4-3'!H44+'別表4-4'!H44</f>
        <v>2</v>
      </c>
      <c r="I44" s="289">
        <f t="shared" si="0"/>
        <v>5</v>
      </c>
      <c r="J44" s="334">
        <f>'別表4-2'!J44+'別表4-3'!J44+'別表4-4'!J44</f>
        <v>32</v>
      </c>
      <c r="K44" s="305">
        <f t="shared" si="1"/>
        <v>80</v>
      </c>
      <c r="L44" s="333">
        <f>'別表4-2'!L44+'別表4-3'!L44+'別表4-4'!L44</f>
        <v>5</v>
      </c>
      <c r="M44" s="289">
        <f t="shared" si="2"/>
        <v>12.5</v>
      </c>
      <c r="N44" s="333">
        <f>'別表4-2'!N44+'別表4-3'!N44+'別表4-4'!N44</f>
        <v>1</v>
      </c>
      <c r="O44" s="305">
        <f t="shared" si="3"/>
        <v>2.5</v>
      </c>
      <c r="P44" s="327">
        <f>'別表4-2'!P44+'別表4-3'!P44+'別表4-4'!P44</f>
        <v>40</v>
      </c>
      <c r="Q44" s="335">
        <v>100</v>
      </c>
      <c r="R44" s="333">
        <f>'別表4-2'!R44+'別表4-3'!R44+'別表4-4'!R44</f>
        <v>10</v>
      </c>
      <c r="S44" s="289">
        <f t="shared" si="4"/>
        <v>25</v>
      </c>
      <c r="T44" s="334">
        <f>'別表4-2'!T44+'別表4-3'!T44+'別表4-4'!T44</f>
        <v>5</v>
      </c>
      <c r="U44" s="332">
        <f t="shared" si="5"/>
        <v>12.5</v>
      </c>
      <c r="V44" s="334">
        <f>'別表4-2'!V44+'別表4-3'!V44+'別表4-4'!V44</f>
        <v>2</v>
      </c>
      <c r="W44" s="305">
        <f t="shared" si="6"/>
        <v>5</v>
      </c>
      <c r="X44" s="333">
        <f>'別表4-2'!X44+'別表4-3'!X44+'別表4-4'!X44</f>
        <v>4</v>
      </c>
      <c r="Y44" s="289">
        <f t="shared" si="7"/>
        <v>10</v>
      </c>
      <c r="Z44" s="334">
        <f>'別表4-2'!Z44+'別表4-3'!Z44+'別表4-4'!Z44</f>
        <v>14</v>
      </c>
      <c r="AA44" s="305">
        <f t="shared" si="8"/>
        <v>35</v>
      </c>
      <c r="AB44" s="334">
        <f>'別表4-2'!AB44+'別表4-3'!AB44+'別表4-4'!AB44</f>
        <v>3</v>
      </c>
      <c r="AC44" s="305">
        <f t="shared" si="9"/>
        <v>7.5</v>
      </c>
      <c r="AD44" s="334">
        <f>'別表4-2'!AD44+'別表4-3'!AD44+'別表4-4'!AD44</f>
        <v>1</v>
      </c>
      <c r="AE44" s="305">
        <f t="shared" si="10"/>
        <v>2.5</v>
      </c>
      <c r="AF44" s="334">
        <f>'別表4-2'!AF44+'別表4-3'!AF44+'別表4-4'!AF44</f>
        <v>0</v>
      </c>
      <c r="AG44" s="305">
        <f t="shared" si="11"/>
        <v>0</v>
      </c>
      <c r="AH44" s="333">
        <f>'別表4-2'!AH44+'別表4-3'!AH44+'別表4-4'!AH44</f>
        <v>1</v>
      </c>
      <c r="AI44" s="289">
        <f t="shared" si="12"/>
        <v>2.5</v>
      </c>
      <c r="AJ44" s="330">
        <f>'別表4-2'!AJ44+'別表4-3'!AJ44+'別表4-4'!AJ44</f>
        <v>78</v>
      </c>
      <c r="AK44" s="333">
        <f>'別表4-2'!AK44+'別表4-3'!AK44+'別表4-4'!AK44</f>
        <v>16</v>
      </c>
      <c r="AL44" s="305">
        <f t="shared" si="13"/>
        <v>20.51282051282051</v>
      </c>
      <c r="AM44" s="333">
        <f>'別表4-2'!AM44+'別表4-3'!AM44+'別表4-4'!AM44</f>
        <v>61</v>
      </c>
      <c r="AN44" s="305">
        <f t="shared" si="14"/>
        <v>78.2051282051282</v>
      </c>
      <c r="AO44" s="333">
        <f>'別表4-2'!AO44+'別表4-3'!AO44+'別表4-4'!AO44</f>
        <v>1</v>
      </c>
      <c r="AP44" s="289">
        <f t="shared" si="15"/>
        <v>1.282051282051282</v>
      </c>
      <c r="AQ44" s="336">
        <f>'別表4-2'!AQ44+'別表4-3'!AQ44+'別表4-4'!AQ44</f>
        <v>7</v>
      </c>
    </row>
    <row r="45" spans="2:43" s="4" customFormat="1" ht="21.75" customHeight="1">
      <c r="B45" s="95" t="s">
        <v>196</v>
      </c>
      <c r="C45" s="325">
        <f>'別表4-2'!C45+'別表4-3'!C45+'別表4-4'!C45</f>
        <v>60</v>
      </c>
      <c r="D45" s="326">
        <f>'別表4-2'!D45+'別表4-3'!D45+'別表4-4'!D45</f>
        <v>29</v>
      </c>
      <c r="E45" s="326">
        <f>'別表4-2'!E45+'別表4-3'!E45+'別表4-4'!E45</f>
        <v>31</v>
      </c>
      <c r="F45" s="327">
        <f>'別表4-2'!F45+'別表4-3'!F45+'別表4-4'!F45</f>
        <v>20</v>
      </c>
      <c r="G45" s="328">
        <v>100</v>
      </c>
      <c r="H45" s="329">
        <f>'別表4-2'!H45+'別表4-3'!H45+'別表4-4'!H45</f>
        <v>3</v>
      </c>
      <c r="I45" s="289">
        <f t="shared" si="0"/>
        <v>15</v>
      </c>
      <c r="J45" s="327">
        <f>'別表4-2'!J45+'別表4-3'!J45+'別表4-4'!J45</f>
        <v>13</v>
      </c>
      <c r="K45" s="305">
        <f t="shared" si="1"/>
        <v>65</v>
      </c>
      <c r="L45" s="329">
        <f>'別表4-2'!L45+'別表4-3'!L45+'別表4-4'!L45</f>
        <v>4</v>
      </c>
      <c r="M45" s="305">
        <f t="shared" si="2"/>
        <v>20</v>
      </c>
      <c r="N45" s="329">
        <f>'別表4-2'!N45+'別表4-3'!N45+'別表4-4'!N45</f>
        <v>0</v>
      </c>
      <c r="O45" s="305">
        <f t="shared" si="3"/>
        <v>0</v>
      </c>
      <c r="P45" s="327">
        <f>'別表4-2'!P45+'別表4-3'!P45+'別表4-4'!P45</f>
        <v>20</v>
      </c>
      <c r="Q45" s="328">
        <v>100</v>
      </c>
      <c r="R45" s="329">
        <f>'別表4-2'!R45+'別表4-3'!R45+'別表4-4'!R45</f>
        <v>1</v>
      </c>
      <c r="S45" s="289">
        <f t="shared" si="4"/>
        <v>5</v>
      </c>
      <c r="T45" s="327">
        <f>'別表4-2'!T45+'別表4-3'!T45+'別表4-4'!T45</f>
        <v>2</v>
      </c>
      <c r="U45" s="305">
        <f t="shared" si="5"/>
        <v>10</v>
      </c>
      <c r="V45" s="327">
        <f>'別表4-2'!V45+'別表4-3'!V45+'別表4-4'!V45</f>
        <v>0</v>
      </c>
      <c r="W45" s="305">
        <f t="shared" si="6"/>
        <v>0</v>
      </c>
      <c r="X45" s="329">
        <f>'別表4-2'!X45+'別表4-3'!X45+'別表4-4'!X45</f>
        <v>1</v>
      </c>
      <c r="Y45" s="289">
        <f t="shared" si="7"/>
        <v>5</v>
      </c>
      <c r="Z45" s="327">
        <f>'別表4-2'!Z45+'別表4-3'!Z45+'別表4-4'!Z45</f>
        <v>3</v>
      </c>
      <c r="AA45" s="305">
        <f t="shared" si="8"/>
        <v>15</v>
      </c>
      <c r="AB45" s="327">
        <f>'別表4-2'!AB45+'別表4-3'!AB45+'別表4-4'!AB45</f>
        <v>5</v>
      </c>
      <c r="AC45" s="305">
        <f t="shared" si="9"/>
        <v>25</v>
      </c>
      <c r="AD45" s="327">
        <f>'別表4-2'!AD45+'別表4-3'!AD45+'別表4-4'!AD45</f>
        <v>3</v>
      </c>
      <c r="AE45" s="305">
        <f t="shared" si="10"/>
        <v>15</v>
      </c>
      <c r="AF45" s="327">
        <f>'別表4-2'!AF45+'別表4-3'!AF45+'別表4-4'!AF45</f>
        <v>0</v>
      </c>
      <c r="AG45" s="305">
        <f t="shared" si="11"/>
        <v>0</v>
      </c>
      <c r="AH45" s="329">
        <f>'別表4-2'!AH45+'別表4-3'!AH45+'別表4-4'!AH45</f>
        <v>5</v>
      </c>
      <c r="AI45" s="289">
        <f t="shared" si="12"/>
        <v>25</v>
      </c>
      <c r="AJ45" s="330">
        <f>'別表4-2'!AJ45+'別表4-3'!AJ45+'別表4-4'!AJ45</f>
        <v>35</v>
      </c>
      <c r="AK45" s="329">
        <f>'別表4-2'!AK45+'別表4-3'!AK45+'別表4-4'!AK45</f>
        <v>24</v>
      </c>
      <c r="AL45" s="305">
        <f t="shared" si="13"/>
        <v>68.57142857142857</v>
      </c>
      <c r="AM45" s="329">
        <f>'別表4-2'!AM45+'別表4-3'!AM45+'別表4-4'!AM45</f>
        <v>7</v>
      </c>
      <c r="AN45" s="305">
        <f t="shared" si="14"/>
        <v>20</v>
      </c>
      <c r="AO45" s="329">
        <f>'別表4-2'!AO45+'別表4-3'!AO45+'別表4-4'!AO45</f>
        <v>4</v>
      </c>
      <c r="AP45" s="289">
        <f t="shared" si="15"/>
        <v>11.428571428571429</v>
      </c>
      <c r="AQ45" s="331">
        <f>'別表4-2'!AQ45+'別表4-3'!AQ45+'別表4-4'!AQ45</f>
        <v>5</v>
      </c>
    </row>
    <row r="46" spans="2:43" s="4" customFormat="1" ht="21.75" customHeight="1">
      <c r="B46" s="95" t="s">
        <v>197</v>
      </c>
      <c r="C46" s="325">
        <f>'別表4-2'!C46+'別表4-3'!C46+'別表4-4'!C46</f>
        <v>659</v>
      </c>
      <c r="D46" s="326">
        <f>'別表4-2'!D46+'別表4-3'!D46+'別表4-4'!D46</f>
        <v>397</v>
      </c>
      <c r="E46" s="326">
        <f>'別表4-2'!E46+'別表4-3'!E46+'別表4-4'!E46</f>
        <v>262</v>
      </c>
      <c r="F46" s="327">
        <f>'別表4-2'!F46+'別表4-3'!F46+'別表4-4'!F46</f>
        <v>115</v>
      </c>
      <c r="G46" s="328">
        <v>100</v>
      </c>
      <c r="H46" s="329">
        <f>'別表4-2'!H46+'別表4-3'!H46+'別表4-4'!H46</f>
        <v>10</v>
      </c>
      <c r="I46" s="289">
        <f t="shared" si="0"/>
        <v>8.695652173913043</v>
      </c>
      <c r="J46" s="327">
        <f>'別表4-2'!J46+'別表4-3'!J46+'別表4-4'!J46</f>
        <v>74</v>
      </c>
      <c r="K46" s="305">
        <f t="shared" si="1"/>
        <v>64.34782608695652</v>
      </c>
      <c r="L46" s="329">
        <f>'別表4-2'!L46+'別表4-3'!L46+'別表4-4'!L46</f>
        <v>31</v>
      </c>
      <c r="M46" s="289">
        <f t="shared" si="2"/>
        <v>26.956521739130434</v>
      </c>
      <c r="N46" s="329">
        <f>'別表4-2'!N46+'別表4-3'!N46+'別表4-4'!N46</f>
        <v>0</v>
      </c>
      <c r="O46" s="305">
        <f t="shared" si="3"/>
        <v>0</v>
      </c>
      <c r="P46" s="327">
        <f>'別表4-2'!P46+'別表4-3'!P46+'別表4-4'!P46</f>
        <v>115</v>
      </c>
      <c r="Q46" s="328">
        <v>100</v>
      </c>
      <c r="R46" s="329">
        <f>'別表4-2'!R46+'別表4-3'!R46+'別表4-4'!R46</f>
        <v>10</v>
      </c>
      <c r="S46" s="289">
        <f t="shared" si="4"/>
        <v>8.695652173913043</v>
      </c>
      <c r="T46" s="327">
        <f>'別表4-2'!T46+'別表4-3'!T46+'別表4-4'!T46</f>
        <v>21</v>
      </c>
      <c r="U46" s="305">
        <f t="shared" si="5"/>
        <v>18.26086956521739</v>
      </c>
      <c r="V46" s="327">
        <f>'別表4-2'!V46+'別表4-3'!V46+'別表4-4'!V46</f>
        <v>22</v>
      </c>
      <c r="W46" s="305">
        <f t="shared" si="6"/>
        <v>19.130434782608695</v>
      </c>
      <c r="X46" s="329">
        <f>'別表4-2'!X46+'別表4-3'!X46+'別表4-4'!X46</f>
        <v>10</v>
      </c>
      <c r="Y46" s="289">
        <f t="shared" si="7"/>
        <v>8.695652173913043</v>
      </c>
      <c r="Z46" s="327">
        <f>'別表4-2'!Z46+'別表4-3'!Z46+'別表4-4'!Z46</f>
        <v>11</v>
      </c>
      <c r="AA46" s="305">
        <f t="shared" si="8"/>
        <v>9.565217391304348</v>
      </c>
      <c r="AB46" s="327">
        <f>'別表4-2'!AB46+'別表4-3'!AB46+'別表4-4'!AB46</f>
        <v>19</v>
      </c>
      <c r="AC46" s="305">
        <f t="shared" si="9"/>
        <v>16.52173913043478</v>
      </c>
      <c r="AD46" s="327">
        <f>'別表4-2'!AD46+'別表4-3'!AD46+'別表4-4'!AD46</f>
        <v>3</v>
      </c>
      <c r="AE46" s="305">
        <f t="shared" si="10"/>
        <v>2.608695652173913</v>
      </c>
      <c r="AF46" s="327">
        <f>'別表4-2'!AF46+'別表4-3'!AF46+'別表4-4'!AF46</f>
        <v>12</v>
      </c>
      <c r="AG46" s="305">
        <f t="shared" si="11"/>
        <v>10.434782608695652</v>
      </c>
      <c r="AH46" s="329">
        <f>'別表4-2'!AH46+'別表4-3'!AH46+'別表4-4'!AH46</f>
        <v>7</v>
      </c>
      <c r="AI46" s="289">
        <f t="shared" si="12"/>
        <v>6.086956521739131</v>
      </c>
      <c r="AJ46" s="330">
        <f>'別表4-2'!AJ46+'別表4-3'!AJ46+'別表4-4'!AJ46</f>
        <v>521</v>
      </c>
      <c r="AK46" s="329">
        <f>'別表4-2'!AK46+'別表4-3'!AK46+'別表4-4'!AK46</f>
        <v>195</v>
      </c>
      <c r="AL46" s="305">
        <f t="shared" si="13"/>
        <v>37.42802303262956</v>
      </c>
      <c r="AM46" s="329">
        <f>'別表4-2'!AM46+'別表4-3'!AM46+'別表4-4'!AM46</f>
        <v>317</v>
      </c>
      <c r="AN46" s="305">
        <f t="shared" si="14"/>
        <v>60.84452975047985</v>
      </c>
      <c r="AO46" s="329">
        <f>'別表4-2'!AO46+'別表4-3'!AO46+'別表4-4'!AO46</f>
        <v>9</v>
      </c>
      <c r="AP46" s="289">
        <f t="shared" si="15"/>
        <v>1.727447216890595</v>
      </c>
      <c r="AQ46" s="331">
        <f>'別表4-2'!AQ46+'別表4-3'!AQ46+'別表4-4'!AQ46</f>
        <v>23</v>
      </c>
    </row>
    <row r="47" spans="2:43" s="4" customFormat="1" ht="21.75" customHeight="1">
      <c r="B47" s="95" t="s">
        <v>198</v>
      </c>
      <c r="C47" s="325">
        <f>'別表4-2'!C47+'別表4-3'!C47+'別表4-4'!C47</f>
        <v>15</v>
      </c>
      <c r="D47" s="326">
        <f>'別表4-2'!D47+'別表4-3'!D47+'別表4-4'!D47</f>
        <v>7</v>
      </c>
      <c r="E47" s="326">
        <f>'別表4-2'!E47+'別表4-3'!E47+'別表4-4'!E47</f>
        <v>8</v>
      </c>
      <c r="F47" s="327">
        <f>'別表4-2'!F47+'別表4-3'!F47+'別表4-4'!F47</f>
        <v>13</v>
      </c>
      <c r="G47" s="328">
        <v>100</v>
      </c>
      <c r="H47" s="329">
        <f>'別表4-2'!H47+'別表4-3'!H47+'別表4-4'!H47</f>
        <v>2</v>
      </c>
      <c r="I47" s="289">
        <f t="shared" si="0"/>
        <v>15.384615384615385</v>
      </c>
      <c r="J47" s="327">
        <f>'別表4-2'!J47+'別表4-3'!J47+'別表4-4'!J47</f>
        <v>9</v>
      </c>
      <c r="K47" s="305">
        <f t="shared" si="1"/>
        <v>69.23076923076923</v>
      </c>
      <c r="L47" s="329">
        <f>'別表4-2'!L47+'別表4-3'!L47+'別表4-4'!L47</f>
        <v>2</v>
      </c>
      <c r="M47" s="305">
        <f t="shared" si="2"/>
        <v>15.384615384615385</v>
      </c>
      <c r="N47" s="329">
        <f>'別表4-2'!N47+'別表4-3'!N47+'別表4-4'!N47</f>
        <v>0</v>
      </c>
      <c r="O47" s="305">
        <f t="shared" si="3"/>
        <v>0</v>
      </c>
      <c r="P47" s="327">
        <f>'別表4-2'!P47+'別表4-3'!P47+'別表4-4'!P47</f>
        <v>13</v>
      </c>
      <c r="Q47" s="328">
        <v>100</v>
      </c>
      <c r="R47" s="329">
        <f>'別表4-2'!R47+'別表4-3'!R47+'別表4-4'!R47</f>
        <v>0</v>
      </c>
      <c r="S47" s="289">
        <f t="shared" si="4"/>
        <v>0</v>
      </c>
      <c r="T47" s="327">
        <f>'別表4-2'!T47+'別表4-3'!T47+'別表4-4'!T47</f>
        <v>4</v>
      </c>
      <c r="U47" s="332">
        <f t="shared" si="5"/>
        <v>30.76923076923077</v>
      </c>
      <c r="V47" s="327">
        <f>'別表4-2'!V47+'別表4-3'!V47+'別表4-4'!V47</f>
        <v>0</v>
      </c>
      <c r="W47" s="305">
        <f t="shared" si="6"/>
        <v>0</v>
      </c>
      <c r="X47" s="329">
        <f>'別表4-2'!X47+'別表4-3'!X47+'別表4-4'!X47</f>
        <v>2</v>
      </c>
      <c r="Y47" s="289">
        <f t="shared" si="7"/>
        <v>15.384615384615385</v>
      </c>
      <c r="Z47" s="327">
        <f>'別表4-2'!Z47+'別表4-3'!Z47+'別表4-4'!Z47</f>
        <v>1</v>
      </c>
      <c r="AA47" s="305">
        <f t="shared" si="8"/>
        <v>7.6923076923076925</v>
      </c>
      <c r="AB47" s="327">
        <f>'別表4-2'!AB47+'別表4-3'!AB47+'別表4-4'!AB47</f>
        <v>0</v>
      </c>
      <c r="AC47" s="305">
        <f t="shared" si="9"/>
        <v>0</v>
      </c>
      <c r="AD47" s="327">
        <f>'別表4-2'!AD47+'別表4-3'!AD47+'別表4-4'!AD47</f>
        <v>6</v>
      </c>
      <c r="AE47" s="305">
        <f t="shared" si="10"/>
        <v>46.15384615384615</v>
      </c>
      <c r="AF47" s="327">
        <f>'別表4-2'!AF47+'別表4-3'!AF47+'別表4-4'!AF47</f>
        <v>0</v>
      </c>
      <c r="AG47" s="305">
        <f t="shared" si="11"/>
        <v>0</v>
      </c>
      <c r="AH47" s="329">
        <f>'別表4-2'!AH47+'別表4-3'!AH47+'別表4-4'!AH47</f>
        <v>0</v>
      </c>
      <c r="AI47" s="289">
        <f t="shared" si="12"/>
        <v>0</v>
      </c>
      <c r="AJ47" s="330">
        <f>'別表4-2'!AJ47+'別表4-3'!AJ47+'別表4-4'!AJ47</f>
        <v>1</v>
      </c>
      <c r="AK47" s="329">
        <f>'別表4-2'!AK47+'別表4-3'!AK47+'別表4-4'!AK47</f>
        <v>1</v>
      </c>
      <c r="AL47" s="305">
        <f t="shared" si="13"/>
        <v>100</v>
      </c>
      <c r="AM47" s="329">
        <f>'別表4-2'!AM47+'別表4-3'!AM47+'別表4-4'!AM47</f>
        <v>0</v>
      </c>
      <c r="AN47" s="305">
        <f t="shared" si="14"/>
        <v>0</v>
      </c>
      <c r="AO47" s="329">
        <f>'別表4-2'!AO47+'別表4-3'!AO47+'別表4-4'!AO47</f>
        <v>0</v>
      </c>
      <c r="AP47" s="289">
        <f t="shared" si="15"/>
        <v>0</v>
      </c>
      <c r="AQ47" s="331">
        <f>'別表4-2'!AQ47+'別表4-3'!AQ47+'別表4-4'!AQ47</f>
        <v>1</v>
      </c>
    </row>
    <row r="48" spans="2:43" s="4" customFormat="1" ht="21.75" customHeight="1">
      <c r="B48" s="95" t="s">
        <v>199</v>
      </c>
      <c r="C48" s="325">
        <f>'別表4-2'!C48+'別表4-3'!C48+'別表4-4'!C48</f>
        <v>64</v>
      </c>
      <c r="D48" s="326">
        <f>'別表4-2'!D48+'別表4-3'!D48+'別表4-4'!D48</f>
        <v>36</v>
      </c>
      <c r="E48" s="326">
        <f>'別表4-2'!E48+'別表4-3'!E48+'別表4-4'!E48</f>
        <v>28</v>
      </c>
      <c r="F48" s="327">
        <f>'別表4-2'!F48+'別表4-3'!F48+'別表4-4'!F48</f>
        <v>35</v>
      </c>
      <c r="G48" s="328">
        <v>100</v>
      </c>
      <c r="H48" s="329">
        <f>'別表4-2'!H48+'別表4-3'!H48+'別表4-4'!H48</f>
        <v>6</v>
      </c>
      <c r="I48" s="289">
        <f t="shared" si="0"/>
        <v>17.142857142857142</v>
      </c>
      <c r="J48" s="327">
        <f>'別表4-2'!J48+'別表4-3'!J48+'別表4-4'!J48</f>
        <v>24</v>
      </c>
      <c r="K48" s="305">
        <f t="shared" si="1"/>
        <v>68.57142857142857</v>
      </c>
      <c r="L48" s="329">
        <f>'別表4-2'!L48+'別表4-3'!L48+'別表4-4'!L48</f>
        <v>5</v>
      </c>
      <c r="M48" s="289">
        <f t="shared" si="2"/>
        <v>14.285714285714285</v>
      </c>
      <c r="N48" s="329">
        <f>'別表4-2'!N48+'別表4-3'!N48+'別表4-4'!N48</f>
        <v>0</v>
      </c>
      <c r="O48" s="305">
        <f t="shared" si="3"/>
        <v>0</v>
      </c>
      <c r="P48" s="327">
        <f>'別表4-2'!P48+'別表4-3'!P48+'別表4-4'!P48</f>
        <v>35</v>
      </c>
      <c r="Q48" s="328">
        <v>100</v>
      </c>
      <c r="R48" s="329">
        <f>'別表4-2'!R48+'別表4-3'!R48+'別表4-4'!R48</f>
        <v>1</v>
      </c>
      <c r="S48" s="289">
        <f t="shared" si="4"/>
        <v>2.857142857142857</v>
      </c>
      <c r="T48" s="327">
        <f>'別表4-2'!T48+'別表4-3'!T48+'別表4-4'!T48</f>
        <v>8</v>
      </c>
      <c r="U48" s="305">
        <f t="shared" si="5"/>
        <v>22.857142857142858</v>
      </c>
      <c r="V48" s="327">
        <f>'別表4-2'!V48+'別表4-3'!V48+'別表4-4'!V48</f>
        <v>3</v>
      </c>
      <c r="W48" s="305">
        <f t="shared" si="6"/>
        <v>8.571428571428571</v>
      </c>
      <c r="X48" s="329">
        <f>'別表4-2'!X48+'別表4-3'!X48+'別表4-4'!X48</f>
        <v>1</v>
      </c>
      <c r="Y48" s="289">
        <f t="shared" si="7"/>
        <v>2.857142857142857</v>
      </c>
      <c r="Z48" s="327">
        <f>'別表4-2'!Z48+'別表4-3'!Z48+'別表4-4'!Z48</f>
        <v>4</v>
      </c>
      <c r="AA48" s="305">
        <f t="shared" si="8"/>
        <v>11.428571428571429</v>
      </c>
      <c r="AB48" s="327">
        <f>'別表4-2'!AB48+'別表4-3'!AB48+'別表4-4'!AB48</f>
        <v>8</v>
      </c>
      <c r="AC48" s="305">
        <f t="shared" si="9"/>
        <v>22.857142857142858</v>
      </c>
      <c r="AD48" s="327">
        <f>'別表4-2'!AD48+'別表4-3'!AD48+'別表4-4'!AD48</f>
        <v>7</v>
      </c>
      <c r="AE48" s="305">
        <f t="shared" si="10"/>
        <v>20</v>
      </c>
      <c r="AF48" s="327">
        <f>'別表4-2'!AF48+'別表4-3'!AF48+'別表4-4'!AF48</f>
        <v>2</v>
      </c>
      <c r="AG48" s="305">
        <f t="shared" si="11"/>
        <v>5.714285714285714</v>
      </c>
      <c r="AH48" s="329">
        <f>'別表4-2'!AH48+'別表4-3'!AH48+'別表4-4'!AH48</f>
        <v>1</v>
      </c>
      <c r="AI48" s="289">
        <f t="shared" si="12"/>
        <v>2.857142857142857</v>
      </c>
      <c r="AJ48" s="330">
        <f>'別表4-2'!AJ48+'別表4-3'!AJ48+'別表4-4'!AJ48</f>
        <v>22</v>
      </c>
      <c r="AK48" s="329">
        <f>'別表4-2'!AK48+'別表4-3'!AK48+'別表4-4'!AK48</f>
        <v>12</v>
      </c>
      <c r="AL48" s="305">
        <f t="shared" si="13"/>
        <v>54.54545454545454</v>
      </c>
      <c r="AM48" s="329">
        <f>'別表4-2'!AM48+'別表4-3'!AM48+'別表4-4'!AM48</f>
        <v>7</v>
      </c>
      <c r="AN48" s="305">
        <f t="shared" si="14"/>
        <v>31.818181818181817</v>
      </c>
      <c r="AO48" s="329">
        <f>'別表4-2'!AO48+'別表4-3'!AO48+'別表4-4'!AO48</f>
        <v>3</v>
      </c>
      <c r="AP48" s="289">
        <f t="shared" si="15"/>
        <v>13.636363636363635</v>
      </c>
      <c r="AQ48" s="331">
        <f>'別表4-2'!AQ48+'別表4-3'!AQ48+'別表4-4'!AQ48</f>
        <v>7</v>
      </c>
    </row>
    <row r="49" spans="2:43" s="4" customFormat="1" ht="21.75" customHeight="1">
      <c r="B49" s="95" t="s">
        <v>200</v>
      </c>
      <c r="C49" s="325">
        <f>'別表4-2'!C49+'別表4-3'!C49+'別表4-4'!C49</f>
        <v>377</v>
      </c>
      <c r="D49" s="326">
        <f>'別表4-2'!D49+'別表4-3'!D49+'別表4-4'!D49</f>
        <v>167</v>
      </c>
      <c r="E49" s="326">
        <f>'別表4-2'!E49+'別表4-3'!E49+'別表4-4'!E49</f>
        <v>210</v>
      </c>
      <c r="F49" s="327">
        <f>'別表4-2'!F49+'別表4-3'!F49+'別表4-4'!F49</f>
        <v>250</v>
      </c>
      <c r="G49" s="328">
        <v>100</v>
      </c>
      <c r="H49" s="329">
        <f>'別表4-2'!H49+'別表4-3'!H49+'別表4-4'!H49</f>
        <v>3</v>
      </c>
      <c r="I49" s="289">
        <f t="shared" si="0"/>
        <v>1.2</v>
      </c>
      <c r="J49" s="327">
        <f>'別表4-2'!J49+'別表4-3'!J49+'別表4-4'!J49</f>
        <v>238</v>
      </c>
      <c r="K49" s="305">
        <f t="shared" si="1"/>
        <v>95.19999999999999</v>
      </c>
      <c r="L49" s="329">
        <f>'別表4-2'!L49+'別表4-3'!L49+'別表4-4'!L49</f>
        <v>8</v>
      </c>
      <c r="M49" s="289">
        <f t="shared" si="2"/>
        <v>3.2</v>
      </c>
      <c r="N49" s="329">
        <f>'別表4-2'!N49+'別表4-3'!N49+'別表4-4'!N49</f>
        <v>1</v>
      </c>
      <c r="O49" s="305">
        <f t="shared" si="3"/>
        <v>0.4</v>
      </c>
      <c r="P49" s="327">
        <f>'別表4-2'!P49+'別表4-3'!P49+'別表4-4'!P49</f>
        <v>250</v>
      </c>
      <c r="Q49" s="328">
        <v>100</v>
      </c>
      <c r="R49" s="329">
        <f>'別表4-2'!R49+'別表4-3'!R49+'別表4-4'!R49</f>
        <v>7</v>
      </c>
      <c r="S49" s="289">
        <f t="shared" si="4"/>
        <v>2.8000000000000003</v>
      </c>
      <c r="T49" s="327">
        <f>'別表4-2'!T49+'別表4-3'!T49+'別表4-4'!T49</f>
        <v>17</v>
      </c>
      <c r="U49" s="305">
        <f t="shared" si="5"/>
        <v>6.800000000000001</v>
      </c>
      <c r="V49" s="327">
        <f>'別表4-2'!V49+'別表4-3'!V49+'別表4-4'!V49</f>
        <v>88</v>
      </c>
      <c r="W49" s="305">
        <f t="shared" si="6"/>
        <v>35.199999999999996</v>
      </c>
      <c r="X49" s="329">
        <f>'別表4-2'!X49+'別表4-3'!X49+'別表4-4'!X49</f>
        <v>5</v>
      </c>
      <c r="Y49" s="289">
        <f t="shared" si="7"/>
        <v>2</v>
      </c>
      <c r="Z49" s="327">
        <f>'別表4-2'!Z49+'別表4-3'!Z49+'別表4-4'!Z49</f>
        <v>133</v>
      </c>
      <c r="AA49" s="305">
        <f t="shared" si="8"/>
        <v>53.2</v>
      </c>
      <c r="AB49" s="327">
        <f>'別表4-2'!AB49+'別表4-3'!AB49+'別表4-4'!AB49</f>
        <v>0</v>
      </c>
      <c r="AC49" s="305">
        <f t="shared" si="9"/>
        <v>0</v>
      </c>
      <c r="AD49" s="327">
        <f>'別表4-2'!AD49+'別表4-3'!AD49+'別表4-4'!AD49</f>
        <v>0</v>
      </c>
      <c r="AE49" s="305">
        <f t="shared" si="10"/>
        <v>0</v>
      </c>
      <c r="AF49" s="327">
        <f>'別表4-2'!AF49+'別表4-3'!AF49+'別表4-4'!AF49</f>
        <v>0</v>
      </c>
      <c r="AG49" s="305">
        <f t="shared" si="11"/>
        <v>0</v>
      </c>
      <c r="AH49" s="329">
        <f>'別表4-2'!AH49+'別表4-3'!AH49+'別表4-4'!AH49</f>
        <v>0</v>
      </c>
      <c r="AI49" s="289">
        <f t="shared" si="12"/>
        <v>0</v>
      </c>
      <c r="AJ49" s="330">
        <f>'別表4-2'!AJ49+'別表4-3'!AJ49+'別表4-4'!AJ49</f>
        <v>110</v>
      </c>
      <c r="AK49" s="329">
        <f>'別表4-2'!AK49+'別表4-3'!AK49+'別表4-4'!AK49</f>
        <v>109</v>
      </c>
      <c r="AL49" s="305">
        <f t="shared" si="13"/>
        <v>99.0909090909091</v>
      </c>
      <c r="AM49" s="329">
        <f>'別表4-2'!AM49+'別表4-3'!AM49+'別表4-4'!AM49</f>
        <v>1</v>
      </c>
      <c r="AN49" s="305">
        <f t="shared" si="14"/>
        <v>0.9090909090909091</v>
      </c>
      <c r="AO49" s="329">
        <f>'別表4-2'!AO49+'別表4-3'!AO49+'別表4-4'!AO49</f>
        <v>0</v>
      </c>
      <c r="AP49" s="289">
        <f t="shared" si="15"/>
        <v>0</v>
      </c>
      <c r="AQ49" s="331">
        <f>'別表4-2'!AQ49+'別表4-3'!AQ49+'別表4-4'!AQ49</f>
        <v>17</v>
      </c>
    </row>
    <row r="50" spans="2:43" s="4" customFormat="1" ht="21.75" customHeight="1">
      <c r="B50" s="95" t="s">
        <v>201</v>
      </c>
      <c r="C50" s="325">
        <f>'別表4-2'!C50+'別表4-3'!C50+'別表4-4'!C50</f>
        <v>224</v>
      </c>
      <c r="D50" s="326">
        <f>'別表4-2'!D50+'別表4-3'!D50+'別表4-4'!D50</f>
        <v>98</v>
      </c>
      <c r="E50" s="326">
        <f>'別表4-2'!E50+'別表4-3'!E50+'別表4-4'!E50</f>
        <v>126</v>
      </c>
      <c r="F50" s="327">
        <f>'別表4-2'!F50+'別表4-3'!F50+'別表4-4'!F50</f>
        <v>103</v>
      </c>
      <c r="G50" s="328">
        <v>100</v>
      </c>
      <c r="H50" s="329">
        <f>'別表4-2'!H50+'別表4-3'!H50+'別表4-4'!H50</f>
        <v>2</v>
      </c>
      <c r="I50" s="289">
        <f t="shared" si="0"/>
        <v>1.9417475728155338</v>
      </c>
      <c r="J50" s="327">
        <f>'別表4-2'!J50+'別表4-3'!J50+'別表4-4'!J50</f>
        <v>61</v>
      </c>
      <c r="K50" s="305">
        <f t="shared" si="1"/>
        <v>59.22330097087378</v>
      </c>
      <c r="L50" s="329">
        <f>'別表4-2'!L50+'別表4-3'!L50+'別表4-4'!L50</f>
        <v>40</v>
      </c>
      <c r="M50" s="289">
        <f t="shared" si="2"/>
        <v>38.83495145631068</v>
      </c>
      <c r="N50" s="329">
        <f>'別表4-2'!N50+'別表4-3'!N50+'別表4-4'!N50</f>
        <v>0</v>
      </c>
      <c r="O50" s="305">
        <f t="shared" si="3"/>
        <v>0</v>
      </c>
      <c r="P50" s="327">
        <f>'別表4-2'!P50+'別表4-3'!P50+'別表4-4'!P50</f>
        <v>103</v>
      </c>
      <c r="Q50" s="328">
        <v>100</v>
      </c>
      <c r="R50" s="329">
        <f>'別表4-2'!R50+'別表4-3'!R50+'別表4-4'!R50</f>
        <v>1</v>
      </c>
      <c r="S50" s="289">
        <f t="shared" si="4"/>
        <v>0.9708737864077669</v>
      </c>
      <c r="T50" s="327">
        <f>'別表4-2'!T50+'別表4-3'!T50+'別表4-4'!T50</f>
        <v>4</v>
      </c>
      <c r="U50" s="332">
        <f t="shared" si="5"/>
        <v>3.8834951456310676</v>
      </c>
      <c r="V50" s="327">
        <f>'別表4-2'!V50+'別表4-3'!V50+'別表4-4'!V50</f>
        <v>5</v>
      </c>
      <c r="W50" s="305">
        <f t="shared" si="6"/>
        <v>4.854368932038835</v>
      </c>
      <c r="X50" s="329">
        <f>'別表4-2'!X50+'別表4-3'!X50+'別表4-4'!X50</f>
        <v>1</v>
      </c>
      <c r="Y50" s="289">
        <f t="shared" si="7"/>
        <v>0.9708737864077669</v>
      </c>
      <c r="Z50" s="327">
        <f>'別表4-2'!Z50+'別表4-3'!Z50+'別表4-4'!Z50</f>
        <v>0</v>
      </c>
      <c r="AA50" s="305">
        <f t="shared" si="8"/>
        <v>0</v>
      </c>
      <c r="AB50" s="327">
        <f>'別表4-2'!AB50+'別表4-3'!AB50+'別表4-4'!AB50</f>
        <v>0</v>
      </c>
      <c r="AC50" s="305">
        <f t="shared" si="9"/>
        <v>0</v>
      </c>
      <c r="AD50" s="327">
        <f>'別表4-2'!AD50+'別表4-3'!AD50+'別表4-4'!AD50</f>
        <v>3</v>
      </c>
      <c r="AE50" s="305">
        <f t="shared" si="10"/>
        <v>2.912621359223301</v>
      </c>
      <c r="AF50" s="327">
        <f>'別表4-2'!AF50+'別表4-3'!AF50+'別表4-4'!AF50</f>
        <v>86</v>
      </c>
      <c r="AG50" s="305">
        <f t="shared" si="11"/>
        <v>83.49514563106796</v>
      </c>
      <c r="AH50" s="329">
        <f>'別表4-2'!AH50+'別表4-3'!AH50+'別表4-4'!AH50</f>
        <v>3</v>
      </c>
      <c r="AI50" s="289">
        <f t="shared" si="12"/>
        <v>2.912621359223301</v>
      </c>
      <c r="AJ50" s="330">
        <f>'別表4-2'!AJ50+'別表4-3'!AJ50+'別表4-4'!AJ50</f>
        <v>115</v>
      </c>
      <c r="AK50" s="329">
        <f>'別表4-2'!AK50+'別表4-3'!AK50+'別表4-4'!AK50</f>
        <v>114</v>
      </c>
      <c r="AL50" s="305">
        <f t="shared" si="13"/>
        <v>99.1304347826087</v>
      </c>
      <c r="AM50" s="329">
        <f>'別表4-2'!AM50+'別表4-3'!AM50+'別表4-4'!AM50</f>
        <v>1</v>
      </c>
      <c r="AN50" s="305">
        <f t="shared" si="14"/>
        <v>0.8695652173913043</v>
      </c>
      <c r="AO50" s="329">
        <f>'別表4-2'!AO50+'別表4-3'!AO50+'別表4-4'!AO50</f>
        <v>0</v>
      </c>
      <c r="AP50" s="289">
        <f t="shared" si="15"/>
        <v>0</v>
      </c>
      <c r="AQ50" s="331">
        <f>'別表4-2'!AQ50+'別表4-3'!AQ50+'別表4-4'!AQ50</f>
        <v>6</v>
      </c>
    </row>
    <row r="51" spans="2:43" s="4" customFormat="1" ht="21.75" customHeight="1">
      <c r="B51" s="95" t="s">
        <v>202</v>
      </c>
      <c r="C51" s="325">
        <f>'別表4-2'!C51+'別表4-3'!C51+'別表4-4'!C51</f>
        <v>64</v>
      </c>
      <c r="D51" s="326">
        <f>'別表4-2'!D51+'別表4-3'!D51+'別表4-4'!D51</f>
        <v>33</v>
      </c>
      <c r="E51" s="326">
        <f>'別表4-2'!E51+'別表4-3'!E51+'別表4-4'!E51</f>
        <v>31</v>
      </c>
      <c r="F51" s="327">
        <f>'別表4-2'!F51+'別表4-3'!F51+'別表4-4'!F51</f>
        <v>33</v>
      </c>
      <c r="G51" s="328">
        <v>100</v>
      </c>
      <c r="H51" s="329">
        <f>'別表4-2'!H51+'別表4-3'!H51+'別表4-4'!H51</f>
        <v>4</v>
      </c>
      <c r="I51" s="289">
        <f t="shared" si="0"/>
        <v>12.121212121212121</v>
      </c>
      <c r="J51" s="327">
        <f>'別表4-2'!J51+'別表4-3'!J51+'別表4-4'!J51</f>
        <v>17</v>
      </c>
      <c r="K51" s="305">
        <f t="shared" si="1"/>
        <v>51.515151515151516</v>
      </c>
      <c r="L51" s="329">
        <f>'別表4-2'!L51+'別表4-3'!L51+'別表4-4'!L51</f>
        <v>12</v>
      </c>
      <c r="M51" s="289">
        <f t="shared" si="2"/>
        <v>36.36363636363637</v>
      </c>
      <c r="N51" s="329">
        <f>'別表4-2'!N51+'別表4-3'!N51+'別表4-4'!N51</f>
        <v>0</v>
      </c>
      <c r="O51" s="305">
        <f t="shared" si="3"/>
        <v>0</v>
      </c>
      <c r="P51" s="327">
        <f>'別表4-2'!P51+'別表4-3'!P51+'別表4-4'!P51</f>
        <v>33</v>
      </c>
      <c r="Q51" s="328">
        <v>100</v>
      </c>
      <c r="R51" s="329">
        <f>'別表4-2'!R51+'別表4-3'!R51+'別表4-4'!R51</f>
        <v>2</v>
      </c>
      <c r="S51" s="289">
        <f t="shared" si="4"/>
        <v>6.0606060606060606</v>
      </c>
      <c r="T51" s="327">
        <f>'別表4-2'!T51+'別表4-3'!T51+'別表4-4'!T51</f>
        <v>4</v>
      </c>
      <c r="U51" s="332">
        <f t="shared" si="5"/>
        <v>12.121212121212121</v>
      </c>
      <c r="V51" s="327">
        <f>'別表4-2'!V51+'別表4-3'!V51+'別表4-4'!V51</f>
        <v>7</v>
      </c>
      <c r="W51" s="305">
        <f t="shared" si="6"/>
        <v>21.21212121212121</v>
      </c>
      <c r="X51" s="329">
        <f>'別表4-2'!X51+'別表4-3'!X51+'別表4-4'!X51</f>
        <v>4</v>
      </c>
      <c r="Y51" s="289">
        <f t="shared" si="7"/>
        <v>12.121212121212121</v>
      </c>
      <c r="Z51" s="327">
        <f>'別表4-2'!Z51+'別表4-3'!Z51+'別表4-4'!Z51</f>
        <v>4</v>
      </c>
      <c r="AA51" s="305">
        <f t="shared" si="8"/>
        <v>12.121212121212121</v>
      </c>
      <c r="AB51" s="327">
        <f>'別表4-2'!AB51+'別表4-3'!AB51+'別表4-4'!AB51</f>
        <v>8</v>
      </c>
      <c r="AC51" s="305">
        <f t="shared" si="9"/>
        <v>24.242424242424242</v>
      </c>
      <c r="AD51" s="327">
        <f>'別表4-2'!AD51+'別表4-3'!AD51+'別表4-4'!AD51</f>
        <v>0</v>
      </c>
      <c r="AE51" s="305">
        <f t="shared" si="10"/>
        <v>0</v>
      </c>
      <c r="AF51" s="327">
        <f>'別表4-2'!AF51+'別表4-3'!AF51+'別表4-4'!AF51</f>
        <v>3</v>
      </c>
      <c r="AG51" s="305">
        <f t="shared" si="11"/>
        <v>9.090909090909092</v>
      </c>
      <c r="AH51" s="329">
        <f>'別表4-2'!AH51+'別表4-3'!AH51+'別表4-4'!AH51</f>
        <v>1</v>
      </c>
      <c r="AI51" s="289">
        <f t="shared" si="12"/>
        <v>3.0303030303030303</v>
      </c>
      <c r="AJ51" s="330">
        <f>'別表4-2'!AJ51+'別表4-3'!AJ51+'別表4-4'!AJ51</f>
        <v>25</v>
      </c>
      <c r="AK51" s="329">
        <f>'別表4-2'!AK51+'別表4-3'!AK51+'別表4-4'!AK51</f>
        <v>16</v>
      </c>
      <c r="AL51" s="305">
        <f t="shared" si="13"/>
        <v>64</v>
      </c>
      <c r="AM51" s="329">
        <f>'別表4-2'!AM51+'別表4-3'!AM51+'別表4-4'!AM51</f>
        <v>9</v>
      </c>
      <c r="AN51" s="305">
        <f t="shared" si="14"/>
        <v>36</v>
      </c>
      <c r="AO51" s="329">
        <f>'別表4-2'!AO51+'別表4-3'!AO51+'別表4-4'!AO51</f>
        <v>0</v>
      </c>
      <c r="AP51" s="289">
        <f t="shared" si="15"/>
        <v>0</v>
      </c>
      <c r="AQ51" s="331">
        <f>'別表4-2'!AQ51+'別表4-3'!AQ51+'別表4-4'!AQ51</f>
        <v>6</v>
      </c>
    </row>
    <row r="52" spans="2:43" s="4" customFormat="1" ht="21.75" customHeight="1">
      <c r="B52" s="95" t="s">
        <v>203</v>
      </c>
      <c r="C52" s="325">
        <f>'別表4-2'!C52+'別表4-3'!C52+'別表4-4'!C52</f>
        <v>409</v>
      </c>
      <c r="D52" s="326">
        <f>'別表4-2'!D52+'別表4-3'!D52+'別表4-4'!D52</f>
        <v>259</v>
      </c>
      <c r="E52" s="326">
        <f>'別表4-2'!E52+'別表4-3'!E52+'別表4-4'!E52</f>
        <v>150</v>
      </c>
      <c r="F52" s="327">
        <f>'別表4-2'!F52+'別表4-3'!F52+'別表4-4'!F52</f>
        <v>298</v>
      </c>
      <c r="G52" s="328">
        <v>100</v>
      </c>
      <c r="H52" s="329">
        <f>'別表4-2'!H52+'別表4-3'!H52+'別表4-4'!H52</f>
        <v>7</v>
      </c>
      <c r="I52" s="289">
        <f t="shared" si="0"/>
        <v>2.348993288590604</v>
      </c>
      <c r="J52" s="327">
        <f>'別表4-2'!J52+'別表4-3'!J52+'別表4-4'!J52</f>
        <v>214</v>
      </c>
      <c r="K52" s="305">
        <f t="shared" si="1"/>
        <v>71.81208053691275</v>
      </c>
      <c r="L52" s="329">
        <f>'別表4-2'!L52+'別表4-3'!L52+'別表4-4'!L52</f>
        <v>77</v>
      </c>
      <c r="M52" s="289">
        <f t="shared" si="2"/>
        <v>25.838926174496645</v>
      </c>
      <c r="N52" s="329">
        <f>'別表4-2'!N52+'別表4-3'!N52+'別表4-4'!N52</f>
        <v>0</v>
      </c>
      <c r="O52" s="305">
        <f t="shared" si="3"/>
        <v>0</v>
      </c>
      <c r="P52" s="327">
        <f>'別表4-2'!P52+'別表4-3'!P52+'別表4-4'!P52</f>
        <v>298</v>
      </c>
      <c r="Q52" s="328">
        <v>100</v>
      </c>
      <c r="R52" s="329">
        <f>'別表4-2'!R52+'別表4-3'!R52+'別表4-4'!R52</f>
        <v>3</v>
      </c>
      <c r="S52" s="289">
        <f t="shared" si="4"/>
        <v>1.006711409395973</v>
      </c>
      <c r="T52" s="327">
        <f>'別表4-2'!T52+'別表4-3'!T52+'別表4-4'!T52</f>
        <v>36</v>
      </c>
      <c r="U52" s="305">
        <f t="shared" si="5"/>
        <v>12.080536912751679</v>
      </c>
      <c r="V52" s="327">
        <f>'別表4-2'!V52+'別表4-3'!V52+'別表4-4'!V52</f>
        <v>151</v>
      </c>
      <c r="W52" s="305">
        <f t="shared" si="6"/>
        <v>50.671140939597315</v>
      </c>
      <c r="X52" s="329">
        <f>'別表4-2'!X52+'別表4-3'!X52+'別表4-4'!X52</f>
        <v>104</v>
      </c>
      <c r="Y52" s="289">
        <f t="shared" si="7"/>
        <v>34.899328859060404</v>
      </c>
      <c r="Z52" s="327">
        <f>'別表4-2'!Z52+'別表4-3'!Z52+'別表4-4'!Z52</f>
        <v>0</v>
      </c>
      <c r="AA52" s="305">
        <f t="shared" si="8"/>
        <v>0</v>
      </c>
      <c r="AB52" s="327">
        <f>'別表4-2'!AB52+'別表4-3'!AB52+'別表4-4'!AB52</f>
        <v>0</v>
      </c>
      <c r="AC52" s="305">
        <f t="shared" si="9"/>
        <v>0</v>
      </c>
      <c r="AD52" s="327">
        <f>'別表4-2'!AD52+'別表4-3'!AD52+'別表4-4'!AD52</f>
        <v>0</v>
      </c>
      <c r="AE52" s="305">
        <f t="shared" si="10"/>
        <v>0</v>
      </c>
      <c r="AF52" s="327">
        <f>'別表4-2'!AF52+'別表4-3'!AF52+'別表4-4'!AF52</f>
        <v>0</v>
      </c>
      <c r="AG52" s="305">
        <f t="shared" si="11"/>
        <v>0</v>
      </c>
      <c r="AH52" s="329">
        <f>'別表4-2'!AH52+'別表4-3'!AH52+'別表4-4'!AH52</f>
        <v>4</v>
      </c>
      <c r="AI52" s="289">
        <f t="shared" si="12"/>
        <v>1.342281879194631</v>
      </c>
      <c r="AJ52" s="330">
        <f>'別表4-2'!AJ52+'別表4-3'!AJ52+'別表4-4'!AJ52</f>
        <v>108</v>
      </c>
      <c r="AK52" s="329">
        <f>'別表4-2'!AK52+'別表4-3'!AK52+'別表4-4'!AK52</f>
        <v>108</v>
      </c>
      <c r="AL52" s="305">
        <f t="shared" si="13"/>
        <v>100</v>
      </c>
      <c r="AM52" s="329">
        <f>'別表4-2'!AM52+'別表4-3'!AM52+'別表4-4'!AM52</f>
        <v>0</v>
      </c>
      <c r="AN52" s="305">
        <f t="shared" si="14"/>
        <v>0</v>
      </c>
      <c r="AO52" s="329">
        <f>'別表4-2'!AO52+'別表4-3'!AO52+'別表4-4'!AO52</f>
        <v>0</v>
      </c>
      <c r="AP52" s="289">
        <f t="shared" si="15"/>
        <v>0</v>
      </c>
      <c r="AQ52" s="331">
        <f>'別表4-2'!AQ52+'別表4-3'!AQ52+'別表4-4'!AQ52</f>
        <v>3</v>
      </c>
    </row>
    <row r="53" spans="2:43" s="4" customFormat="1" ht="21.75" customHeight="1" thickBot="1">
      <c r="B53" s="96" t="s">
        <v>204</v>
      </c>
      <c r="C53" s="338">
        <f>'別表4-2'!C53+'別表4-3'!C53+'別表4-4'!C53</f>
        <v>185</v>
      </c>
      <c r="D53" s="339">
        <f>'別表4-2'!D53+'別表4-3'!D53+'別表4-4'!D53</f>
        <v>78</v>
      </c>
      <c r="E53" s="339">
        <f>'別表4-2'!E53+'別表4-3'!E53+'別表4-4'!E53</f>
        <v>107</v>
      </c>
      <c r="F53" s="340">
        <f>'別表4-2'!F53+'別表4-3'!F53+'別表4-4'!F53</f>
        <v>83</v>
      </c>
      <c r="G53" s="341">
        <v>100</v>
      </c>
      <c r="H53" s="342">
        <f>'別表4-2'!H53+'別表4-3'!H53+'別表4-4'!H53</f>
        <v>22</v>
      </c>
      <c r="I53" s="343">
        <f t="shared" si="0"/>
        <v>26.506024096385545</v>
      </c>
      <c r="J53" s="340">
        <f>'別表4-2'!J53+'別表4-3'!J53+'別表4-4'!J53</f>
        <v>55</v>
      </c>
      <c r="K53" s="344">
        <f t="shared" si="1"/>
        <v>66.26506024096386</v>
      </c>
      <c r="L53" s="342">
        <f>'別表4-2'!L53+'別表4-3'!L53+'別表4-4'!L53</f>
        <v>4</v>
      </c>
      <c r="M53" s="343">
        <f t="shared" si="2"/>
        <v>4.819277108433735</v>
      </c>
      <c r="N53" s="342">
        <f>'別表4-2'!N53+'別表4-3'!N53+'別表4-4'!N53</f>
        <v>2</v>
      </c>
      <c r="O53" s="344">
        <f t="shared" si="3"/>
        <v>2.4096385542168677</v>
      </c>
      <c r="P53" s="340">
        <f>'別表4-2'!P53+'別表4-3'!P53+'別表4-4'!P53</f>
        <v>83</v>
      </c>
      <c r="Q53" s="341">
        <v>100</v>
      </c>
      <c r="R53" s="342">
        <f>'別表4-2'!R53+'別表4-3'!R53+'別表4-4'!R53</f>
        <v>5</v>
      </c>
      <c r="S53" s="343">
        <f t="shared" si="4"/>
        <v>6.024096385542169</v>
      </c>
      <c r="T53" s="340">
        <f>'別表4-2'!T53+'別表4-3'!T53+'別表4-4'!T53</f>
        <v>11</v>
      </c>
      <c r="U53" s="344">
        <f t="shared" si="5"/>
        <v>13.253012048192772</v>
      </c>
      <c r="V53" s="340">
        <f>'別表4-2'!V53+'別表4-3'!V53+'別表4-4'!V53</f>
        <v>20</v>
      </c>
      <c r="W53" s="344">
        <f t="shared" si="6"/>
        <v>24.096385542168676</v>
      </c>
      <c r="X53" s="342">
        <f>'別表4-2'!X53+'別表4-3'!X53+'別表4-4'!X53</f>
        <v>10</v>
      </c>
      <c r="Y53" s="343">
        <f t="shared" si="7"/>
        <v>12.048192771084338</v>
      </c>
      <c r="Z53" s="340">
        <f>'別表4-2'!Z53+'別表4-3'!Z53+'別表4-4'!Z53</f>
        <v>16</v>
      </c>
      <c r="AA53" s="344">
        <f t="shared" si="8"/>
        <v>19.27710843373494</v>
      </c>
      <c r="AB53" s="340">
        <f>'別表4-2'!AB53+'別表4-3'!AB53+'別表4-4'!AB53</f>
        <v>11</v>
      </c>
      <c r="AC53" s="344">
        <f t="shared" si="9"/>
        <v>13.253012048192772</v>
      </c>
      <c r="AD53" s="340">
        <f>'別表4-2'!AD53+'別表4-3'!AD53+'別表4-4'!AD53</f>
        <v>2</v>
      </c>
      <c r="AE53" s="344">
        <f t="shared" si="10"/>
        <v>2.4096385542168677</v>
      </c>
      <c r="AF53" s="340">
        <f>'別表4-2'!AF53+'別表4-3'!AF53+'別表4-4'!AF53</f>
        <v>4</v>
      </c>
      <c r="AG53" s="344">
        <f t="shared" si="11"/>
        <v>4.819277108433735</v>
      </c>
      <c r="AH53" s="342">
        <f>'別表4-2'!AH53+'別表4-3'!AH53+'別表4-4'!AH53</f>
        <v>4</v>
      </c>
      <c r="AI53" s="343">
        <f t="shared" si="12"/>
        <v>4.819277108433735</v>
      </c>
      <c r="AJ53" s="345">
        <f>'別表4-2'!AJ53+'別表4-3'!AJ53+'別表4-4'!AJ53</f>
        <v>90</v>
      </c>
      <c r="AK53" s="342">
        <f>'別表4-2'!AK53+'別表4-3'!AK53+'別表4-4'!AK53</f>
        <v>68</v>
      </c>
      <c r="AL53" s="344">
        <f t="shared" si="13"/>
        <v>75.55555555555556</v>
      </c>
      <c r="AM53" s="342">
        <f>'別表4-2'!AM53+'別表4-3'!AM53+'別表4-4'!AM53</f>
        <v>21</v>
      </c>
      <c r="AN53" s="344">
        <f t="shared" si="14"/>
        <v>23.333333333333332</v>
      </c>
      <c r="AO53" s="342">
        <f>'別表4-2'!AO53+'別表4-3'!AO53+'別表4-4'!AO53</f>
        <v>1</v>
      </c>
      <c r="AP53" s="343">
        <f t="shared" si="15"/>
        <v>1.1111111111111112</v>
      </c>
      <c r="AQ53" s="346">
        <f>'別表4-2'!AQ53+'別表4-3'!AQ53+'別表4-4'!AQ53</f>
        <v>12</v>
      </c>
    </row>
    <row r="54" spans="2:43" s="4" customFormat="1" ht="21.75" customHeight="1" thickBot="1" thickTop="1">
      <c r="B54" s="97" t="s">
        <v>2</v>
      </c>
      <c r="C54" s="347">
        <f>'別表4-2'!C54+'別表4-3'!C54+'別表4-4'!C54</f>
        <v>23903</v>
      </c>
      <c r="D54" s="348">
        <f>'別表4-2'!D54+'別表4-3'!D54+'別表4-4'!D54</f>
        <v>10824</v>
      </c>
      <c r="E54" s="348">
        <f>'別表4-2'!E54+'別表4-3'!E54+'別表4-4'!E54</f>
        <v>13079</v>
      </c>
      <c r="F54" s="349">
        <f>'別表4-2'!F54+'別表4-3'!F54+'別表4-4'!F54</f>
        <v>8379</v>
      </c>
      <c r="G54" s="350">
        <v>100</v>
      </c>
      <c r="H54" s="351">
        <f>'別表4-2'!H54+'別表4-3'!H54+'別表4-4'!H54</f>
        <v>369</v>
      </c>
      <c r="I54" s="352">
        <f t="shared" si="0"/>
        <v>4.403866809881848</v>
      </c>
      <c r="J54" s="351">
        <f>'別表4-2'!J54+'別表4-3'!J54+'別表4-4'!J54</f>
        <v>5993</v>
      </c>
      <c r="K54" s="352">
        <f t="shared" si="1"/>
        <v>71.52404821577754</v>
      </c>
      <c r="L54" s="353">
        <f>'別表4-2'!L54+'別表4-3'!L54+'別表4-4'!L54</f>
        <v>1986</v>
      </c>
      <c r="M54" s="354">
        <f t="shared" si="2"/>
        <v>23.702112423916937</v>
      </c>
      <c r="N54" s="351">
        <f>'別表4-2'!N54+'別表4-3'!N54+'別表4-4'!N54</f>
        <v>31</v>
      </c>
      <c r="O54" s="352">
        <f t="shared" si="3"/>
        <v>0.36997255042367827</v>
      </c>
      <c r="P54" s="353">
        <f>'別表4-2'!P54+'別表4-3'!P54+'別表4-4'!P54</f>
        <v>8379</v>
      </c>
      <c r="Q54" s="355">
        <v>100</v>
      </c>
      <c r="R54" s="351">
        <f>'別表4-2'!R54+'別表4-3'!R54+'別表4-4'!R54</f>
        <v>564</v>
      </c>
      <c r="S54" s="356">
        <f t="shared" si="4"/>
        <v>6.731113498030791</v>
      </c>
      <c r="T54" s="353">
        <f>'別表4-2'!T54+'別表4-3'!T54+'別表4-4'!T54</f>
        <v>2968</v>
      </c>
      <c r="U54" s="354">
        <f t="shared" si="5"/>
        <v>35.421888053467</v>
      </c>
      <c r="V54" s="351">
        <f>'別表4-2'!V54+'別表4-3'!V54+'別表4-4'!V54</f>
        <v>1994</v>
      </c>
      <c r="W54" s="352">
        <f t="shared" si="6"/>
        <v>23.797589211123046</v>
      </c>
      <c r="X54" s="351">
        <f>'別表4-2'!X54+'別表4-3'!X54+'別表4-4'!X54</f>
        <v>1051</v>
      </c>
      <c r="Y54" s="356">
        <f t="shared" si="7"/>
        <v>12.54326291920277</v>
      </c>
      <c r="Z54" s="353">
        <f>'別表4-2'!Z54+'別表4-3'!Z54+'別表4-4'!Z54</f>
        <v>779</v>
      </c>
      <c r="AA54" s="357">
        <f t="shared" si="8"/>
        <v>9.297052154195011</v>
      </c>
      <c r="AB54" s="353">
        <f>'別表4-2'!AB54+'別表4-3'!AB54+'別表4-4'!AB54</f>
        <v>454</v>
      </c>
      <c r="AC54" s="357">
        <f t="shared" si="9"/>
        <v>5.418307673946772</v>
      </c>
      <c r="AD54" s="351">
        <f>'別表4-2'!AD54+'別表4-3'!AD54+'別表4-4'!AD54</f>
        <v>150</v>
      </c>
      <c r="AE54" s="357">
        <f t="shared" si="10"/>
        <v>1.790189760114572</v>
      </c>
      <c r="AF54" s="351">
        <f>'別表4-2'!AF54+'別表4-3'!AF54+'別表4-4'!AF54</f>
        <v>196</v>
      </c>
      <c r="AG54" s="357">
        <f t="shared" si="11"/>
        <v>2.3391812865497075</v>
      </c>
      <c r="AH54" s="351">
        <f>'別表4-2'!AH54+'別表4-3'!AH54+'別表4-4'!AH54</f>
        <v>223</v>
      </c>
      <c r="AI54" s="356">
        <f t="shared" si="12"/>
        <v>2.6614154433703305</v>
      </c>
      <c r="AJ54" s="359">
        <f>'別表4-2'!AJ54+'別表4-3'!AJ54+'別表4-4'!AJ54</f>
        <v>14816</v>
      </c>
      <c r="AK54" s="351">
        <f>'別表4-2'!AK54+'別表4-3'!AK54+'別表4-4'!AK54</f>
        <v>8497</v>
      </c>
      <c r="AL54" s="357">
        <f t="shared" si="13"/>
        <v>57.350161987041034</v>
      </c>
      <c r="AM54" s="351">
        <f>'別表4-2'!AM54+'別表4-3'!AM54+'別表4-4'!AM54</f>
        <v>4917</v>
      </c>
      <c r="AN54" s="357">
        <f t="shared" si="14"/>
        <v>33.18709503239741</v>
      </c>
      <c r="AO54" s="351">
        <f>'別表4-2'!AO54+'別表4-3'!AO54+'別表4-4'!AO54</f>
        <v>1402</v>
      </c>
      <c r="AP54" s="356">
        <f t="shared" si="15"/>
        <v>9.462742980561554</v>
      </c>
      <c r="AQ54" s="358">
        <f>'別表4-2'!AQ54+'別表4-3'!AQ54+'別表4-4'!AQ54</f>
        <v>708</v>
      </c>
    </row>
    <row r="55" spans="2:43" ht="12.75">
      <c r="B55" s="32"/>
      <c r="C55" s="32"/>
      <c r="D55" s="32"/>
      <c r="E55" s="32"/>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row>
    <row r="56" spans="2:43" ht="12.75">
      <c r="B56" s="32"/>
      <c r="C56" s="32"/>
      <c r="D56" s="32"/>
      <c r="E56" s="32"/>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row>
  </sheetData>
  <sheetProtection scenarios="1" formatCells="0" autoFilter="0"/>
  <mergeCells count="24">
    <mergeCell ref="B2:AQ2"/>
    <mergeCell ref="P4:AI4"/>
    <mergeCell ref="R5:S5"/>
    <mergeCell ref="B4:B6"/>
    <mergeCell ref="N5:O5"/>
    <mergeCell ref="T5:U5"/>
    <mergeCell ref="V5:W5"/>
    <mergeCell ref="AH5:AI5"/>
    <mergeCell ref="AQ4:AQ5"/>
    <mergeCell ref="AF5:AG5"/>
    <mergeCell ref="AK5:AL5"/>
    <mergeCell ref="AM5:AN5"/>
    <mergeCell ref="AO5:AP5"/>
    <mergeCell ref="AJ4:AP4"/>
    <mergeCell ref="X5:Y5"/>
    <mergeCell ref="Z5:AA5"/>
    <mergeCell ref="AD5:AE5"/>
    <mergeCell ref="B3:N3"/>
    <mergeCell ref="F4:O4"/>
    <mergeCell ref="H5:I5"/>
    <mergeCell ref="J5:K5"/>
    <mergeCell ref="L5:M5"/>
    <mergeCell ref="AB5:AC5"/>
    <mergeCell ref="C4:E4"/>
  </mergeCells>
  <printOptions horizontalCentered="1"/>
  <pageMargins left="0.39370078740157477" right="0.39370078740157477" top="0.39370078740157477" bottom="0.39370078740157477" header="0.19685039370078738" footer="0.19685039370078738"/>
  <pageSetup fitToHeight="1" fitToWidth="1" horizontalDpi="600" verticalDpi="600" orientation="landscape"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1:AQ61"/>
  <sheetViews>
    <sheetView view="pageBreakPreview" zoomScale="60"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4" sqref="B4:B6"/>
    </sheetView>
  </sheetViews>
  <sheetFormatPr defaultColWidth="9.00390625" defaultRowHeight="13.5"/>
  <cols>
    <col min="1" max="1" width="2.125" style="1" customWidth="1"/>
    <col min="2" max="2" width="18.125" style="1" customWidth="1"/>
    <col min="3" max="5" width="10.875" style="1" customWidth="1"/>
    <col min="6" max="6" width="8.375" style="1" customWidth="1"/>
    <col min="7" max="7" width="7.125" style="1" customWidth="1"/>
    <col min="8" max="15" width="6.875" style="1" customWidth="1"/>
    <col min="16" max="26" width="6.50390625" style="1" customWidth="1"/>
    <col min="27" max="27" width="7.375" style="1" customWidth="1"/>
    <col min="28" max="28" width="6.50390625" style="1" customWidth="1"/>
    <col min="29" max="29" width="7.50390625" style="1" customWidth="1"/>
    <col min="30" max="30" width="6.50390625" style="1" customWidth="1"/>
    <col min="31" max="31" width="7.125" style="1" customWidth="1"/>
    <col min="32" max="35" width="6.50390625" style="1" customWidth="1"/>
    <col min="36" max="36" width="7.00390625" style="1" bestFit="1" customWidth="1"/>
    <col min="37" max="42" width="6.375" style="1" customWidth="1"/>
    <col min="43" max="43" width="9.50390625" style="1" customWidth="1"/>
    <col min="44" max="16384" width="9.00390625" style="1" customWidth="1"/>
  </cols>
  <sheetData>
    <row r="1" spans="2:43" s="7" customFormat="1" ht="18" customHeight="1">
      <c r="B1" s="72" t="s">
        <v>22</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3"/>
    </row>
    <row r="2" spans="2:43" s="7" customFormat="1" ht="18" customHeight="1">
      <c r="B2" s="585" t="s">
        <v>215</v>
      </c>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row>
    <row r="3" spans="2:43" s="7" customFormat="1" ht="18" customHeight="1" thickBot="1">
      <c r="B3" s="72" t="s">
        <v>28</v>
      </c>
      <c r="C3" s="72"/>
      <c r="D3" s="98"/>
      <c r="E3" s="98"/>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3"/>
    </row>
    <row r="4" spans="2:43" ht="18" customHeight="1">
      <c r="B4" s="595" t="s">
        <v>239</v>
      </c>
      <c r="C4" s="594" t="s">
        <v>104</v>
      </c>
      <c r="D4" s="577"/>
      <c r="E4" s="578"/>
      <c r="F4" s="533" t="s">
        <v>99</v>
      </c>
      <c r="G4" s="534"/>
      <c r="H4" s="534"/>
      <c r="I4" s="534"/>
      <c r="J4" s="534"/>
      <c r="K4" s="534"/>
      <c r="L4" s="534"/>
      <c r="M4" s="534"/>
      <c r="N4" s="534"/>
      <c r="O4" s="535"/>
      <c r="P4" s="555" t="s">
        <v>206</v>
      </c>
      <c r="Q4" s="556"/>
      <c r="R4" s="556"/>
      <c r="S4" s="556"/>
      <c r="T4" s="556"/>
      <c r="U4" s="556"/>
      <c r="V4" s="556"/>
      <c r="W4" s="556"/>
      <c r="X4" s="556"/>
      <c r="Y4" s="556"/>
      <c r="Z4" s="556"/>
      <c r="AA4" s="556"/>
      <c r="AB4" s="556"/>
      <c r="AC4" s="556"/>
      <c r="AD4" s="556"/>
      <c r="AE4" s="556"/>
      <c r="AF4" s="556"/>
      <c r="AG4" s="556"/>
      <c r="AH4" s="556"/>
      <c r="AI4" s="556"/>
      <c r="AJ4" s="533" t="s">
        <v>102</v>
      </c>
      <c r="AK4" s="545"/>
      <c r="AL4" s="545"/>
      <c r="AM4" s="545"/>
      <c r="AN4" s="545"/>
      <c r="AO4" s="545"/>
      <c r="AP4" s="546"/>
      <c r="AQ4" s="598" t="s">
        <v>1</v>
      </c>
    </row>
    <row r="5" spans="2:43" ht="34.5" customHeight="1">
      <c r="B5" s="596"/>
      <c r="C5" s="74"/>
      <c r="D5" s="76" t="s">
        <v>103</v>
      </c>
      <c r="E5" s="76" t="s">
        <v>219</v>
      </c>
      <c r="F5" s="77"/>
      <c r="G5" s="51"/>
      <c r="H5" s="527" t="s">
        <v>20</v>
      </c>
      <c r="I5" s="528"/>
      <c r="J5" s="527" t="s">
        <v>10</v>
      </c>
      <c r="K5" s="528"/>
      <c r="L5" s="527" t="s">
        <v>11</v>
      </c>
      <c r="M5" s="528"/>
      <c r="N5" s="527" t="s">
        <v>12</v>
      </c>
      <c r="O5" s="528"/>
      <c r="P5" s="78"/>
      <c r="Q5" s="62"/>
      <c r="R5" s="562" t="s">
        <v>32</v>
      </c>
      <c r="S5" s="554"/>
      <c r="T5" s="553" t="s">
        <v>46</v>
      </c>
      <c r="U5" s="554"/>
      <c r="V5" s="553" t="s">
        <v>47</v>
      </c>
      <c r="W5" s="554"/>
      <c r="X5" s="553" t="s">
        <v>48</v>
      </c>
      <c r="Y5" s="554"/>
      <c r="Z5" s="553" t="s">
        <v>33</v>
      </c>
      <c r="AA5" s="554"/>
      <c r="AB5" s="553" t="s">
        <v>52</v>
      </c>
      <c r="AC5" s="554"/>
      <c r="AD5" s="553" t="s">
        <v>34</v>
      </c>
      <c r="AE5" s="554"/>
      <c r="AF5" s="553" t="s">
        <v>35</v>
      </c>
      <c r="AG5" s="554"/>
      <c r="AH5" s="553" t="s">
        <v>36</v>
      </c>
      <c r="AI5" s="554"/>
      <c r="AJ5" s="79"/>
      <c r="AK5" s="563" t="s">
        <v>37</v>
      </c>
      <c r="AL5" s="564"/>
      <c r="AM5" s="565" t="s">
        <v>50</v>
      </c>
      <c r="AN5" s="566"/>
      <c r="AO5" s="563" t="s">
        <v>39</v>
      </c>
      <c r="AP5" s="564"/>
      <c r="AQ5" s="599"/>
    </row>
    <row r="6" spans="2:43" ht="19.5" customHeight="1" thickBot="1">
      <c r="B6" s="597"/>
      <c r="C6" s="500" t="s">
        <v>17</v>
      </c>
      <c r="D6" s="99" t="s">
        <v>5</v>
      </c>
      <c r="E6" s="99" t="s">
        <v>17</v>
      </c>
      <c r="F6" s="81" t="s">
        <v>5</v>
      </c>
      <c r="G6" s="82" t="s">
        <v>6</v>
      </c>
      <c r="H6" s="83" t="s">
        <v>5</v>
      </c>
      <c r="I6" s="84" t="s">
        <v>6</v>
      </c>
      <c r="J6" s="81" t="s">
        <v>5</v>
      </c>
      <c r="K6" s="82" t="s">
        <v>6</v>
      </c>
      <c r="L6" s="83" t="s">
        <v>5</v>
      </c>
      <c r="M6" s="84" t="s">
        <v>6</v>
      </c>
      <c r="N6" s="83" t="s">
        <v>5</v>
      </c>
      <c r="O6" s="82" t="s">
        <v>6</v>
      </c>
      <c r="P6" s="85" t="s">
        <v>5</v>
      </c>
      <c r="Q6" s="86" t="s">
        <v>6</v>
      </c>
      <c r="R6" s="87" t="s">
        <v>5</v>
      </c>
      <c r="S6" s="88" t="s">
        <v>6</v>
      </c>
      <c r="T6" s="85" t="s">
        <v>5</v>
      </c>
      <c r="U6" s="86" t="s">
        <v>6</v>
      </c>
      <c r="V6" s="85" t="s">
        <v>5</v>
      </c>
      <c r="W6" s="86" t="s">
        <v>6</v>
      </c>
      <c r="X6" s="87" t="s">
        <v>5</v>
      </c>
      <c r="Y6" s="88" t="s">
        <v>6</v>
      </c>
      <c r="Z6" s="85" t="s">
        <v>5</v>
      </c>
      <c r="AA6" s="86" t="s">
        <v>6</v>
      </c>
      <c r="AB6" s="85" t="s">
        <v>5</v>
      </c>
      <c r="AC6" s="86" t="s">
        <v>6</v>
      </c>
      <c r="AD6" s="85" t="s">
        <v>5</v>
      </c>
      <c r="AE6" s="86" t="s">
        <v>6</v>
      </c>
      <c r="AF6" s="85" t="s">
        <v>5</v>
      </c>
      <c r="AG6" s="86" t="s">
        <v>6</v>
      </c>
      <c r="AH6" s="87" t="s">
        <v>5</v>
      </c>
      <c r="AI6" s="88" t="s">
        <v>6</v>
      </c>
      <c r="AJ6" s="89" t="s">
        <v>5</v>
      </c>
      <c r="AK6" s="83" t="s">
        <v>5</v>
      </c>
      <c r="AL6" s="90" t="s">
        <v>6</v>
      </c>
      <c r="AM6" s="83" t="s">
        <v>5</v>
      </c>
      <c r="AN6" s="90" t="s">
        <v>6</v>
      </c>
      <c r="AO6" s="83" t="s">
        <v>5</v>
      </c>
      <c r="AP6" s="84" t="s">
        <v>6</v>
      </c>
      <c r="AQ6" s="92" t="s">
        <v>5</v>
      </c>
    </row>
    <row r="7" spans="2:43" ht="21.75" customHeight="1">
      <c r="B7" s="93" t="s">
        <v>158</v>
      </c>
      <c r="C7" s="318">
        <f aca="true" t="shared" si="0" ref="C7:C16">F7+AJ7+AQ7</f>
        <v>1969</v>
      </c>
      <c r="D7" s="100">
        <v>114</v>
      </c>
      <c r="E7" s="100">
        <v>1855</v>
      </c>
      <c r="F7" s="360">
        <f aca="true" t="shared" si="1" ref="F7:F16">SUM(H7+J7+L7+N7)</f>
        <v>601</v>
      </c>
      <c r="G7" s="361">
        <v>100</v>
      </c>
      <c r="H7" s="101">
        <v>9</v>
      </c>
      <c r="I7" s="305">
        <f aca="true" t="shared" si="2" ref="I7:I54">IF($F7&lt;&gt;0,H7/$F7*100,0)</f>
        <v>1.497504159733777</v>
      </c>
      <c r="J7" s="101">
        <v>562</v>
      </c>
      <c r="K7" s="317">
        <f aca="true" t="shared" si="3" ref="K7:K53">IF($F7&lt;&gt;0,J7/$F7*100,0)</f>
        <v>93.5108153078203</v>
      </c>
      <c r="L7" s="101">
        <v>30</v>
      </c>
      <c r="M7" s="313">
        <f aca="true" t="shared" si="4" ref="M7:M53">IF($F7&lt;&gt;0,L7/$F7*100,0)</f>
        <v>4.9916805324459235</v>
      </c>
      <c r="N7" s="101">
        <v>0</v>
      </c>
      <c r="O7" s="317">
        <f aca="true" t="shared" si="5" ref="O7:O53">IF($F7&lt;&gt;0,N7/$F7*100,0)</f>
        <v>0</v>
      </c>
      <c r="P7" s="320">
        <f aca="true" t="shared" si="6" ref="P7:P54">SUM(R7+T7+V7+X7+Z7+AB7+AD7+AF7+AH7)</f>
        <v>601</v>
      </c>
      <c r="Q7" s="321">
        <v>100</v>
      </c>
      <c r="R7" s="101">
        <v>12</v>
      </c>
      <c r="S7" s="313">
        <f>IF($P7&lt;&gt;0,R7/$P7*100,0)</f>
        <v>1.9966722129783694</v>
      </c>
      <c r="T7" s="101">
        <v>143</v>
      </c>
      <c r="U7" s="317">
        <f>IF($P7&lt;&gt;0,T7/$P7*100,0)</f>
        <v>23.793677204658902</v>
      </c>
      <c r="V7" s="101">
        <v>217</v>
      </c>
      <c r="W7" s="317">
        <f>IF($P7&lt;&gt;0,V7/$P7*100,0)</f>
        <v>36.10648918469218</v>
      </c>
      <c r="X7" s="101">
        <v>194</v>
      </c>
      <c r="Y7" s="313">
        <f>IF($P7&lt;&gt;0,X7/$P7*100,0)</f>
        <v>32.27953410981697</v>
      </c>
      <c r="Z7" s="101">
        <v>28</v>
      </c>
      <c r="AA7" s="317">
        <f>IF($P7&lt;&gt;0,Z7/$P7*100,0)</f>
        <v>4.658901830282862</v>
      </c>
      <c r="AB7" s="101">
        <v>4</v>
      </c>
      <c r="AC7" s="317">
        <f>IF($P7&lt;&gt;0,AB7/$P7*100,0)</f>
        <v>0.6655574043261231</v>
      </c>
      <c r="AD7" s="101">
        <v>1</v>
      </c>
      <c r="AE7" s="317">
        <f>IF($P7&lt;&gt;0,AD7/$P7*100,0)</f>
        <v>0.16638935108153077</v>
      </c>
      <c r="AF7" s="101">
        <v>1</v>
      </c>
      <c r="AG7" s="317">
        <f>IF($P7&lt;&gt;0,AF7/$P7*100,0)</f>
        <v>0.16638935108153077</v>
      </c>
      <c r="AH7" s="101">
        <v>1</v>
      </c>
      <c r="AI7" s="313">
        <f>IF($P7&lt;&gt;0,AH7/$P7*100,0)</f>
        <v>0.16638935108153077</v>
      </c>
      <c r="AJ7" s="318">
        <f>SUM(AK7+AM7+AO7)</f>
        <v>1342</v>
      </c>
      <c r="AK7" s="101">
        <v>1338</v>
      </c>
      <c r="AL7" s="305">
        <f>IF($AJ7,AK7/$AJ7*100,0)</f>
        <v>99.70193740685544</v>
      </c>
      <c r="AM7" s="101">
        <v>4</v>
      </c>
      <c r="AN7" s="305">
        <f>IF($AJ7,AM7/$AJ7*100,0)</f>
        <v>0.29806259314456035</v>
      </c>
      <c r="AO7" s="101">
        <v>0</v>
      </c>
      <c r="AP7" s="305">
        <f>IF($AJ7,AO7/$AJ7*100,0)</f>
        <v>0</v>
      </c>
      <c r="AQ7" s="102">
        <v>26</v>
      </c>
    </row>
    <row r="8" spans="1:43" s="4" customFormat="1" ht="21.75" customHeight="1">
      <c r="A8" s="1"/>
      <c r="B8" s="93" t="s">
        <v>159</v>
      </c>
      <c r="C8" s="325">
        <f t="shared" si="0"/>
        <v>221</v>
      </c>
      <c r="D8" s="103">
        <v>112</v>
      </c>
      <c r="E8" s="103">
        <v>109</v>
      </c>
      <c r="F8" s="362">
        <f t="shared" si="1"/>
        <v>135</v>
      </c>
      <c r="G8" s="363">
        <v>100</v>
      </c>
      <c r="H8" s="11">
        <v>5</v>
      </c>
      <c r="I8" s="289">
        <f t="shared" si="2"/>
        <v>3.7037037037037033</v>
      </c>
      <c r="J8" s="11">
        <v>111</v>
      </c>
      <c r="K8" s="305">
        <f t="shared" si="3"/>
        <v>82.22222222222221</v>
      </c>
      <c r="L8" s="11">
        <v>19</v>
      </c>
      <c r="M8" s="289">
        <f t="shared" si="4"/>
        <v>14.074074074074074</v>
      </c>
      <c r="N8" s="11">
        <v>0</v>
      </c>
      <c r="O8" s="305">
        <f t="shared" si="5"/>
        <v>0</v>
      </c>
      <c r="P8" s="327">
        <f t="shared" si="6"/>
        <v>135</v>
      </c>
      <c r="Q8" s="364">
        <v>100</v>
      </c>
      <c r="R8" s="11">
        <v>16</v>
      </c>
      <c r="S8" s="289">
        <f aca="true" t="shared" si="7" ref="S8:S54">IF($P8&lt;&gt;0,R8/$P8*100,0)</f>
        <v>11.851851851851853</v>
      </c>
      <c r="T8" s="11">
        <v>6</v>
      </c>
      <c r="U8" s="305">
        <f aca="true" t="shared" si="8" ref="U8:U54">IF($P8&lt;&gt;0,T8/$P8*100,0)</f>
        <v>4.444444444444445</v>
      </c>
      <c r="V8" s="11">
        <v>5</v>
      </c>
      <c r="W8" s="305">
        <f aca="true" t="shared" si="9" ref="W8:W54">IF($P8&lt;&gt;0,V8/$P8*100,0)</f>
        <v>3.7037037037037033</v>
      </c>
      <c r="X8" s="11">
        <v>107</v>
      </c>
      <c r="Y8" s="289">
        <f aca="true" t="shared" si="10" ref="Y8:Y54">IF($P8&lt;&gt;0,X8/$P8*100,0)</f>
        <v>79.25925925925927</v>
      </c>
      <c r="Z8" s="11">
        <v>1</v>
      </c>
      <c r="AA8" s="305">
        <f aca="true" t="shared" si="11" ref="AA8:AA54">IF($P8&lt;&gt;0,Z8/$P8*100,0)</f>
        <v>0.7407407407407408</v>
      </c>
      <c r="AB8" s="11">
        <v>0</v>
      </c>
      <c r="AC8" s="305">
        <f aca="true" t="shared" si="12" ref="AC8:AC54">IF($P8&lt;&gt;0,AB8/$P8*100,0)</f>
        <v>0</v>
      </c>
      <c r="AD8" s="11">
        <v>0</v>
      </c>
      <c r="AE8" s="305">
        <f aca="true" t="shared" si="13" ref="AE8:AE54">IF($P8&lt;&gt;0,AD8/$P8*100,0)</f>
        <v>0</v>
      </c>
      <c r="AF8" s="11">
        <v>0</v>
      </c>
      <c r="AG8" s="305">
        <f aca="true" t="shared" si="14" ref="AG8:AG54">IF($P8&lt;&gt;0,AF8/$P8*100,0)</f>
        <v>0</v>
      </c>
      <c r="AH8" s="11">
        <v>0</v>
      </c>
      <c r="AI8" s="289">
        <f aca="true" t="shared" si="15" ref="AI8:AI54">IF($P8&lt;&gt;0,AH8/$P8*100,0)</f>
        <v>0</v>
      </c>
      <c r="AJ8" s="318">
        <f aca="true" t="shared" si="16" ref="AJ8:AJ54">SUM(AK8+AM8+AO8)</f>
        <v>85</v>
      </c>
      <c r="AK8" s="11">
        <v>85</v>
      </c>
      <c r="AL8" s="289">
        <f aca="true" t="shared" si="17" ref="AL8:AL54">IF($AJ8,AK8/$AJ8*100,0)</f>
        <v>100</v>
      </c>
      <c r="AM8" s="11">
        <v>0</v>
      </c>
      <c r="AN8" s="289">
        <f aca="true" t="shared" si="18" ref="AN8:AN54">IF($AJ8,AM8/$AJ8*100,0)</f>
        <v>0</v>
      </c>
      <c r="AO8" s="11">
        <v>0</v>
      </c>
      <c r="AP8" s="289">
        <f aca="true" t="shared" si="19" ref="AP8:AP54">IF($AJ8,AO8/$AJ8*100,0)</f>
        <v>0</v>
      </c>
      <c r="AQ8" s="104">
        <v>1</v>
      </c>
    </row>
    <row r="9" spans="1:43" s="4" customFormat="1" ht="21.75" customHeight="1">
      <c r="A9" s="1"/>
      <c r="B9" s="93" t="s">
        <v>160</v>
      </c>
      <c r="C9" s="325">
        <f t="shared" si="0"/>
        <v>42</v>
      </c>
      <c r="D9" s="103">
        <v>23</v>
      </c>
      <c r="E9" s="103">
        <v>19</v>
      </c>
      <c r="F9" s="362">
        <f t="shared" si="1"/>
        <v>31</v>
      </c>
      <c r="G9" s="363">
        <v>100</v>
      </c>
      <c r="H9" s="11">
        <v>2</v>
      </c>
      <c r="I9" s="289">
        <f t="shared" si="2"/>
        <v>6.451612903225806</v>
      </c>
      <c r="J9" s="11">
        <v>27</v>
      </c>
      <c r="K9" s="305">
        <f t="shared" si="3"/>
        <v>87.09677419354838</v>
      </c>
      <c r="L9" s="11">
        <v>2</v>
      </c>
      <c r="M9" s="289">
        <f t="shared" si="4"/>
        <v>6.451612903225806</v>
      </c>
      <c r="N9" s="11">
        <v>0</v>
      </c>
      <c r="O9" s="305">
        <f t="shared" si="5"/>
        <v>0</v>
      </c>
      <c r="P9" s="327">
        <f t="shared" si="6"/>
        <v>31</v>
      </c>
      <c r="Q9" s="364">
        <v>100</v>
      </c>
      <c r="R9" s="11">
        <v>2</v>
      </c>
      <c r="S9" s="289">
        <f t="shared" si="7"/>
        <v>6.451612903225806</v>
      </c>
      <c r="T9" s="11">
        <v>6</v>
      </c>
      <c r="U9" s="305">
        <f t="shared" si="8"/>
        <v>19.35483870967742</v>
      </c>
      <c r="V9" s="11">
        <v>8</v>
      </c>
      <c r="W9" s="305">
        <f t="shared" si="9"/>
        <v>25.806451612903224</v>
      </c>
      <c r="X9" s="11">
        <v>3</v>
      </c>
      <c r="Y9" s="289">
        <f t="shared" si="10"/>
        <v>9.67741935483871</v>
      </c>
      <c r="Z9" s="11">
        <v>11</v>
      </c>
      <c r="AA9" s="305">
        <f t="shared" si="11"/>
        <v>35.483870967741936</v>
      </c>
      <c r="AB9" s="11">
        <v>0</v>
      </c>
      <c r="AC9" s="305">
        <f t="shared" si="12"/>
        <v>0</v>
      </c>
      <c r="AD9" s="11">
        <v>0</v>
      </c>
      <c r="AE9" s="305">
        <f t="shared" si="13"/>
        <v>0</v>
      </c>
      <c r="AF9" s="11">
        <v>0</v>
      </c>
      <c r="AG9" s="305">
        <f t="shared" si="14"/>
        <v>0</v>
      </c>
      <c r="AH9" s="11">
        <v>1</v>
      </c>
      <c r="AI9" s="289">
        <f t="shared" si="15"/>
        <v>3.225806451612903</v>
      </c>
      <c r="AJ9" s="318">
        <f t="shared" si="16"/>
        <v>10</v>
      </c>
      <c r="AK9" s="11">
        <v>8</v>
      </c>
      <c r="AL9" s="289">
        <f t="shared" si="17"/>
        <v>80</v>
      </c>
      <c r="AM9" s="11">
        <v>2</v>
      </c>
      <c r="AN9" s="289">
        <f t="shared" si="18"/>
        <v>20</v>
      </c>
      <c r="AO9" s="11">
        <v>0</v>
      </c>
      <c r="AP9" s="289">
        <f t="shared" si="19"/>
        <v>0</v>
      </c>
      <c r="AQ9" s="104">
        <v>1</v>
      </c>
    </row>
    <row r="10" spans="1:43" s="4" customFormat="1" ht="21.75" customHeight="1">
      <c r="A10" s="1"/>
      <c r="B10" s="94" t="s">
        <v>161</v>
      </c>
      <c r="C10" s="325">
        <f t="shared" si="0"/>
        <v>163</v>
      </c>
      <c r="D10" s="103">
        <v>90</v>
      </c>
      <c r="E10" s="103">
        <v>73</v>
      </c>
      <c r="F10" s="362">
        <f t="shared" si="1"/>
        <v>111</v>
      </c>
      <c r="G10" s="363">
        <v>100</v>
      </c>
      <c r="H10" s="11">
        <v>14</v>
      </c>
      <c r="I10" s="289">
        <f t="shared" si="2"/>
        <v>12.612612612612612</v>
      </c>
      <c r="J10" s="11">
        <v>80</v>
      </c>
      <c r="K10" s="305">
        <f t="shared" si="3"/>
        <v>72.07207207207207</v>
      </c>
      <c r="L10" s="11">
        <v>17</v>
      </c>
      <c r="M10" s="289">
        <f t="shared" si="4"/>
        <v>15.315315315315313</v>
      </c>
      <c r="N10" s="11">
        <v>0</v>
      </c>
      <c r="O10" s="305">
        <f t="shared" si="5"/>
        <v>0</v>
      </c>
      <c r="P10" s="327">
        <f t="shared" si="6"/>
        <v>111</v>
      </c>
      <c r="Q10" s="364">
        <v>100</v>
      </c>
      <c r="R10" s="11">
        <v>26</v>
      </c>
      <c r="S10" s="289">
        <f t="shared" si="7"/>
        <v>23.423423423423422</v>
      </c>
      <c r="T10" s="11">
        <v>7</v>
      </c>
      <c r="U10" s="305">
        <f t="shared" si="8"/>
        <v>6.306306306306306</v>
      </c>
      <c r="V10" s="11">
        <v>6</v>
      </c>
      <c r="W10" s="305">
        <f t="shared" si="9"/>
        <v>5.405405405405405</v>
      </c>
      <c r="X10" s="11">
        <v>13</v>
      </c>
      <c r="Y10" s="289">
        <f t="shared" si="10"/>
        <v>11.711711711711711</v>
      </c>
      <c r="Z10" s="11">
        <v>8</v>
      </c>
      <c r="AA10" s="305">
        <f t="shared" si="11"/>
        <v>7.207207207207207</v>
      </c>
      <c r="AB10" s="11">
        <v>43</v>
      </c>
      <c r="AC10" s="305">
        <f t="shared" si="12"/>
        <v>38.73873873873874</v>
      </c>
      <c r="AD10" s="11">
        <v>5</v>
      </c>
      <c r="AE10" s="305">
        <f t="shared" si="13"/>
        <v>4.504504504504505</v>
      </c>
      <c r="AF10" s="11">
        <v>1</v>
      </c>
      <c r="AG10" s="305">
        <f t="shared" si="14"/>
        <v>0.9009009009009009</v>
      </c>
      <c r="AH10" s="11">
        <v>2</v>
      </c>
      <c r="AI10" s="289">
        <f t="shared" si="15"/>
        <v>1.8018018018018018</v>
      </c>
      <c r="AJ10" s="318">
        <f t="shared" si="16"/>
        <v>46</v>
      </c>
      <c r="AK10" s="11">
        <v>40</v>
      </c>
      <c r="AL10" s="289">
        <f t="shared" si="17"/>
        <v>86.95652173913044</v>
      </c>
      <c r="AM10" s="11">
        <v>6</v>
      </c>
      <c r="AN10" s="289">
        <f t="shared" si="18"/>
        <v>13.043478260869565</v>
      </c>
      <c r="AO10" s="11">
        <v>0</v>
      </c>
      <c r="AP10" s="289">
        <f t="shared" si="19"/>
        <v>0</v>
      </c>
      <c r="AQ10" s="104">
        <v>6</v>
      </c>
    </row>
    <row r="11" spans="1:43" s="4" customFormat="1" ht="21.75" customHeight="1">
      <c r="A11" s="1"/>
      <c r="B11" s="95" t="s">
        <v>162</v>
      </c>
      <c r="C11" s="325">
        <f t="shared" si="0"/>
        <v>184</v>
      </c>
      <c r="D11" s="103">
        <v>95</v>
      </c>
      <c r="E11" s="103">
        <v>89</v>
      </c>
      <c r="F11" s="362">
        <f t="shared" si="1"/>
        <v>14</v>
      </c>
      <c r="G11" s="363">
        <v>100</v>
      </c>
      <c r="H11" s="11">
        <v>0</v>
      </c>
      <c r="I11" s="289">
        <f t="shared" si="2"/>
        <v>0</v>
      </c>
      <c r="J11" s="11">
        <v>10</v>
      </c>
      <c r="K11" s="305">
        <f t="shared" si="3"/>
        <v>71.42857142857143</v>
      </c>
      <c r="L11" s="11">
        <v>4</v>
      </c>
      <c r="M11" s="289">
        <f t="shared" si="4"/>
        <v>28.57142857142857</v>
      </c>
      <c r="N11" s="11">
        <v>0</v>
      </c>
      <c r="O11" s="305">
        <f t="shared" si="5"/>
        <v>0</v>
      </c>
      <c r="P11" s="327">
        <f t="shared" si="6"/>
        <v>14</v>
      </c>
      <c r="Q11" s="364">
        <v>100</v>
      </c>
      <c r="R11" s="11">
        <v>6</v>
      </c>
      <c r="S11" s="289">
        <f t="shared" si="7"/>
        <v>42.857142857142854</v>
      </c>
      <c r="T11" s="11">
        <v>6</v>
      </c>
      <c r="U11" s="305">
        <f t="shared" si="8"/>
        <v>42.857142857142854</v>
      </c>
      <c r="V11" s="11">
        <v>0</v>
      </c>
      <c r="W11" s="305">
        <f t="shared" si="9"/>
        <v>0</v>
      </c>
      <c r="X11" s="11">
        <v>1</v>
      </c>
      <c r="Y11" s="289">
        <f t="shared" si="10"/>
        <v>7.142857142857142</v>
      </c>
      <c r="Z11" s="11">
        <v>0</v>
      </c>
      <c r="AA11" s="305">
        <f t="shared" si="11"/>
        <v>0</v>
      </c>
      <c r="AB11" s="11">
        <v>1</v>
      </c>
      <c r="AC11" s="305">
        <f t="shared" si="12"/>
        <v>7.142857142857142</v>
      </c>
      <c r="AD11" s="11">
        <v>0</v>
      </c>
      <c r="AE11" s="305">
        <f t="shared" si="13"/>
        <v>0</v>
      </c>
      <c r="AF11" s="11">
        <v>0</v>
      </c>
      <c r="AG11" s="305">
        <f t="shared" si="14"/>
        <v>0</v>
      </c>
      <c r="AH11" s="11">
        <v>0</v>
      </c>
      <c r="AI11" s="289">
        <f t="shared" si="15"/>
        <v>0</v>
      </c>
      <c r="AJ11" s="318">
        <f t="shared" si="16"/>
        <v>168</v>
      </c>
      <c r="AK11" s="11">
        <v>76</v>
      </c>
      <c r="AL11" s="289">
        <f t="shared" si="17"/>
        <v>45.23809523809524</v>
      </c>
      <c r="AM11" s="11">
        <v>92</v>
      </c>
      <c r="AN11" s="289">
        <f t="shared" si="18"/>
        <v>54.761904761904766</v>
      </c>
      <c r="AO11" s="11">
        <v>0</v>
      </c>
      <c r="AP11" s="289">
        <f t="shared" si="19"/>
        <v>0</v>
      </c>
      <c r="AQ11" s="104">
        <v>2</v>
      </c>
    </row>
    <row r="12" spans="1:43" s="4" customFormat="1" ht="21.75" customHeight="1">
      <c r="A12" s="1"/>
      <c r="B12" s="95" t="s">
        <v>163</v>
      </c>
      <c r="C12" s="325">
        <f t="shared" si="0"/>
        <v>26</v>
      </c>
      <c r="D12" s="103">
        <v>11</v>
      </c>
      <c r="E12" s="103">
        <v>15</v>
      </c>
      <c r="F12" s="362">
        <f t="shared" si="1"/>
        <v>14</v>
      </c>
      <c r="G12" s="363">
        <v>100</v>
      </c>
      <c r="H12" s="11">
        <v>2</v>
      </c>
      <c r="I12" s="289">
        <f t="shared" si="2"/>
        <v>14.285714285714285</v>
      </c>
      <c r="J12" s="11">
        <v>11</v>
      </c>
      <c r="K12" s="305">
        <f t="shared" si="3"/>
        <v>78.57142857142857</v>
      </c>
      <c r="L12" s="11">
        <v>1</v>
      </c>
      <c r="M12" s="289">
        <f t="shared" si="4"/>
        <v>7.142857142857142</v>
      </c>
      <c r="N12" s="11">
        <v>0</v>
      </c>
      <c r="O12" s="305">
        <f t="shared" si="5"/>
        <v>0</v>
      </c>
      <c r="P12" s="327">
        <f t="shared" si="6"/>
        <v>14</v>
      </c>
      <c r="Q12" s="364">
        <v>100</v>
      </c>
      <c r="R12" s="11">
        <v>1</v>
      </c>
      <c r="S12" s="289">
        <f t="shared" si="7"/>
        <v>7.142857142857142</v>
      </c>
      <c r="T12" s="11">
        <v>3</v>
      </c>
      <c r="U12" s="305">
        <f t="shared" si="8"/>
        <v>21.428571428571427</v>
      </c>
      <c r="V12" s="11">
        <v>5</v>
      </c>
      <c r="W12" s="305">
        <f t="shared" si="9"/>
        <v>35.714285714285715</v>
      </c>
      <c r="X12" s="11">
        <v>3</v>
      </c>
      <c r="Y12" s="289">
        <f t="shared" si="10"/>
        <v>21.428571428571427</v>
      </c>
      <c r="Z12" s="11">
        <v>0</v>
      </c>
      <c r="AA12" s="305">
        <f t="shared" si="11"/>
        <v>0</v>
      </c>
      <c r="AB12" s="11">
        <v>1</v>
      </c>
      <c r="AC12" s="305">
        <f t="shared" si="12"/>
        <v>7.142857142857142</v>
      </c>
      <c r="AD12" s="11">
        <v>0</v>
      </c>
      <c r="AE12" s="305">
        <f t="shared" si="13"/>
        <v>0</v>
      </c>
      <c r="AF12" s="11">
        <v>0</v>
      </c>
      <c r="AG12" s="305">
        <f t="shared" si="14"/>
        <v>0</v>
      </c>
      <c r="AH12" s="11">
        <v>1</v>
      </c>
      <c r="AI12" s="289">
        <f t="shared" si="15"/>
        <v>7.142857142857142</v>
      </c>
      <c r="AJ12" s="318">
        <f t="shared" si="16"/>
        <v>10</v>
      </c>
      <c r="AK12" s="11">
        <v>9</v>
      </c>
      <c r="AL12" s="289">
        <f t="shared" si="17"/>
        <v>90</v>
      </c>
      <c r="AM12" s="11">
        <v>1</v>
      </c>
      <c r="AN12" s="289">
        <f t="shared" si="18"/>
        <v>10</v>
      </c>
      <c r="AO12" s="11">
        <v>0</v>
      </c>
      <c r="AP12" s="289">
        <f t="shared" si="19"/>
        <v>0</v>
      </c>
      <c r="AQ12" s="104">
        <v>2</v>
      </c>
    </row>
    <row r="13" spans="1:43" s="4" customFormat="1" ht="21.75" customHeight="1">
      <c r="A13" s="1"/>
      <c r="B13" s="95" t="s">
        <v>164</v>
      </c>
      <c r="C13" s="325">
        <f t="shared" si="0"/>
        <v>106</v>
      </c>
      <c r="D13" s="103">
        <v>67</v>
      </c>
      <c r="E13" s="103">
        <v>39</v>
      </c>
      <c r="F13" s="362">
        <f t="shared" si="1"/>
        <v>42</v>
      </c>
      <c r="G13" s="363">
        <v>100</v>
      </c>
      <c r="H13" s="11">
        <v>3</v>
      </c>
      <c r="I13" s="289">
        <f t="shared" si="2"/>
        <v>7.142857142857142</v>
      </c>
      <c r="J13" s="11">
        <v>29</v>
      </c>
      <c r="K13" s="305">
        <f t="shared" si="3"/>
        <v>69.04761904761905</v>
      </c>
      <c r="L13" s="11">
        <v>10</v>
      </c>
      <c r="M13" s="289">
        <f t="shared" si="4"/>
        <v>23.809523809523807</v>
      </c>
      <c r="N13" s="11">
        <v>0</v>
      </c>
      <c r="O13" s="305">
        <f t="shared" si="5"/>
        <v>0</v>
      </c>
      <c r="P13" s="327">
        <f t="shared" si="6"/>
        <v>42</v>
      </c>
      <c r="Q13" s="364">
        <v>100</v>
      </c>
      <c r="R13" s="11">
        <v>6</v>
      </c>
      <c r="S13" s="289">
        <f t="shared" si="7"/>
        <v>14.285714285714285</v>
      </c>
      <c r="T13" s="11">
        <v>16</v>
      </c>
      <c r="U13" s="305">
        <f t="shared" si="8"/>
        <v>38.095238095238095</v>
      </c>
      <c r="V13" s="11">
        <v>5</v>
      </c>
      <c r="W13" s="305">
        <f t="shared" si="9"/>
        <v>11.904761904761903</v>
      </c>
      <c r="X13" s="11">
        <v>4</v>
      </c>
      <c r="Y13" s="289">
        <f t="shared" si="10"/>
        <v>9.523809523809524</v>
      </c>
      <c r="Z13" s="11">
        <v>3</v>
      </c>
      <c r="AA13" s="305">
        <f t="shared" si="11"/>
        <v>7.142857142857142</v>
      </c>
      <c r="AB13" s="11">
        <v>4</v>
      </c>
      <c r="AC13" s="305">
        <f t="shared" si="12"/>
        <v>9.523809523809524</v>
      </c>
      <c r="AD13" s="11">
        <v>1</v>
      </c>
      <c r="AE13" s="305">
        <f t="shared" si="13"/>
        <v>2.380952380952381</v>
      </c>
      <c r="AF13" s="11">
        <v>1</v>
      </c>
      <c r="AG13" s="305">
        <f t="shared" si="14"/>
        <v>2.380952380952381</v>
      </c>
      <c r="AH13" s="11">
        <v>2</v>
      </c>
      <c r="AI13" s="289">
        <f t="shared" si="15"/>
        <v>4.761904761904762</v>
      </c>
      <c r="AJ13" s="318">
        <f t="shared" si="16"/>
        <v>59</v>
      </c>
      <c r="AK13" s="11">
        <v>55</v>
      </c>
      <c r="AL13" s="289">
        <f t="shared" si="17"/>
        <v>93.22033898305084</v>
      </c>
      <c r="AM13" s="11">
        <v>4</v>
      </c>
      <c r="AN13" s="289">
        <f t="shared" si="18"/>
        <v>6.779661016949152</v>
      </c>
      <c r="AO13" s="11">
        <v>0</v>
      </c>
      <c r="AP13" s="289">
        <f t="shared" si="19"/>
        <v>0</v>
      </c>
      <c r="AQ13" s="104">
        <v>5</v>
      </c>
    </row>
    <row r="14" spans="1:43" s="4" customFormat="1" ht="21.75" customHeight="1">
      <c r="A14" s="1"/>
      <c r="B14" s="95" t="s">
        <v>165</v>
      </c>
      <c r="C14" s="325">
        <f t="shared" si="0"/>
        <v>107</v>
      </c>
      <c r="D14" s="103">
        <v>35</v>
      </c>
      <c r="E14" s="103">
        <v>72</v>
      </c>
      <c r="F14" s="362">
        <f t="shared" si="1"/>
        <v>52</v>
      </c>
      <c r="G14" s="363">
        <v>100</v>
      </c>
      <c r="H14" s="11">
        <v>1</v>
      </c>
      <c r="I14" s="289">
        <f t="shared" si="2"/>
        <v>1.9230769230769231</v>
      </c>
      <c r="J14" s="11">
        <v>33</v>
      </c>
      <c r="K14" s="305">
        <f t="shared" si="3"/>
        <v>63.46153846153846</v>
      </c>
      <c r="L14" s="11">
        <v>18</v>
      </c>
      <c r="M14" s="289">
        <f t="shared" si="4"/>
        <v>34.61538461538461</v>
      </c>
      <c r="N14" s="11">
        <v>0</v>
      </c>
      <c r="O14" s="305">
        <f t="shared" si="5"/>
        <v>0</v>
      </c>
      <c r="P14" s="327">
        <f t="shared" si="6"/>
        <v>52</v>
      </c>
      <c r="Q14" s="364">
        <v>100</v>
      </c>
      <c r="R14" s="11">
        <v>2</v>
      </c>
      <c r="S14" s="289">
        <f t="shared" si="7"/>
        <v>3.8461538461538463</v>
      </c>
      <c r="T14" s="11">
        <v>21</v>
      </c>
      <c r="U14" s="305">
        <f t="shared" si="8"/>
        <v>40.38461538461539</v>
      </c>
      <c r="V14" s="11">
        <v>8</v>
      </c>
      <c r="W14" s="305">
        <f t="shared" si="9"/>
        <v>15.384615384615385</v>
      </c>
      <c r="X14" s="11">
        <v>8</v>
      </c>
      <c r="Y14" s="289">
        <f t="shared" si="10"/>
        <v>15.384615384615385</v>
      </c>
      <c r="Z14" s="11">
        <v>5</v>
      </c>
      <c r="AA14" s="305">
        <f t="shared" si="11"/>
        <v>9.615384615384617</v>
      </c>
      <c r="AB14" s="11">
        <v>0</v>
      </c>
      <c r="AC14" s="305">
        <f t="shared" si="12"/>
        <v>0</v>
      </c>
      <c r="AD14" s="11">
        <v>1</v>
      </c>
      <c r="AE14" s="305">
        <f t="shared" si="13"/>
        <v>1.9230769230769231</v>
      </c>
      <c r="AF14" s="11">
        <v>0</v>
      </c>
      <c r="AG14" s="305">
        <f t="shared" si="14"/>
        <v>0</v>
      </c>
      <c r="AH14" s="11">
        <v>7</v>
      </c>
      <c r="AI14" s="289">
        <f t="shared" si="15"/>
        <v>13.461538461538462</v>
      </c>
      <c r="AJ14" s="318">
        <f t="shared" si="16"/>
        <v>49</v>
      </c>
      <c r="AK14" s="11">
        <v>40</v>
      </c>
      <c r="AL14" s="289">
        <f t="shared" si="17"/>
        <v>81.63265306122449</v>
      </c>
      <c r="AM14" s="11">
        <v>5</v>
      </c>
      <c r="AN14" s="289">
        <f t="shared" si="18"/>
        <v>10.204081632653061</v>
      </c>
      <c r="AO14" s="11">
        <v>4</v>
      </c>
      <c r="AP14" s="289">
        <f t="shared" si="19"/>
        <v>8.16326530612245</v>
      </c>
      <c r="AQ14" s="104">
        <v>6</v>
      </c>
    </row>
    <row r="15" spans="1:43" s="4" customFormat="1" ht="21.75" customHeight="1">
      <c r="A15" s="1"/>
      <c r="B15" s="95" t="s">
        <v>166</v>
      </c>
      <c r="C15" s="325">
        <f t="shared" si="0"/>
        <v>69</v>
      </c>
      <c r="D15" s="103">
        <v>26</v>
      </c>
      <c r="E15" s="103">
        <v>43</v>
      </c>
      <c r="F15" s="362">
        <f t="shared" si="1"/>
        <v>19</v>
      </c>
      <c r="G15" s="363">
        <v>100</v>
      </c>
      <c r="H15" s="11">
        <v>4</v>
      </c>
      <c r="I15" s="289">
        <f t="shared" si="2"/>
        <v>21.052631578947366</v>
      </c>
      <c r="J15" s="11">
        <v>14</v>
      </c>
      <c r="K15" s="305">
        <f t="shared" si="3"/>
        <v>73.68421052631578</v>
      </c>
      <c r="L15" s="11">
        <v>1</v>
      </c>
      <c r="M15" s="289">
        <f t="shared" si="4"/>
        <v>5.263157894736842</v>
      </c>
      <c r="N15" s="11">
        <v>0</v>
      </c>
      <c r="O15" s="305">
        <f t="shared" si="5"/>
        <v>0</v>
      </c>
      <c r="P15" s="327">
        <f t="shared" si="6"/>
        <v>19</v>
      </c>
      <c r="Q15" s="364">
        <v>100</v>
      </c>
      <c r="R15" s="11">
        <v>0</v>
      </c>
      <c r="S15" s="289">
        <f t="shared" si="7"/>
        <v>0</v>
      </c>
      <c r="T15" s="11">
        <v>4</v>
      </c>
      <c r="U15" s="305">
        <f t="shared" si="8"/>
        <v>21.052631578947366</v>
      </c>
      <c r="V15" s="11">
        <v>6</v>
      </c>
      <c r="W15" s="305">
        <f t="shared" si="9"/>
        <v>31.57894736842105</v>
      </c>
      <c r="X15" s="11">
        <v>3</v>
      </c>
      <c r="Y15" s="289">
        <f t="shared" si="10"/>
        <v>15.789473684210526</v>
      </c>
      <c r="Z15" s="11">
        <v>3</v>
      </c>
      <c r="AA15" s="305">
        <f t="shared" si="11"/>
        <v>15.789473684210526</v>
      </c>
      <c r="AB15" s="11">
        <v>0</v>
      </c>
      <c r="AC15" s="305">
        <f t="shared" si="12"/>
        <v>0</v>
      </c>
      <c r="AD15" s="11">
        <v>0</v>
      </c>
      <c r="AE15" s="305">
        <f t="shared" si="13"/>
        <v>0</v>
      </c>
      <c r="AF15" s="11">
        <v>2</v>
      </c>
      <c r="AG15" s="305">
        <f t="shared" si="14"/>
        <v>10.526315789473683</v>
      </c>
      <c r="AH15" s="11">
        <v>1</v>
      </c>
      <c r="AI15" s="289">
        <f t="shared" si="15"/>
        <v>5.263157894736842</v>
      </c>
      <c r="AJ15" s="318">
        <f t="shared" si="16"/>
        <v>45</v>
      </c>
      <c r="AK15" s="11">
        <v>34</v>
      </c>
      <c r="AL15" s="289">
        <f t="shared" si="17"/>
        <v>75.55555555555556</v>
      </c>
      <c r="AM15" s="11">
        <v>10</v>
      </c>
      <c r="AN15" s="289">
        <f t="shared" si="18"/>
        <v>22.22222222222222</v>
      </c>
      <c r="AO15" s="11">
        <v>1</v>
      </c>
      <c r="AP15" s="289">
        <f t="shared" si="19"/>
        <v>2.2222222222222223</v>
      </c>
      <c r="AQ15" s="104">
        <v>5</v>
      </c>
    </row>
    <row r="16" spans="1:43" s="4" customFormat="1" ht="22.5" customHeight="1">
      <c r="A16" s="1"/>
      <c r="B16" s="93" t="s">
        <v>167</v>
      </c>
      <c r="C16" s="325">
        <f t="shared" si="0"/>
        <v>89</v>
      </c>
      <c r="D16" s="103">
        <v>31</v>
      </c>
      <c r="E16" s="103">
        <v>58</v>
      </c>
      <c r="F16" s="362">
        <f t="shared" si="1"/>
        <v>50</v>
      </c>
      <c r="G16" s="363">
        <v>100</v>
      </c>
      <c r="H16" s="11">
        <v>9</v>
      </c>
      <c r="I16" s="289">
        <f t="shared" si="2"/>
        <v>18</v>
      </c>
      <c r="J16" s="11">
        <v>28</v>
      </c>
      <c r="K16" s="305">
        <f t="shared" si="3"/>
        <v>56.00000000000001</v>
      </c>
      <c r="L16" s="11">
        <v>13</v>
      </c>
      <c r="M16" s="289">
        <f t="shared" si="4"/>
        <v>26</v>
      </c>
      <c r="N16" s="11">
        <v>0</v>
      </c>
      <c r="O16" s="305">
        <f t="shared" si="5"/>
        <v>0</v>
      </c>
      <c r="P16" s="327">
        <f t="shared" si="6"/>
        <v>50</v>
      </c>
      <c r="Q16" s="364">
        <v>100</v>
      </c>
      <c r="R16" s="11">
        <v>8</v>
      </c>
      <c r="S16" s="289">
        <f t="shared" si="7"/>
        <v>16</v>
      </c>
      <c r="T16" s="11">
        <v>15</v>
      </c>
      <c r="U16" s="305">
        <f t="shared" si="8"/>
        <v>30</v>
      </c>
      <c r="V16" s="11">
        <v>9</v>
      </c>
      <c r="W16" s="305">
        <f t="shared" si="9"/>
        <v>18</v>
      </c>
      <c r="X16" s="11">
        <v>5</v>
      </c>
      <c r="Y16" s="289">
        <f t="shared" si="10"/>
        <v>10</v>
      </c>
      <c r="Z16" s="11">
        <v>3</v>
      </c>
      <c r="AA16" s="305">
        <f t="shared" si="11"/>
        <v>6</v>
      </c>
      <c r="AB16" s="11">
        <v>2</v>
      </c>
      <c r="AC16" s="305">
        <f t="shared" si="12"/>
        <v>4</v>
      </c>
      <c r="AD16" s="11">
        <v>1</v>
      </c>
      <c r="AE16" s="305">
        <f t="shared" si="13"/>
        <v>2</v>
      </c>
      <c r="AF16" s="11">
        <v>1</v>
      </c>
      <c r="AG16" s="305">
        <f t="shared" si="14"/>
        <v>2</v>
      </c>
      <c r="AH16" s="11">
        <v>6</v>
      </c>
      <c r="AI16" s="289">
        <f t="shared" si="15"/>
        <v>12</v>
      </c>
      <c r="AJ16" s="318">
        <f t="shared" si="16"/>
        <v>33</v>
      </c>
      <c r="AK16" s="11">
        <v>28</v>
      </c>
      <c r="AL16" s="289">
        <f t="shared" si="17"/>
        <v>84.84848484848484</v>
      </c>
      <c r="AM16" s="11">
        <v>3</v>
      </c>
      <c r="AN16" s="289">
        <f t="shared" si="18"/>
        <v>9.090909090909092</v>
      </c>
      <c r="AO16" s="11">
        <v>2</v>
      </c>
      <c r="AP16" s="289">
        <f t="shared" si="19"/>
        <v>6.0606060606060606</v>
      </c>
      <c r="AQ16" s="104">
        <v>6</v>
      </c>
    </row>
    <row r="17" spans="1:43" s="4" customFormat="1" ht="21.75" customHeight="1">
      <c r="A17" s="1"/>
      <c r="B17" s="93" t="s">
        <v>168</v>
      </c>
      <c r="C17" s="325">
        <f aca="true" t="shared" si="20" ref="C17:C53">F17+AJ17+AQ17</f>
        <v>728</v>
      </c>
      <c r="D17" s="103">
        <v>455</v>
      </c>
      <c r="E17" s="103">
        <v>273</v>
      </c>
      <c r="F17" s="362">
        <f aca="true" t="shared" si="21" ref="F17:F53">SUM(H17+J17+L17+N17)</f>
        <v>520</v>
      </c>
      <c r="G17" s="363">
        <v>100</v>
      </c>
      <c r="H17" s="11">
        <v>8</v>
      </c>
      <c r="I17" s="289">
        <f t="shared" si="2"/>
        <v>1.5384615384615385</v>
      </c>
      <c r="J17" s="11">
        <v>450</v>
      </c>
      <c r="K17" s="305">
        <f t="shared" si="3"/>
        <v>86.53846153846155</v>
      </c>
      <c r="L17" s="11">
        <v>61</v>
      </c>
      <c r="M17" s="289">
        <f t="shared" si="4"/>
        <v>11.73076923076923</v>
      </c>
      <c r="N17" s="11">
        <v>1</v>
      </c>
      <c r="O17" s="305">
        <f t="shared" si="5"/>
        <v>0.19230769230769232</v>
      </c>
      <c r="P17" s="327">
        <f t="shared" si="6"/>
        <v>520</v>
      </c>
      <c r="Q17" s="364">
        <v>100</v>
      </c>
      <c r="R17" s="11">
        <v>36</v>
      </c>
      <c r="S17" s="289">
        <f t="shared" si="7"/>
        <v>6.923076923076923</v>
      </c>
      <c r="T17" s="11">
        <v>37</v>
      </c>
      <c r="U17" s="305">
        <f t="shared" si="8"/>
        <v>7.115384615384615</v>
      </c>
      <c r="V17" s="11">
        <v>91</v>
      </c>
      <c r="W17" s="305">
        <f t="shared" si="9"/>
        <v>17.5</v>
      </c>
      <c r="X17" s="11">
        <v>29</v>
      </c>
      <c r="Y17" s="289">
        <f t="shared" si="10"/>
        <v>5.5769230769230775</v>
      </c>
      <c r="Z17" s="11">
        <v>272</v>
      </c>
      <c r="AA17" s="305">
        <f t="shared" si="11"/>
        <v>52.307692307692314</v>
      </c>
      <c r="AB17" s="11">
        <v>38</v>
      </c>
      <c r="AC17" s="305">
        <f t="shared" si="12"/>
        <v>7.307692307692308</v>
      </c>
      <c r="AD17" s="11">
        <v>6</v>
      </c>
      <c r="AE17" s="305">
        <f t="shared" si="13"/>
        <v>1.153846153846154</v>
      </c>
      <c r="AF17" s="11">
        <v>5</v>
      </c>
      <c r="AG17" s="305">
        <f t="shared" si="14"/>
        <v>0.9615384615384616</v>
      </c>
      <c r="AH17" s="11">
        <v>6</v>
      </c>
      <c r="AI17" s="289">
        <f t="shared" si="15"/>
        <v>1.153846153846154</v>
      </c>
      <c r="AJ17" s="318">
        <f t="shared" si="16"/>
        <v>179</v>
      </c>
      <c r="AK17" s="11">
        <v>144</v>
      </c>
      <c r="AL17" s="289">
        <f t="shared" si="17"/>
        <v>80.44692737430168</v>
      </c>
      <c r="AM17" s="11">
        <v>11</v>
      </c>
      <c r="AN17" s="289">
        <f t="shared" si="18"/>
        <v>6.145251396648044</v>
      </c>
      <c r="AO17" s="11">
        <v>24</v>
      </c>
      <c r="AP17" s="289">
        <f t="shared" si="19"/>
        <v>13.40782122905028</v>
      </c>
      <c r="AQ17" s="104">
        <v>29</v>
      </c>
    </row>
    <row r="18" spans="1:43" s="4" customFormat="1" ht="21.75" customHeight="1">
      <c r="A18" s="1"/>
      <c r="B18" s="94" t="s">
        <v>169</v>
      </c>
      <c r="C18" s="325">
        <f t="shared" si="20"/>
        <v>1198</v>
      </c>
      <c r="D18" s="103">
        <v>967</v>
      </c>
      <c r="E18" s="103">
        <v>231</v>
      </c>
      <c r="F18" s="362">
        <f t="shared" si="21"/>
        <v>124</v>
      </c>
      <c r="G18" s="363">
        <v>100</v>
      </c>
      <c r="H18" s="11">
        <v>15</v>
      </c>
      <c r="I18" s="289">
        <f t="shared" si="2"/>
        <v>12.096774193548388</v>
      </c>
      <c r="J18" s="11">
        <v>55</v>
      </c>
      <c r="K18" s="305">
        <f t="shared" si="3"/>
        <v>44.354838709677416</v>
      </c>
      <c r="L18" s="11">
        <v>48</v>
      </c>
      <c r="M18" s="289">
        <f t="shared" si="4"/>
        <v>38.70967741935484</v>
      </c>
      <c r="N18" s="11">
        <v>6</v>
      </c>
      <c r="O18" s="305">
        <f t="shared" si="5"/>
        <v>4.838709677419355</v>
      </c>
      <c r="P18" s="327">
        <f t="shared" si="6"/>
        <v>124</v>
      </c>
      <c r="Q18" s="364">
        <v>100</v>
      </c>
      <c r="R18" s="11">
        <v>20</v>
      </c>
      <c r="S18" s="289">
        <f t="shared" si="7"/>
        <v>16.129032258064516</v>
      </c>
      <c r="T18" s="11">
        <v>17</v>
      </c>
      <c r="U18" s="305">
        <f t="shared" si="8"/>
        <v>13.709677419354838</v>
      </c>
      <c r="V18" s="11">
        <v>14</v>
      </c>
      <c r="W18" s="305">
        <f t="shared" si="9"/>
        <v>11.29032258064516</v>
      </c>
      <c r="X18" s="11">
        <v>14</v>
      </c>
      <c r="Y18" s="289">
        <f t="shared" si="10"/>
        <v>11.29032258064516</v>
      </c>
      <c r="Z18" s="11">
        <v>4</v>
      </c>
      <c r="AA18" s="305">
        <f t="shared" si="11"/>
        <v>3.225806451612903</v>
      </c>
      <c r="AB18" s="11">
        <v>10</v>
      </c>
      <c r="AC18" s="305">
        <f t="shared" si="12"/>
        <v>8.064516129032258</v>
      </c>
      <c r="AD18" s="11">
        <v>5</v>
      </c>
      <c r="AE18" s="305">
        <f t="shared" si="13"/>
        <v>4.032258064516129</v>
      </c>
      <c r="AF18" s="11">
        <v>15</v>
      </c>
      <c r="AG18" s="305">
        <f t="shared" si="14"/>
        <v>12.096774193548388</v>
      </c>
      <c r="AH18" s="11">
        <v>25</v>
      </c>
      <c r="AI18" s="289">
        <f t="shared" si="15"/>
        <v>20.161290322580644</v>
      </c>
      <c r="AJ18" s="318">
        <f t="shared" si="16"/>
        <v>1055</v>
      </c>
      <c r="AK18" s="11">
        <v>173</v>
      </c>
      <c r="AL18" s="289">
        <f t="shared" si="17"/>
        <v>16.398104265402843</v>
      </c>
      <c r="AM18" s="11">
        <v>245</v>
      </c>
      <c r="AN18" s="289">
        <f t="shared" si="18"/>
        <v>23.22274881516588</v>
      </c>
      <c r="AO18" s="11">
        <v>637</v>
      </c>
      <c r="AP18" s="289">
        <f t="shared" si="19"/>
        <v>60.37914691943128</v>
      </c>
      <c r="AQ18" s="104">
        <v>19</v>
      </c>
    </row>
    <row r="19" spans="1:43" s="4" customFormat="1" ht="21.75" customHeight="1">
      <c r="A19" s="1"/>
      <c r="B19" s="95" t="s">
        <v>170</v>
      </c>
      <c r="C19" s="325">
        <f t="shared" si="20"/>
        <v>3130</v>
      </c>
      <c r="D19" s="103">
        <v>1345</v>
      </c>
      <c r="E19" s="103">
        <v>1785</v>
      </c>
      <c r="F19" s="362">
        <f t="shared" si="21"/>
        <v>868</v>
      </c>
      <c r="G19" s="363">
        <v>100</v>
      </c>
      <c r="H19" s="11">
        <v>18</v>
      </c>
      <c r="I19" s="289">
        <f t="shared" si="2"/>
        <v>2.0737327188940093</v>
      </c>
      <c r="J19" s="11">
        <v>594</v>
      </c>
      <c r="K19" s="305">
        <f t="shared" si="3"/>
        <v>68.4331797235023</v>
      </c>
      <c r="L19" s="11">
        <v>256</v>
      </c>
      <c r="M19" s="289">
        <f t="shared" si="4"/>
        <v>29.493087557603687</v>
      </c>
      <c r="N19" s="11">
        <v>0</v>
      </c>
      <c r="O19" s="305">
        <f t="shared" si="5"/>
        <v>0</v>
      </c>
      <c r="P19" s="327">
        <f t="shared" si="6"/>
        <v>868</v>
      </c>
      <c r="Q19" s="364">
        <v>100</v>
      </c>
      <c r="R19" s="11">
        <v>165</v>
      </c>
      <c r="S19" s="289">
        <f t="shared" si="7"/>
        <v>19.00921658986175</v>
      </c>
      <c r="T19" s="11">
        <v>304</v>
      </c>
      <c r="U19" s="305">
        <f t="shared" si="8"/>
        <v>35.02304147465438</v>
      </c>
      <c r="V19" s="11">
        <v>135</v>
      </c>
      <c r="W19" s="305">
        <f t="shared" si="9"/>
        <v>15.552995391705068</v>
      </c>
      <c r="X19" s="11">
        <v>126</v>
      </c>
      <c r="Y19" s="289">
        <f t="shared" si="10"/>
        <v>14.516129032258066</v>
      </c>
      <c r="Z19" s="11">
        <v>69</v>
      </c>
      <c r="AA19" s="305">
        <f t="shared" si="11"/>
        <v>7.949308755760369</v>
      </c>
      <c r="AB19" s="11">
        <v>19</v>
      </c>
      <c r="AC19" s="305">
        <f t="shared" si="12"/>
        <v>2.1889400921658986</v>
      </c>
      <c r="AD19" s="11">
        <v>17</v>
      </c>
      <c r="AE19" s="305">
        <f t="shared" si="13"/>
        <v>1.9585253456221197</v>
      </c>
      <c r="AF19" s="11">
        <v>17</v>
      </c>
      <c r="AG19" s="305">
        <f t="shared" si="14"/>
        <v>1.9585253456221197</v>
      </c>
      <c r="AH19" s="11">
        <v>16</v>
      </c>
      <c r="AI19" s="289">
        <f t="shared" si="15"/>
        <v>1.8433179723502304</v>
      </c>
      <c r="AJ19" s="318">
        <f t="shared" si="16"/>
        <v>2139</v>
      </c>
      <c r="AK19" s="11">
        <v>1257</v>
      </c>
      <c r="AL19" s="289">
        <f t="shared" si="17"/>
        <v>58.76577840112201</v>
      </c>
      <c r="AM19" s="11">
        <v>790</v>
      </c>
      <c r="AN19" s="289">
        <f t="shared" si="18"/>
        <v>36.93314633006078</v>
      </c>
      <c r="AO19" s="11">
        <v>92</v>
      </c>
      <c r="AP19" s="289">
        <f t="shared" si="19"/>
        <v>4.301075268817205</v>
      </c>
      <c r="AQ19" s="104">
        <v>123</v>
      </c>
    </row>
    <row r="20" spans="1:43" s="4" customFormat="1" ht="21.75" customHeight="1">
      <c r="A20" s="1"/>
      <c r="B20" s="95" t="s">
        <v>171</v>
      </c>
      <c r="C20" s="325">
        <f t="shared" si="20"/>
        <v>1063</v>
      </c>
      <c r="D20" s="103">
        <v>460</v>
      </c>
      <c r="E20" s="103">
        <v>603</v>
      </c>
      <c r="F20" s="362">
        <f t="shared" si="21"/>
        <v>423</v>
      </c>
      <c r="G20" s="363">
        <v>100</v>
      </c>
      <c r="H20" s="11">
        <v>25</v>
      </c>
      <c r="I20" s="289">
        <f t="shared" si="2"/>
        <v>5.91016548463357</v>
      </c>
      <c r="J20" s="11">
        <v>324</v>
      </c>
      <c r="K20" s="305">
        <f t="shared" si="3"/>
        <v>76.59574468085107</v>
      </c>
      <c r="L20" s="11">
        <v>73</v>
      </c>
      <c r="M20" s="289">
        <f t="shared" si="4"/>
        <v>17.257683215130022</v>
      </c>
      <c r="N20" s="11">
        <v>1</v>
      </c>
      <c r="O20" s="305">
        <f t="shared" si="5"/>
        <v>0.2364066193853428</v>
      </c>
      <c r="P20" s="327">
        <f t="shared" si="6"/>
        <v>423</v>
      </c>
      <c r="Q20" s="364">
        <v>100</v>
      </c>
      <c r="R20" s="11">
        <v>26</v>
      </c>
      <c r="S20" s="289">
        <f t="shared" si="7"/>
        <v>6.1465721040189125</v>
      </c>
      <c r="T20" s="11">
        <v>108</v>
      </c>
      <c r="U20" s="305">
        <f t="shared" si="8"/>
        <v>25.53191489361702</v>
      </c>
      <c r="V20" s="11">
        <v>72</v>
      </c>
      <c r="W20" s="305">
        <f t="shared" si="9"/>
        <v>17.02127659574468</v>
      </c>
      <c r="X20" s="11">
        <v>39</v>
      </c>
      <c r="Y20" s="289">
        <f t="shared" si="10"/>
        <v>9.219858156028367</v>
      </c>
      <c r="Z20" s="11">
        <v>15</v>
      </c>
      <c r="AA20" s="305">
        <f t="shared" si="11"/>
        <v>3.546099290780142</v>
      </c>
      <c r="AB20" s="11">
        <v>132</v>
      </c>
      <c r="AC20" s="305">
        <f t="shared" si="12"/>
        <v>31.20567375886525</v>
      </c>
      <c r="AD20" s="11">
        <v>15</v>
      </c>
      <c r="AE20" s="305">
        <f t="shared" si="13"/>
        <v>3.546099290780142</v>
      </c>
      <c r="AF20" s="11">
        <v>3</v>
      </c>
      <c r="AG20" s="305">
        <f t="shared" si="14"/>
        <v>0.7092198581560284</v>
      </c>
      <c r="AH20" s="11">
        <v>13</v>
      </c>
      <c r="AI20" s="289">
        <f t="shared" si="15"/>
        <v>3.0732860520094563</v>
      </c>
      <c r="AJ20" s="318">
        <f t="shared" si="16"/>
        <v>583</v>
      </c>
      <c r="AK20" s="11">
        <v>422</v>
      </c>
      <c r="AL20" s="289">
        <f t="shared" si="17"/>
        <v>72.38421955403086</v>
      </c>
      <c r="AM20" s="11">
        <v>122</v>
      </c>
      <c r="AN20" s="289">
        <f t="shared" si="18"/>
        <v>20.926243567753</v>
      </c>
      <c r="AO20" s="11">
        <v>39</v>
      </c>
      <c r="AP20" s="289">
        <f t="shared" si="19"/>
        <v>6.689536878216123</v>
      </c>
      <c r="AQ20" s="104">
        <v>57</v>
      </c>
    </row>
    <row r="21" spans="1:43" s="4" customFormat="1" ht="21.75" customHeight="1">
      <c r="A21" s="1"/>
      <c r="B21" s="95" t="s">
        <v>172</v>
      </c>
      <c r="C21" s="325">
        <f t="shared" si="20"/>
        <v>628</v>
      </c>
      <c r="D21" s="103">
        <v>335</v>
      </c>
      <c r="E21" s="103">
        <v>293</v>
      </c>
      <c r="F21" s="362">
        <f t="shared" si="21"/>
        <v>38</v>
      </c>
      <c r="G21" s="363">
        <v>100</v>
      </c>
      <c r="H21" s="11">
        <v>8</v>
      </c>
      <c r="I21" s="289">
        <f t="shared" si="2"/>
        <v>21.052631578947366</v>
      </c>
      <c r="J21" s="11">
        <v>22</v>
      </c>
      <c r="K21" s="305">
        <f t="shared" si="3"/>
        <v>57.89473684210527</v>
      </c>
      <c r="L21" s="11">
        <v>8</v>
      </c>
      <c r="M21" s="289">
        <f t="shared" si="4"/>
        <v>21.052631578947366</v>
      </c>
      <c r="N21" s="11">
        <v>0</v>
      </c>
      <c r="O21" s="305">
        <f t="shared" si="5"/>
        <v>0</v>
      </c>
      <c r="P21" s="327">
        <f t="shared" si="6"/>
        <v>38</v>
      </c>
      <c r="Q21" s="364">
        <v>100</v>
      </c>
      <c r="R21" s="11">
        <v>1</v>
      </c>
      <c r="S21" s="289">
        <f t="shared" si="7"/>
        <v>2.631578947368421</v>
      </c>
      <c r="T21" s="11">
        <v>5</v>
      </c>
      <c r="U21" s="305">
        <f t="shared" si="8"/>
        <v>13.157894736842104</v>
      </c>
      <c r="V21" s="11">
        <v>9</v>
      </c>
      <c r="W21" s="305">
        <f t="shared" si="9"/>
        <v>23.684210526315788</v>
      </c>
      <c r="X21" s="11">
        <v>10</v>
      </c>
      <c r="Y21" s="289">
        <f t="shared" si="10"/>
        <v>26.31578947368421</v>
      </c>
      <c r="Z21" s="11">
        <v>5</v>
      </c>
      <c r="AA21" s="305">
        <f t="shared" si="11"/>
        <v>13.157894736842104</v>
      </c>
      <c r="AB21" s="11">
        <v>3</v>
      </c>
      <c r="AC21" s="305">
        <f t="shared" si="12"/>
        <v>7.894736842105263</v>
      </c>
      <c r="AD21" s="11">
        <v>4</v>
      </c>
      <c r="AE21" s="305">
        <f t="shared" si="13"/>
        <v>10.526315789473683</v>
      </c>
      <c r="AF21" s="11">
        <v>1</v>
      </c>
      <c r="AG21" s="305">
        <f t="shared" si="14"/>
        <v>2.631578947368421</v>
      </c>
      <c r="AH21" s="11">
        <v>0</v>
      </c>
      <c r="AI21" s="289">
        <f t="shared" si="15"/>
        <v>0</v>
      </c>
      <c r="AJ21" s="318">
        <f t="shared" si="16"/>
        <v>581</v>
      </c>
      <c r="AK21" s="11">
        <v>276</v>
      </c>
      <c r="AL21" s="289">
        <f t="shared" si="17"/>
        <v>47.50430292598967</v>
      </c>
      <c r="AM21" s="11">
        <v>298</v>
      </c>
      <c r="AN21" s="289">
        <f t="shared" si="18"/>
        <v>51.29087779690189</v>
      </c>
      <c r="AO21" s="11">
        <v>7</v>
      </c>
      <c r="AP21" s="289">
        <f t="shared" si="19"/>
        <v>1.2048192771084338</v>
      </c>
      <c r="AQ21" s="104">
        <v>9</v>
      </c>
    </row>
    <row r="22" spans="1:43" s="4" customFormat="1" ht="21.75" customHeight="1">
      <c r="A22" s="1"/>
      <c r="B22" s="95" t="s">
        <v>173</v>
      </c>
      <c r="C22" s="325">
        <f t="shared" si="20"/>
        <v>22</v>
      </c>
      <c r="D22" s="103">
        <v>6</v>
      </c>
      <c r="E22" s="103">
        <v>16</v>
      </c>
      <c r="F22" s="362">
        <f t="shared" si="21"/>
        <v>13</v>
      </c>
      <c r="G22" s="363">
        <v>100</v>
      </c>
      <c r="H22" s="11">
        <v>2</v>
      </c>
      <c r="I22" s="289">
        <f t="shared" si="2"/>
        <v>15.384615384615385</v>
      </c>
      <c r="J22" s="11">
        <v>9</v>
      </c>
      <c r="K22" s="305">
        <f t="shared" si="3"/>
        <v>69.23076923076923</v>
      </c>
      <c r="L22" s="11">
        <v>2</v>
      </c>
      <c r="M22" s="289">
        <f t="shared" si="4"/>
        <v>15.384615384615385</v>
      </c>
      <c r="N22" s="11">
        <v>0</v>
      </c>
      <c r="O22" s="305">
        <f t="shared" si="5"/>
        <v>0</v>
      </c>
      <c r="P22" s="327">
        <f t="shared" si="6"/>
        <v>13</v>
      </c>
      <c r="Q22" s="364">
        <v>100</v>
      </c>
      <c r="R22" s="11">
        <v>2</v>
      </c>
      <c r="S22" s="289">
        <f t="shared" si="7"/>
        <v>15.384615384615385</v>
      </c>
      <c r="T22" s="11">
        <v>6</v>
      </c>
      <c r="U22" s="305">
        <f t="shared" si="8"/>
        <v>46.15384615384615</v>
      </c>
      <c r="V22" s="11">
        <v>1</v>
      </c>
      <c r="W22" s="305">
        <f t="shared" si="9"/>
        <v>7.6923076923076925</v>
      </c>
      <c r="X22" s="11">
        <v>2</v>
      </c>
      <c r="Y22" s="289">
        <f t="shared" si="10"/>
        <v>15.384615384615385</v>
      </c>
      <c r="Z22" s="11">
        <v>0</v>
      </c>
      <c r="AA22" s="305">
        <f t="shared" si="11"/>
        <v>0</v>
      </c>
      <c r="AB22" s="11">
        <v>0</v>
      </c>
      <c r="AC22" s="305">
        <f t="shared" si="12"/>
        <v>0</v>
      </c>
      <c r="AD22" s="11">
        <v>0</v>
      </c>
      <c r="AE22" s="305">
        <f t="shared" si="13"/>
        <v>0</v>
      </c>
      <c r="AF22" s="11">
        <v>2</v>
      </c>
      <c r="AG22" s="305">
        <f t="shared" si="14"/>
        <v>15.384615384615385</v>
      </c>
      <c r="AH22" s="11">
        <v>0</v>
      </c>
      <c r="AI22" s="289">
        <f t="shared" si="15"/>
        <v>0</v>
      </c>
      <c r="AJ22" s="318">
        <f t="shared" si="16"/>
        <v>7</v>
      </c>
      <c r="AK22" s="11">
        <v>6</v>
      </c>
      <c r="AL22" s="289">
        <f t="shared" si="17"/>
        <v>85.71428571428571</v>
      </c>
      <c r="AM22" s="11">
        <v>1</v>
      </c>
      <c r="AN22" s="289">
        <f t="shared" si="18"/>
        <v>14.285714285714285</v>
      </c>
      <c r="AO22" s="11">
        <v>0</v>
      </c>
      <c r="AP22" s="289">
        <f t="shared" si="19"/>
        <v>0</v>
      </c>
      <c r="AQ22" s="104">
        <v>2</v>
      </c>
    </row>
    <row r="23" spans="1:43" s="4" customFormat="1" ht="21.75" customHeight="1">
      <c r="A23" s="1"/>
      <c r="B23" s="95" t="s">
        <v>174</v>
      </c>
      <c r="C23" s="325">
        <f t="shared" si="20"/>
        <v>157</v>
      </c>
      <c r="D23" s="103">
        <v>83</v>
      </c>
      <c r="E23" s="103">
        <v>74</v>
      </c>
      <c r="F23" s="362">
        <f t="shared" si="21"/>
        <v>109</v>
      </c>
      <c r="G23" s="363">
        <v>100</v>
      </c>
      <c r="H23" s="11">
        <v>0</v>
      </c>
      <c r="I23" s="289">
        <f t="shared" si="2"/>
        <v>0</v>
      </c>
      <c r="J23" s="11">
        <v>106</v>
      </c>
      <c r="K23" s="305">
        <f t="shared" si="3"/>
        <v>97.24770642201835</v>
      </c>
      <c r="L23" s="11">
        <v>3</v>
      </c>
      <c r="M23" s="289">
        <f t="shared" si="4"/>
        <v>2.7522935779816518</v>
      </c>
      <c r="N23" s="11">
        <v>0</v>
      </c>
      <c r="O23" s="305">
        <f t="shared" si="5"/>
        <v>0</v>
      </c>
      <c r="P23" s="327">
        <f t="shared" si="6"/>
        <v>109</v>
      </c>
      <c r="Q23" s="364">
        <v>100</v>
      </c>
      <c r="R23" s="11">
        <v>1</v>
      </c>
      <c r="S23" s="289">
        <f t="shared" si="7"/>
        <v>0.9174311926605505</v>
      </c>
      <c r="T23" s="11">
        <v>56</v>
      </c>
      <c r="U23" s="305">
        <f t="shared" si="8"/>
        <v>51.37614678899083</v>
      </c>
      <c r="V23" s="11">
        <v>52</v>
      </c>
      <c r="W23" s="305">
        <f t="shared" si="9"/>
        <v>47.706422018348626</v>
      </c>
      <c r="X23" s="11">
        <v>0</v>
      </c>
      <c r="Y23" s="289">
        <f t="shared" si="10"/>
        <v>0</v>
      </c>
      <c r="Z23" s="11">
        <v>0</v>
      </c>
      <c r="AA23" s="305">
        <f t="shared" si="11"/>
        <v>0</v>
      </c>
      <c r="AB23" s="11">
        <v>0</v>
      </c>
      <c r="AC23" s="305">
        <f t="shared" si="12"/>
        <v>0</v>
      </c>
      <c r="AD23" s="11">
        <v>0</v>
      </c>
      <c r="AE23" s="305">
        <f t="shared" si="13"/>
        <v>0</v>
      </c>
      <c r="AF23" s="11">
        <v>0</v>
      </c>
      <c r="AG23" s="305">
        <f t="shared" si="14"/>
        <v>0</v>
      </c>
      <c r="AH23" s="11">
        <v>0</v>
      </c>
      <c r="AI23" s="289">
        <f t="shared" si="15"/>
        <v>0</v>
      </c>
      <c r="AJ23" s="318">
        <f t="shared" si="16"/>
        <v>45</v>
      </c>
      <c r="AK23" s="11">
        <v>14</v>
      </c>
      <c r="AL23" s="289">
        <f t="shared" si="17"/>
        <v>31.11111111111111</v>
      </c>
      <c r="AM23" s="11">
        <v>31</v>
      </c>
      <c r="AN23" s="289">
        <f t="shared" si="18"/>
        <v>68.88888888888889</v>
      </c>
      <c r="AO23" s="11">
        <v>0</v>
      </c>
      <c r="AP23" s="289">
        <f t="shared" si="19"/>
        <v>0</v>
      </c>
      <c r="AQ23" s="104">
        <v>3</v>
      </c>
    </row>
    <row r="24" spans="1:43" s="4" customFormat="1" ht="21.75" customHeight="1">
      <c r="A24" s="1"/>
      <c r="B24" s="93" t="s">
        <v>175</v>
      </c>
      <c r="C24" s="325">
        <f t="shared" si="20"/>
        <v>13</v>
      </c>
      <c r="D24" s="103">
        <v>5</v>
      </c>
      <c r="E24" s="103">
        <v>8</v>
      </c>
      <c r="F24" s="362">
        <f t="shared" si="21"/>
        <v>5</v>
      </c>
      <c r="G24" s="363">
        <v>100</v>
      </c>
      <c r="H24" s="11">
        <v>1</v>
      </c>
      <c r="I24" s="289">
        <f t="shared" si="2"/>
        <v>20</v>
      </c>
      <c r="J24" s="11">
        <v>3</v>
      </c>
      <c r="K24" s="305">
        <f t="shared" si="3"/>
        <v>60</v>
      </c>
      <c r="L24" s="11">
        <v>1</v>
      </c>
      <c r="M24" s="289">
        <f t="shared" si="4"/>
        <v>20</v>
      </c>
      <c r="N24" s="11">
        <v>0</v>
      </c>
      <c r="O24" s="305">
        <f t="shared" si="5"/>
        <v>0</v>
      </c>
      <c r="P24" s="327">
        <f t="shared" si="6"/>
        <v>5</v>
      </c>
      <c r="Q24" s="364">
        <v>100</v>
      </c>
      <c r="R24" s="11">
        <v>0</v>
      </c>
      <c r="S24" s="289">
        <f t="shared" si="7"/>
        <v>0</v>
      </c>
      <c r="T24" s="11">
        <v>2</v>
      </c>
      <c r="U24" s="305">
        <f t="shared" si="8"/>
        <v>40</v>
      </c>
      <c r="V24" s="11">
        <v>1</v>
      </c>
      <c r="W24" s="305">
        <f t="shared" si="9"/>
        <v>20</v>
      </c>
      <c r="X24" s="11">
        <v>0</v>
      </c>
      <c r="Y24" s="289">
        <f t="shared" si="10"/>
        <v>0</v>
      </c>
      <c r="Z24" s="11">
        <v>0</v>
      </c>
      <c r="AA24" s="305">
        <f t="shared" si="11"/>
        <v>0</v>
      </c>
      <c r="AB24" s="11">
        <v>0</v>
      </c>
      <c r="AC24" s="305">
        <f t="shared" si="12"/>
        <v>0</v>
      </c>
      <c r="AD24" s="11">
        <v>1</v>
      </c>
      <c r="AE24" s="305">
        <f t="shared" si="13"/>
        <v>20</v>
      </c>
      <c r="AF24" s="11">
        <v>0</v>
      </c>
      <c r="AG24" s="305">
        <f t="shared" si="14"/>
        <v>0</v>
      </c>
      <c r="AH24" s="11">
        <v>1</v>
      </c>
      <c r="AI24" s="289">
        <f t="shared" si="15"/>
        <v>20</v>
      </c>
      <c r="AJ24" s="318">
        <f t="shared" si="16"/>
        <v>6</v>
      </c>
      <c r="AK24" s="11">
        <v>5</v>
      </c>
      <c r="AL24" s="289">
        <f t="shared" si="17"/>
        <v>83.33333333333334</v>
      </c>
      <c r="AM24" s="11">
        <v>1</v>
      </c>
      <c r="AN24" s="289">
        <f t="shared" si="18"/>
        <v>16.666666666666664</v>
      </c>
      <c r="AO24" s="11">
        <v>0</v>
      </c>
      <c r="AP24" s="289">
        <f t="shared" si="19"/>
        <v>0</v>
      </c>
      <c r="AQ24" s="104">
        <v>2</v>
      </c>
    </row>
    <row r="25" spans="1:43" s="4" customFormat="1" ht="22.5" customHeight="1">
      <c r="A25" s="1"/>
      <c r="B25" s="93" t="s">
        <v>176</v>
      </c>
      <c r="C25" s="325">
        <f t="shared" si="20"/>
        <v>48</v>
      </c>
      <c r="D25" s="103">
        <v>36</v>
      </c>
      <c r="E25" s="103">
        <v>12</v>
      </c>
      <c r="F25" s="362">
        <f t="shared" si="21"/>
        <v>14</v>
      </c>
      <c r="G25" s="363">
        <v>100</v>
      </c>
      <c r="H25" s="11">
        <v>2</v>
      </c>
      <c r="I25" s="289">
        <f t="shared" si="2"/>
        <v>14.285714285714285</v>
      </c>
      <c r="J25" s="11">
        <v>10</v>
      </c>
      <c r="K25" s="305">
        <f t="shared" si="3"/>
        <v>71.42857142857143</v>
      </c>
      <c r="L25" s="11">
        <v>2</v>
      </c>
      <c r="M25" s="289">
        <f t="shared" si="4"/>
        <v>14.285714285714285</v>
      </c>
      <c r="N25" s="11">
        <v>0</v>
      </c>
      <c r="O25" s="305">
        <f t="shared" si="5"/>
        <v>0</v>
      </c>
      <c r="P25" s="327">
        <f t="shared" si="6"/>
        <v>14</v>
      </c>
      <c r="Q25" s="364">
        <v>100</v>
      </c>
      <c r="R25" s="11">
        <v>5</v>
      </c>
      <c r="S25" s="289">
        <f t="shared" si="7"/>
        <v>35.714285714285715</v>
      </c>
      <c r="T25" s="11">
        <v>4</v>
      </c>
      <c r="U25" s="305">
        <f t="shared" si="8"/>
        <v>28.57142857142857</v>
      </c>
      <c r="V25" s="11">
        <v>2</v>
      </c>
      <c r="W25" s="305">
        <f t="shared" si="9"/>
        <v>14.285714285714285</v>
      </c>
      <c r="X25" s="11">
        <v>0</v>
      </c>
      <c r="Y25" s="289">
        <f t="shared" si="10"/>
        <v>0</v>
      </c>
      <c r="Z25" s="11">
        <v>0</v>
      </c>
      <c r="AA25" s="305">
        <f t="shared" si="11"/>
        <v>0</v>
      </c>
      <c r="AB25" s="11">
        <v>2</v>
      </c>
      <c r="AC25" s="305">
        <f t="shared" si="12"/>
        <v>14.285714285714285</v>
      </c>
      <c r="AD25" s="11">
        <v>1</v>
      </c>
      <c r="AE25" s="305">
        <f t="shared" si="13"/>
        <v>7.142857142857142</v>
      </c>
      <c r="AF25" s="11">
        <v>0</v>
      </c>
      <c r="AG25" s="305">
        <f t="shared" si="14"/>
        <v>0</v>
      </c>
      <c r="AH25" s="11">
        <v>0</v>
      </c>
      <c r="AI25" s="289">
        <f t="shared" si="15"/>
        <v>0</v>
      </c>
      <c r="AJ25" s="318">
        <f t="shared" si="16"/>
        <v>32</v>
      </c>
      <c r="AK25" s="11">
        <v>3</v>
      </c>
      <c r="AL25" s="289">
        <f t="shared" si="17"/>
        <v>9.375</v>
      </c>
      <c r="AM25" s="11">
        <v>29</v>
      </c>
      <c r="AN25" s="289">
        <f t="shared" si="18"/>
        <v>90.625</v>
      </c>
      <c r="AO25" s="11">
        <v>0</v>
      </c>
      <c r="AP25" s="289">
        <f t="shared" si="19"/>
        <v>0</v>
      </c>
      <c r="AQ25" s="104">
        <v>2</v>
      </c>
    </row>
    <row r="26" spans="1:43" s="4" customFormat="1" ht="21.75" customHeight="1">
      <c r="A26" s="1"/>
      <c r="B26" s="94" t="s">
        <v>177</v>
      </c>
      <c r="C26" s="325">
        <f t="shared" si="20"/>
        <v>104</v>
      </c>
      <c r="D26" s="103">
        <v>21</v>
      </c>
      <c r="E26" s="103">
        <v>83</v>
      </c>
      <c r="F26" s="362">
        <f t="shared" si="21"/>
        <v>79</v>
      </c>
      <c r="G26" s="363">
        <v>100</v>
      </c>
      <c r="H26" s="11">
        <v>6</v>
      </c>
      <c r="I26" s="289">
        <f t="shared" si="2"/>
        <v>7.59493670886076</v>
      </c>
      <c r="J26" s="11">
        <v>51</v>
      </c>
      <c r="K26" s="305">
        <f t="shared" si="3"/>
        <v>64.55696202531645</v>
      </c>
      <c r="L26" s="11">
        <v>21</v>
      </c>
      <c r="M26" s="289">
        <f t="shared" si="4"/>
        <v>26.582278481012654</v>
      </c>
      <c r="N26" s="11">
        <v>1</v>
      </c>
      <c r="O26" s="305">
        <f t="shared" si="5"/>
        <v>1.2658227848101267</v>
      </c>
      <c r="P26" s="327">
        <f t="shared" si="6"/>
        <v>79</v>
      </c>
      <c r="Q26" s="364">
        <v>100</v>
      </c>
      <c r="R26" s="11">
        <v>21</v>
      </c>
      <c r="S26" s="289">
        <f t="shared" si="7"/>
        <v>26.582278481012654</v>
      </c>
      <c r="T26" s="11">
        <v>44</v>
      </c>
      <c r="U26" s="305">
        <f t="shared" si="8"/>
        <v>55.69620253164557</v>
      </c>
      <c r="V26" s="11">
        <v>10</v>
      </c>
      <c r="W26" s="305">
        <f t="shared" si="9"/>
        <v>12.658227848101266</v>
      </c>
      <c r="X26" s="11">
        <v>1</v>
      </c>
      <c r="Y26" s="289">
        <f t="shared" si="10"/>
        <v>1.2658227848101267</v>
      </c>
      <c r="Z26" s="11">
        <v>2</v>
      </c>
      <c r="AA26" s="305">
        <f t="shared" si="11"/>
        <v>2.5316455696202533</v>
      </c>
      <c r="AB26" s="11">
        <v>0</v>
      </c>
      <c r="AC26" s="305">
        <f t="shared" si="12"/>
        <v>0</v>
      </c>
      <c r="AD26" s="11">
        <v>0</v>
      </c>
      <c r="AE26" s="305">
        <f t="shared" si="13"/>
        <v>0</v>
      </c>
      <c r="AF26" s="11">
        <v>0</v>
      </c>
      <c r="AG26" s="305">
        <f t="shared" si="14"/>
        <v>0</v>
      </c>
      <c r="AH26" s="11">
        <v>1</v>
      </c>
      <c r="AI26" s="289">
        <f t="shared" si="15"/>
        <v>1.2658227848101267</v>
      </c>
      <c r="AJ26" s="318">
        <f t="shared" si="16"/>
        <v>21</v>
      </c>
      <c r="AK26" s="11">
        <v>17</v>
      </c>
      <c r="AL26" s="289">
        <f t="shared" si="17"/>
        <v>80.95238095238095</v>
      </c>
      <c r="AM26" s="11">
        <v>3</v>
      </c>
      <c r="AN26" s="289">
        <f t="shared" si="18"/>
        <v>14.285714285714285</v>
      </c>
      <c r="AO26" s="11">
        <v>1</v>
      </c>
      <c r="AP26" s="289">
        <f t="shared" si="19"/>
        <v>4.761904761904762</v>
      </c>
      <c r="AQ26" s="104">
        <v>4</v>
      </c>
    </row>
    <row r="27" spans="1:43" s="4" customFormat="1" ht="21.75" customHeight="1">
      <c r="A27" s="1"/>
      <c r="B27" s="95" t="s">
        <v>178</v>
      </c>
      <c r="C27" s="325">
        <f t="shared" si="20"/>
        <v>93</v>
      </c>
      <c r="D27" s="103">
        <v>24</v>
      </c>
      <c r="E27" s="103">
        <v>69</v>
      </c>
      <c r="F27" s="362">
        <f t="shared" si="21"/>
        <v>51</v>
      </c>
      <c r="G27" s="363">
        <v>100</v>
      </c>
      <c r="H27" s="11">
        <v>3</v>
      </c>
      <c r="I27" s="289">
        <f t="shared" si="2"/>
        <v>5.88235294117647</v>
      </c>
      <c r="J27" s="11">
        <v>40</v>
      </c>
      <c r="K27" s="305">
        <f t="shared" si="3"/>
        <v>78.43137254901961</v>
      </c>
      <c r="L27" s="11">
        <v>8</v>
      </c>
      <c r="M27" s="289">
        <f t="shared" si="4"/>
        <v>15.686274509803921</v>
      </c>
      <c r="N27" s="11">
        <v>0</v>
      </c>
      <c r="O27" s="305">
        <f t="shared" si="5"/>
        <v>0</v>
      </c>
      <c r="P27" s="327">
        <f t="shared" si="6"/>
        <v>51</v>
      </c>
      <c r="Q27" s="364">
        <v>100</v>
      </c>
      <c r="R27" s="11">
        <v>14</v>
      </c>
      <c r="S27" s="289">
        <f t="shared" si="7"/>
        <v>27.450980392156865</v>
      </c>
      <c r="T27" s="11">
        <v>19</v>
      </c>
      <c r="U27" s="305">
        <f t="shared" si="8"/>
        <v>37.254901960784316</v>
      </c>
      <c r="V27" s="11">
        <v>10</v>
      </c>
      <c r="W27" s="305">
        <f t="shared" si="9"/>
        <v>19.607843137254903</v>
      </c>
      <c r="X27" s="11">
        <v>5</v>
      </c>
      <c r="Y27" s="289">
        <f t="shared" si="10"/>
        <v>9.803921568627452</v>
      </c>
      <c r="Z27" s="11">
        <v>3</v>
      </c>
      <c r="AA27" s="305">
        <f t="shared" si="11"/>
        <v>5.88235294117647</v>
      </c>
      <c r="AB27" s="11">
        <v>0</v>
      </c>
      <c r="AC27" s="305">
        <f t="shared" si="12"/>
        <v>0</v>
      </c>
      <c r="AD27" s="11">
        <v>0</v>
      </c>
      <c r="AE27" s="305">
        <f t="shared" si="13"/>
        <v>0</v>
      </c>
      <c r="AF27" s="11">
        <v>0</v>
      </c>
      <c r="AG27" s="305">
        <f t="shared" si="14"/>
        <v>0</v>
      </c>
      <c r="AH27" s="11">
        <v>0</v>
      </c>
      <c r="AI27" s="289">
        <f t="shared" si="15"/>
        <v>0</v>
      </c>
      <c r="AJ27" s="318">
        <f t="shared" si="16"/>
        <v>36</v>
      </c>
      <c r="AK27" s="11">
        <v>33</v>
      </c>
      <c r="AL27" s="289">
        <f t="shared" si="17"/>
        <v>91.66666666666666</v>
      </c>
      <c r="AM27" s="11">
        <v>3</v>
      </c>
      <c r="AN27" s="289">
        <f t="shared" si="18"/>
        <v>8.333333333333332</v>
      </c>
      <c r="AO27" s="11">
        <v>0</v>
      </c>
      <c r="AP27" s="289">
        <f t="shared" si="19"/>
        <v>0</v>
      </c>
      <c r="AQ27" s="104">
        <v>6</v>
      </c>
    </row>
    <row r="28" spans="1:43" s="4" customFormat="1" ht="21.75" customHeight="1">
      <c r="A28" s="1"/>
      <c r="B28" s="95" t="s">
        <v>179</v>
      </c>
      <c r="C28" s="325">
        <f t="shared" si="20"/>
        <v>292</v>
      </c>
      <c r="D28" s="103">
        <v>220</v>
      </c>
      <c r="E28" s="103">
        <v>72</v>
      </c>
      <c r="F28" s="362">
        <f t="shared" si="21"/>
        <v>185</v>
      </c>
      <c r="G28" s="363">
        <v>100</v>
      </c>
      <c r="H28" s="11">
        <v>8</v>
      </c>
      <c r="I28" s="289">
        <f t="shared" si="2"/>
        <v>4.324324324324325</v>
      </c>
      <c r="J28" s="11">
        <v>155</v>
      </c>
      <c r="K28" s="305">
        <f t="shared" si="3"/>
        <v>83.78378378378379</v>
      </c>
      <c r="L28" s="11">
        <v>15</v>
      </c>
      <c r="M28" s="289">
        <f t="shared" si="4"/>
        <v>8.108108108108109</v>
      </c>
      <c r="N28" s="11">
        <v>7</v>
      </c>
      <c r="O28" s="305">
        <f t="shared" si="5"/>
        <v>3.783783783783784</v>
      </c>
      <c r="P28" s="327">
        <f t="shared" si="6"/>
        <v>185</v>
      </c>
      <c r="Q28" s="364">
        <v>100</v>
      </c>
      <c r="R28" s="11">
        <v>7</v>
      </c>
      <c r="S28" s="289">
        <f t="shared" si="7"/>
        <v>3.783783783783784</v>
      </c>
      <c r="T28" s="11">
        <v>21</v>
      </c>
      <c r="U28" s="305">
        <f t="shared" si="8"/>
        <v>11.351351351351353</v>
      </c>
      <c r="V28" s="11">
        <v>21</v>
      </c>
      <c r="W28" s="305">
        <f t="shared" si="9"/>
        <v>11.351351351351353</v>
      </c>
      <c r="X28" s="11">
        <v>42</v>
      </c>
      <c r="Y28" s="289">
        <f t="shared" si="10"/>
        <v>22.702702702702705</v>
      </c>
      <c r="Z28" s="11">
        <v>45</v>
      </c>
      <c r="AA28" s="305">
        <f t="shared" si="11"/>
        <v>24.324324324324326</v>
      </c>
      <c r="AB28" s="11">
        <v>40</v>
      </c>
      <c r="AC28" s="305">
        <f t="shared" si="12"/>
        <v>21.62162162162162</v>
      </c>
      <c r="AD28" s="11">
        <v>6</v>
      </c>
      <c r="AE28" s="305">
        <f t="shared" si="13"/>
        <v>3.2432432432432434</v>
      </c>
      <c r="AF28" s="11">
        <v>3</v>
      </c>
      <c r="AG28" s="305">
        <f t="shared" si="14"/>
        <v>1.6216216216216217</v>
      </c>
      <c r="AH28" s="11">
        <v>0</v>
      </c>
      <c r="AI28" s="289">
        <f t="shared" si="15"/>
        <v>0</v>
      </c>
      <c r="AJ28" s="318">
        <f t="shared" si="16"/>
        <v>101</v>
      </c>
      <c r="AK28" s="11">
        <v>40</v>
      </c>
      <c r="AL28" s="289">
        <f t="shared" si="17"/>
        <v>39.603960396039604</v>
      </c>
      <c r="AM28" s="11">
        <v>58</v>
      </c>
      <c r="AN28" s="289">
        <f t="shared" si="18"/>
        <v>57.42574257425742</v>
      </c>
      <c r="AO28" s="11">
        <v>3</v>
      </c>
      <c r="AP28" s="289">
        <f t="shared" si="19"/>
        <v>2.9702970297029703</v>
      </c>
      <c r="AQ28" s="104">
        <v>6</v>
      </c>
    </row>
    <row r="29" spans="1:43" s="4" customFormat="1" ht="21.75" customHeight="1">
      <c r="A29" s="1"/>
      <c r="B29" s="95" t="s">
        <v>180</v>
      </c>
      <c r="C29" s="325">
        <f t="shared" si="20"/>
        <v>2288</v>
      </c>
      <c r="D29" s="103">
        <v>1044</v>
      </c>
      <c r="E29" s="103">
        <v>1244</v>
      </c>
      <c r="F29" s="362">
        <f t="shared" si="21"/>
        <v>747</v>
      </c>
      <c r="G29" s="363">
        <v>100</v>
      </c>
      <c r="H29" s="11">
        <v>34</v>
      </c>
      <c r="I29" s="289">
        <f t="shared" si="2"/>
        <v>4.551539491298527</v>
      </c>
      <c r="J29" s="11">
        <v>663</v>
      </c>
      <c r="K29" s="305">
        <f t="shared" si="3"/>
        <v>88.75502008032129</v>
      </c>
      <c r="L29" s="11">
        <v>50</v>
      </c>
      <c r="M29" s="289">
        <f t="shared" si="4"/>
        <v>6.693440428380187</v>
      </c>
      <c r="N29" s="11">
        <v>0</v>
      </c>
      <c r="O29" s="305">
        <f t="shared" si="5"/>
        <v>0</v>
      </c>
      <c r="P29" s="327">
        <f t="shared" si="6"/>
        <v>747</v>
      </c>
      <c r="Q29" s="364">
        <v>100</v>
      </c>
      <c r="R29" s="11">
        <v>35</v>
      </c>
      <c r="S29" s="289">
        <f t="shared" si="7"/>
        <v>4.685408299866131</v>
      </c>
      <c r="T29" s="11">
        <v>35</v>
      </c>
      <c r="U29" s="305">
        <f t="shared" si="8"/>
        <v>4.685408299866131</v>
      </c>
      <c r="V29" s="11">
        <v>479</v>
      </c>
      <c r="W29" s="305">
        <f t="shared" si="9"/>
        <v>64.12315930388219</v>
      </c>
      <c r="X29" s="11">
        <v>107</v>
      </c>
      <c r="Y29" s="289">
        <f t="shared" si="10"/>
        <v>14.323962516733602</v>
      </c>
      <c r="Z29" s="11">
        <v>42</v>
      </c>
      <c r="AA29" s="305">
        <f t="shared" si="11"/>
        <v>5.622489959839357</v>
      </c>
      <c r="AB29" s="11">
        <v>21</v>
      </c>
      <c r="AC29" s="305">
        <f t="shared" si="12"/>
        <v>2.8112449799196786</v>
      </c>
      <c r="AD29" s="11">
        <v>12</v>
      </c>
      <c r="AE29" s="305">
        <f t="shared" si="13"/>
        <v>1.6064257028112447</v>
      </c>
      <c r="AF29" s="11">
        <v>5</v>
      </c>
      <c r="AG29" s="305">
        <f t="shared" si="14"/>
        <v>0.6693440428380187</v>
      </c>
      <c r="AH29" s="11">
        <v>11</v>
      </c>
      <c r="AI29" s="289">
        <f t="shared" si="15"/>
        <v>1.4725568942436411</v>
      </c>
      <c r="AJ29" s="318">
        <f t="shared" si="16"/>
        <v>1499</v>
      </c>
      <c r="AK29" s="11">
        <v>1109</v>
      </c>
      <c r="AL29" s="289">
        <f t="shared" si="17"/>
        <v>73.98265510340227</v>
      </c>
      <c r="AM29" s="11">
        <v>118</v>
      </c>
      <c r="AN29" s="289">
        <f t="shared" si="18"/>
        <v>7.871914609739826</v>
      </c>
      <c r="AO29" s="11">
        <v>272</v>
      </c>
      <c r="AP29" s="289">
        <f t="shared" si="19"/>
        <v>18.145430286857906</v>
      </c>
      <c r="AQ29" s="104">
        <v>42</v>
      </c>
    </row>
    <row r="30" spans="1:43" s="4" customFormat="1" ht="21.75" customHeight="1">
      <c r="A30" s="1"/>
      <c r="B30" s="95" t="s">
        <v>181</v>
      </c>
      <c r="C30" s="325">
        <f t="shared" si="20"/>
        <v>164</v>
      </c>
      <c r="D30" s="103">
        <v>69</v>
      </c>
      <c r="E30" s="103">
        <v>95</v>
      </c>
      <c r="F30" s="362">
        <f t="shared" si="21"/>
        <v>44</v>
      </c>
      <c r="G30" s="363">
        <v>100</v>
      </c>
      <c r="H30" s="11">
        <v>4</v>
      </c>
      <c r="I30" s="289">
        <f t="shared" si="2"/>
        <v>9.090909090909092</v>
      </c>
      <c r="J30" s="11">
        <v>38</v>
      </c>
      <c r="K30" s="305">
        <f t="shared" si="3"/>
        <v>86.36363636363636</v>
      </c>
      <c r="L30" s="11">
        <v>2</v>
      </c>
      <c r="M30" s="289">
        <f t="shared" si="4"/>
        <v>4.545454545454546</v>
      </c>
      <c r="N30" s="11">
        <v>0</v>
      </c>
      <c r="O30" s="305">
        <f t="shared" si="5"/>
        <v>0</v>
      </c>
      <c r="P30" s="327">
        <f t="shared" si="6"/>
        <v>44</v>
      </c>
      <c r="Q30" s="364">
        <v>100</v>
      </c>
      <c r="R30" s="11">
        <v>2</v>
      </c>
      <c r="S30" s="289">
        <f t="shared" si="7"/>
        <v>4.545454545454546</v>
      </c>
      <c r="T30" s="11">
        <v>22</v>
      </c>
      <c r="U30" s="305">
        <f t="shared" si="8"/>
        <v>50</v>
      </c>
      <c r="V30" s="11">
        <v>13</v>
      </c>
      <c r="W30" s="305">
        <f t="shared" si="9"/>
        <v>29.545454545454547</v>
      </c>
      <c r="X30" s="11">
        <v>5</v>
      </c>
      <c r="Y30" s="289">
        <f t="shared" si="10"/>
        <v>11.363636363636363</v>
      </c>
      <c r="Z30" s="11">
        <v>1</v>
      </c>
      <c r="AA30" s="305">
        <f t="shared" si="11"/>
        <v>2.272727272727273</v>
      </c>
      <c r="AB30" s="11">
        <v>0</v>
      </c>
      <c r="AC30" s="305">
        <f t="shared" si="12"/>
        <v>0</v>
      </c>
      <c r="AD30" s="11">
        <v>0</v>
      </c>
      <c r="AE30" s="305">
        <f t="shared" si="13"/>
        <v>0</v>
      </c>
      <c r="AF30" s="11">
        <v>0</v>
      </c>
      <c r="AG30" s="305">
        <f t="shared" si="14"/>
        <v>0</v>
      </c>
      <c r="AH30" s="11">
        <v>1</v>
      </c>
      <c r="AI30" s="289">
        <f t="shared" si="15"/>
        <v>2.272727272727273</v>
      </c>
      <c r="AJ30" s="318">
        <f t="shared" si="16"/>
        <v>113</v>
      </c>
      <c r="AK30" s="11">
        <v>60</v>
      </c>
      <c r="AL30" s="289">
        <f t="shared" si="17"/>
        <v>53.09734513274337</v>
      </c>
      <c r="AM30" s="11">
        <v>47</v>
      </c>
      <c r="AN30" s="289">
        <f t="shared" si="18"/>
        <v>41.5929203539823</v>
      </c>
      <c r="AO30" s="11">
        <v>6</v>
      </c>
      <c r="AP30" s="289">
        <f t="shared" si="19"/>
        <v>5.3097345132743365</v>
      </c>
      <c r="AQ30" s="104">
        <v>7</v>
      </c>
    </row>
    <row r="31" spans="1:43" s="4" customFormat="1" ht="21.75" customHeight="1">
      <c r="A31" s="1"/>
      <c r="B31" s="95" t="s">
        <v>182</v>
      </c>
      <c r="C31" s="325">
        <f t="shared" si="20"/>
        <v>465</v>
      </c>
      <c r="D31" s="103">
        <v>191</v>
      </c>
      <c r="E31" s="103">
        <v>274</v>
      </c>
      <c r="F31" s="362">
        <f t="shared" si="21"/>
        <v>83</v>
      </c>
      <c r="G31" s="363">
        <v>100</v>
      </c>
      <c r="H31" s="11">
        <v>11</v>
      </c>
      <c r="I31" s="289">
        <f t="shared" si="2"/>
        <v>13.253012048192772</v>
      </c>
      <c r="J31" s="11">
        <v>16</v>
      </c>
      <c r="K31" s="305">
        <f t="shared" si="3"/>
        <v>19.27710843373494</v>
      </c>
      <c r="L31" s="11">
        <v>54</v>
      </c>
      <c r="M31" s="289">
        <f t="shared" si="4"/>
        <v>65.06024096385542</v>
      </c>
      <c r="N31" s="11">
        <v>2</v>
      </c>
      <c r="O31" s="305">
        <f t="shared" si="5"/>
        <v>2.4096385542168677</v>
      </c>
      <c r="P31" s="327">
        <f t="shared" si="6"/>
        <v>83</v>
      </c>
      <c r="Q31" s="364">
        <v>100</v>
      </c>
      <c r="R31" s="11">
        <v>3</v>
      </c>
      <c r="S31" s="289">
        <f t="shared" si="7"/>
        <v>3.614457831325301</v>
      </c>
      <c r="T31" s="11">
        <v>29</v>
      </c>
      <c r="U31" s="305">
        <f t="shared" si="8"/>
        <v>34.93975903614458</v>
      </c>
      <c r="V31" s="11">
        <v>36</v>
      </c>
      <c r="W31" s="305">
        <f t="shared" si="9"/>
        <v>43.373493975903614</v>
      </c>
      <c r="X31" s="11">
        <v>5</v>
      </c>
      <c r="Y31" s="289">
        <f t="shared" si="10"/>
        <v>6.024096385542169</v>
      </c>
      <c r="Z31" s="11">
        <v>2</v>
      </c>
      <c r="AA31" s="305">
        <f t="shared" si="11"/>
        <v>2.4096385542168677</v>
      </c>
      <c r="AB31" s="11">
        <v>2</v>
      </c>
      <c r="AC31" s="305">
        <f t="shared" si="12"/>
        <v>2.4096385542168677</v>
      </c>
      <c r="AD31" s="11">
        <v>1</v>
      </c>
      <c r="AE31" s="305">
        <f t="shared" si="13"/>
        <v>1.2048192771084338</v>
      </c>
      <c r="AF31" s="11">
        <v>4</v>
      </c>
      <c r="AG31" s="305">
        <f t="shared" si="14"/>
        <v>4.819277108433735</v>
      </c>
      <c r="AH31" s="11">
        <v>1</v>
      </c>
      <c r="AI31" s="289">
        <f t="shared" si="15"/>
        <v>1.2048192771084338</v>
      </c>
      <c r="AJ31" s="318">
        <f t="shared" si="16"/>
        <v>373</v>
      </c>
      <c r="AK31" s="11">
        <v>205</v>
      </c>
      <c r="AL31" s="289">
        <f t="shared" si="17"/>
        <v>54.95978552278821</v>
      </c>
      <c r="AM31" s="11">
        <v>167</v>
      </c>
      <c r="AN31" s="289">
        <f t="shared" si="18"/>
        <v>44.77211796246649</v>
      </c>
      <c r="AO31" s="11">
        <v>1</v>
      </c>
      <c r="AP31" s="289">
        <f t="shared" si="19"/>
        <v>0.2680965147453083</v>
      </c>
      <c r="AQ31" s="104">
        <v>9</v>
      </c>
    </row>
    <row r="32" spans="1:43" s="4" customFormat="1" ht="21.75" customHeight="1">
      <c r="A32" s="1"/>
      <c r="B32" s="95" t="s">
        <v>183</v>
      </c>
      <c r="C32" s="325">
        <f t="shared" si="20"/>
        <v>996</v>
      </c>
      <c r="D32" s="103">
        <v>538</v>
      </c>
      <c r="E32" s="103">
        <v>458</v>
      </c>
      <c r="F32" s="362">
        <f t="shared" si="21"/>
        <v>94</v>
      </c>
      <c r="G32" s="363">
        <v>100</v>
      </c>
      <c r="H32" s="11">
        <v>8</v>
      </c>
      <c r="I32" s="289">
        <f t="shared" si="2"/>
        <v>8.51063829787234</v>
      </c>
      <c r="J32" s="11">
        <v>73</v>
      </c>
      <c r="K32" s="305">
        <f t="shared" si="3"/>
        <v>77.6595744680851</v>
      </c>
      <c r="L32" s="11">
        <v>13</v>
      </c>
      <c r="M32" s="289">
        <f t="shared" si="4"/>
        <v>13.829787234042554</v>
      </c>
      <c r="N32" s="11">
        <v>0</v>
      </c>
      <c r="O32" s="305">
        <f t="shared" si="5"/>
        <v>0</v>
      </c>
      <c r="P32" s="327">
        <f t="shared" si="6"/>
        <v>94</v>
      </c>
      <c r="Q32" s="364">
        <v>100</v>
      </c>
      <c r="R32" s="11">
        <v>1</v>
      </c>
      <c r="S32" s="289">
        <f t="shared" si="7"/>
        <v>1.0638297872340425</v>
      </c>
      <c r="T32" s="11">
        <v>45</v>
      </c>
      <c r="U32" s="305">
        <f t="shared" si="8"/>
        <v>47.87234042553192</v>
      </c>
      <c r="V32" s="11">
        <v>20</v>
      </c>
      <c r="W32" s="305">
        <f t="shared" si="9"/>
        <v>21.27659574468085</v>
      </c>
      <c r="X32" s="11">
        <v>7</v>
      </c>
      <c r="Y32" s="289">
        <f t="shared" si="10"/>
        <v>7.446808510638298</v>
      </c>
      <c r="Z32" s="11">
        <v>6</v>
      </c>
      <c r="AA32" s="305">
        <f t="shared" si="11"/>
        <v>6.382978723404255</v>
      </c>
      <c r="AB32" s="11">
        <v>4</v>
      </c>
      <c r="AC32" s="305">
        <f t="shared" si="12"/>
        <v>4.25531914893617</v>
      </c>
      <c r="AD32" s="11">
        <v>4</v>
      </c>
      <c r="AE32" s="305">
        <f t="shared" si="13"/>
        <v>4.25531914893617</v>
      </c>
      <c r="AF32" s="11">
        <v>2</v>
      </c>
      <c r="AG32" s="305">
        <f t="shared" si="14"/>
        <v>2.127659574468085</v>
      </c>
      <c r="AH32" s="11">
        <v>5</v>
      </c>
      <c r="AI32" s="289">
        <f t="shared" si="15"/>
        <v>5.319148936170213</v>
      </c>
      <c r="AJ32" s="318">
        <f t="shared" si="16"/>
        <v>888</v>
      </c>
      <c r="AK32" s="11">
        <v>395</v>
      </c>
      <c r="AL32" s="289">
        <f t="shared" si="17"/>
        <v>44.48198198198198</v>
      </c>
      <c r="AM32" s="11">
        <v>416</v>
      </c>
      <c r="AN32" s="289">
        <f t="shared" si="18"/>
        <v>46.846846846846844</v>
      </c>
      <c r="AO32" s="11">
        <v>77</v>
      </c>
      <c r="AP32" s="289">
        <f t="shared" si="19"/>
        <v>8.67117117117117</v>
      </c>
      <c r="AQ32" s="104">
        <v>14</v>
      </c>
    </row>
    <row r="33" spans="1:43" s="4" customFormat="1" ht="21.75" customHeight="1">
      <c r="A33" s="1"/>
      <c r="B33" s="95" t="s">
        <v>184</v>
      </c>
      <c r="C33" s="365">
        <f t="shared" si="20"/>
        <v>4010</v>
      </c>
      <c r="D33" s="103">
        <v>1493</v>
      </c>
      <c r="E33" s="103">
        <v>2517</v>
      </c>
      <c r="F33" s="362">
        <f t="shared" si="21"/>
        <v>2000</v>
      </c>
      <c r="G33" s="363">
        <v>100</v>
      </c>
      <c r="H33" s="11">
        <v>53</v>
      </c>
      <c r="I33" s="289">
        <f t="shared" si="2"/>
        <v>2.65</v>
      </c>
      <c r="J33" s="11">
        <v>1013</v>
      </c>
      <c r="K33" s="305">
        <f t="shared" si="3"/>
        <v>50.64999999999999</v>
      </c>
      <c r="L33" s="11">
        <v>929</v>
      </c>
      <c r="M33" s="289">
        <f t="shared" si="4"/>
        <v>46.45</v>
      </c>
      <c r="N33" s="11">
        <v>5</v>
      </c>
      <c r="O33" s="305">
        <f t="shared" si="5"/>
        <v>0.25</v>
      </c>
      <c r="P33" s="327">
        <f t="shared" si="6"/>
        <v>2000</v>
      </c>
      <c r="Q33" s="364">
        <v>100</v>
      </c>
      <c r="R33" s="11">
        <v>28</v>
      </c>
      <c r="S33" s="289">
        <f t="shared" si="7"/>
        <v>1.4000000000000001</v>
      </c>
      <c r="T33" s="11">
        <v>1469</v>
      </c>
      <c r="U33" s="305">
        <f t="shared" si="8"/>
        <v>73.45</v>
      </c>
      <c r="V33" s="11">
        <v>280</v>
      </c>
      <c r="W33" s="305">
        <f t="shared" si="9"/>
        <v>14.000000000000002</v>
      </c>
      <c r="X33" s="11">
        <v>63</v>
      </c>
      <c r="Y33" s="289">
        <f t="shared" si="10"/>
        <v>3.15</v>
      </c>
      <c r="Z33" s="11">
        <v>24</v>
      </c>
      <c r="AA33" s="305">
        <f t="shared" si="11"/>
        <v>1.2</v>
      </c>
      <c r="AB33" s="11">
        <v>43</v>
      </c>
      <c r="AC33" s="305">
        <f t="shared" si="12"/>
        <v>2.15</v>
      </c>
      <c r="AD33" s="11">
        <v>29</v>
      </c>
      <c r="AE33" s="305">
        <f t="shared" si="13"/>
        <v>1.4500000000000002</v>
      </c>
      <c r="AF33" s="11">
        <v>16</v>
      </c>
      <c r="AG33" s="305">
        <f t="shared" si="14"/>
        <v>0.8</v>
      </c>
      <c r="AH33" s="11">
        <v>48</v>
      </c>
      <c r="AI33" s="289">
        <f t="shared" si="15"/>
        <v>2.4</v>
      </c>
      <c r="AJ33" s="325">
        <f t="shared" si="16"/>
        <v>1870</v>
      </c>
      <c r="AK33" s="11">
        <v>968</v>
      </c>
      <c r="AL33" s="289">
        <f t="shared" si="17"/>
        <v>51.76470588235295</v>
      </c>
      <c r="AM33" s="236">
        <v>868</v>
      </c>
      <c r="AN33" s="289">
        <f t="shared" si="18"/>
        <v>46.41711229946524</v>
      </c>
      <c r="AO33" s="11">
        <v>34</v>
      </c>
      <c r="AP33" s="289">
        <f t="shared" si="19"/>
        <v>1.8181818181818181</v>
      </c>
      <c r="AQ33" s="104">
        <v>140</v>
      </c>
    </row>
    <row r="34" spans="1:43" s="4" customFormat="1" ht="22.5" customHeight="1">
      <c r="A34" s="1"/>
      <c r="B34" s="95" t="s">
        <v>185</v>
      </c>
      <c r="C34" s="325">
        <f>F34+AJ34+AQ34</f>
        <v>984</v>
      </c>
      <c r="D34" s="237">
        <v>468</v>
      </c>
      <c r="E34" s="103">
        <v>516</v>
      </c>
      <c r="F34" s="362">
        <f t="shared" si="21"/>
        <v>302</v>
      </c>
      <c r="G34" s="363">
        <v>100</v>
      </c>
      <c r="H34" s="11">
        <v>16</v>
      </c>
      <c r="I34" s="289">
        <f t="shared" si="2"/>
        <v>5.298013245033113</v>
      </c>
      <c r="J34" s="11">
        <v>237</v>
      </c>
      <c r="K34" s="305">
        <f t="shared" si="3"/>
        <v>78.47682119205298</v>
      </c>
      <c r="L34" s="11">
        <v>49</v>
      </c>
      <c r="M34" s="289">
        <f t="shared" si="4"/>
        <v>16.225165562913908</v>
      </c>
      <c r="N34" s="11">
        <v>0</v>
      </c>
      <c r="O34" s="305">
        <f t="shared" si="5"/>
        <v>0</v>
      </c>
      <c r="P34" s="327">
        <f t="shared" si="6"/>
        <v>302</v>
      </c>
      <c r="Q34" s="364">
        <v>100</v>
      </c>
      <c r="R34" s="11">
        <v>32</v>
      </c>
      <c r="S34" s="289">
        <f t="shared" si="7"/>
        <v>10.596026490066226</v>
      </c>
      <c r="T34" s="11">
        <v>184</v>
      </c>
      <c r="U34" s="305">
        <f t="shared" si="8"/>
        <v>60.9271523178808</v>
      </c>
      <c r="V34" s="11">
        <v>15</v>
      </c>
      <c r="W34" s="305">
        <f t="shared" si="9"/>
        <v>4.966887417218543</v>
      </c>
      <c r="X34" s="11">
        <v>17</v>
      </c>
      <c r="Y34" s="289">
        <f t="shared" si="10"/>
        <v>5.629139072847682</v>
      </c>
      <c r="Z34" s="11">
        <v>12</v>
      </c>
      <c r="AA34" s="305">
        <f t="shared" si="11"/>
        <v>3.9735099337748347</v>
      </c>
      <c r="AB34" s="11">
        <v>7</v>
      </c>
      <c r="AC34" s="305">
        <f t="shared" si="12"/>
        <v>2.3178807947019866</v>
      </c>
      <c r="AD34" s="11">
        <v>12</v>
      </c>
      <c r="AE34" s="305">
        <f t="shared" si="13"/>
        <v>3.9735099337748347</v>
      </c>
      <c r="AF34" s="11">
        <v>3</v>
      </c>
      <c r="AG34" s="305">
        <f t="shared" si="14"/>
        <v>0.9933774834437087</v>
      </c>
      <c r="AH34" s="11">
        <v>20</v>
      </c>
      <c r="AI34" s="274">
        <f t="shared" si="15"/>
        <v>6.622516556291391</v>
      </c>
      <c r="AJ34" s="325">
        <f t="shared" si="16"/>
        <v>654</v>
      </c>
      <c r="AK34" s="11">
        <v>296</v>
      </c>
      <c r="AL34" s="305">
        <f t="shared" si="17"/>
        <v>45.25993883792049</v>
      </c>
      <c r="AM34" s="10">
        <v>335</v>
      </c>
      <c r="AN34" s="305">
        <f t="shared" si="18"/>
        <v>51.223241590214066</v>
      </c>
      <c r="AO34" s="11">
        <v>23</v>
      </c>
      <c r="AP34" s="289">
        <f t="shared" si="19"/>
        <v>3.5168195718654434</v>
      </c>
      <c r="AQ34" s="104">
        <v>28</v>
      </c>
    </row>
    <row r="35" spans="1:43" s="4" customFormat="1" ht="21.75" customHeight="1">
      <c r="A35" s="1"/>
      <c r="B35" s="95" t="s">
        <v>186</v>
      </c>
      <c r="C35" s="318">
        <f t="shared" si="20"/>
        <v>422</v>
      </c>
      <c r="D35" s="103">
        <v>146</v>
      </c>
      <c r="E35" s="103">
        <v>276</v>
      </c>
      <c r="F35" s="362">
        <f t="shared" si="21"/>
        <v>174</v>
      </c>
      <c r="G35" s="363">
        <v>100</v>
      </c>
      <c r="H35" s="11">
        <v>8</v>
      </c>
      <c r="I35" s="289">
        <f t="shared" si="2"/>
        <v>4.597701149425287</v>
      </c>
      <c r="J35" s="11">
        <v>154</v>
      </c>
      <c r="K35" s="305">
        <f t="shared" si="3"/>
        <v>88.50574712643679</v>
      </c>
      <c r="L35" s="11">
        <v>12</v>
      </c>
      <c r="M35" s="289">
        <f t="shared" si="4"/>
        <v>6.896551724137931</v>
      </c>
      <c r="N35" s="11">
        <v>0</v>
      </c>
      <c r="O35" s="305">
        <f t="shared" si="5"/>
        <v>0</v>
      </c>
      <c r="P35" s="327">
        <f t="shared" si="6"/>
        <v>174</v>
      </c>
      <c r="Q35" s="364">
        <v>100</v>
      </c>
      <c r="R35" s="11">
        <v>5</v>
      </c>
      <c r="S35" s="289">
        <f t="shared" si="7"/>
        <v>2.8735632183908044</v>
      </c>
      <c r="T35" s="11">
        <v>78</v>
      </c>
      <c r="U35" s="305">
        <f t="shared" si="8"/>
        <v>44.827586206896555</v>
      </c>
      <c r="V35" s="11">
        <v>63</v>
      </c>
      <c r="W35" s="305">
        <f t="shared" si="9"/>
        <v>36.206896551724135</v>
      </c>
      <c r="X35" s="11">
        <v>10</v>
      </c>
      <c r="Y35" s="289">
        <f t="shared" si="10"/>
        <v>5.747126436781609</v>
      </c>
      <c r="Z35" s="11">
        <v>2</v>
      </c>
      <c r="AA35" s="305">
        <f t="shared" si="11"/>
        <v>1.1494252873563218</v>
      </c>
      <c r="AB35" s="11">
        <v>8</v>
      </c>
      <c r="AC35" s="305">
        <f t="shared" si="12"/>
        <v>4.597701149425287</v>
      </c>
      <c r="AD35" s="11">
        <v>1</v>
      </c>
      <c r="AE35" s="305">
        <f t="shared" si="13"/>
        <v>0.5747126436781609</v>
      </c>
      <c r="AF35" s="11">
        <v>1</v>
      </c>
      <c r="AG35" s="305">
        <f t="shared" si="14"/>
        <v>0.5747126436781609</v>
      </c>
      <c r="AH35" s="11">
        <v>6</v>
      </c>
      <c r="AI35" s="289">
        <f t="shared" si="15"/>
        <v>3.4482758620689653</v>
      </c>
      <c r="AJ35" s="318">
        <f t="shared" si="16"/>
        <v>237</v>
      </c>
      <c r="AK35" s="11">
        <v>131</v>
      </c>
      <c r="AL35" s="289">
        <f t="shared" si="17"/>
        <v>55.27426160337553</v>
      </c>
      <c r="AM35" s="31">
        <v>83</v>
      </c>
      <c r="AN35" s="289">
        <f t="shared" si="18"/>
        <v>35.0210970464135</v>
      </c>
      <c r="AO35" s="11">
        <v>23</v>
      </c>
      <c r="AP35" s="289">
        <f t="shared" si="19"/>
        <v>9.70464135021097</v>
      </c>
      <c r="AQ35" s="104">
        <v>11</v>
      </c>
    </row>
    <row r="36" spans="1:43" s="4" customFormat="1" ht="21.75" customHeight="1">
      <c r="A36" s="1"/>
      <c r="B36" s="95" t="s">
        <v>187</v>
      </c>
      <c r="C36" s="325">
        <f t="shared" si="20"/>
        <v>165</v>
      </c>
      <c r="D36" s="103">
        <v>47</v>
      </c>
      <c r="E36" s="103">
        <v>118</v>
      </c>
      <c r="F36" s="362">
        <f t="shared" si="21"/>
        <v>133</v>
      </c>
      <c r="G36" s="363">
        <v>100</v>
      </c>
      <c r="H36" s="11">
        <v>3</v>
      </c>
      <c r="I36" s="289">
        <f t="shared" si="2"/>
        <v>2.2556390977443606</v>
      </c>
      <c r="J36" s="11">
        <v>125</v>
      </c>
      <c r="K36" s="305">
        <f t="shared" si="3"/>
        <v>93.98496240601504</v>
      </c>
      <c r="L36" s="11">
        <v>4</v>
      </c>
      <c r="M36" s="289">
        <f t="shared" si="4"/>
        <v>3.007518796992481</v>
      </c>
      <c r="N36" s="11">
        <v>1</v>
      </c>
      <c r="O36" s="305">
        <f t="shared" si="5"/>
        <v>0.7518796992481203</v>
      </c>
      <c r="P36" s="327">
        <f t="shared" si="6"/>
        <v>133</v>
      </c>
      <c r="Q36" s="364">
        <v>100</v>
      </c>
      <c r="R36" s="11">
        <v>8</v>
      </c>
      <c r="S36" s="289">
        <f t="shared" si="7"/>
        <v>6.015037593984962</v>
      </c>
      <c r="T36" s="11">
        <v>88</v>
      </c>
      <c r="U36" s="305">
        <f t="shared" si="8"/>
        <v>66.16541353383458</v>
      </c>
      <c r="V36" s="11">
        <v>7</v>
      </c>
      <c r="W36" s="305">
        <f t="shared" si="9"/>
        <v>5.263157894736842</v>
      </c>
      <c r="X36" s="11">
        <v>27</v>
      </c>
      <c r="Y36" s="289">
        <f t="shared" si="10"/>
        <v>20.30075187969925</v>
      </c>
      <c r="Z36" s="11">
        <v>1</v>
      </c>
      <c r="AA36" s="305">
        <f t="shared" si="11"/>
        <v>0.7518796992481203</v>
      </c>
      <c r="AB36" s="11">
        <v>1</v>
      </c>
      <c r="AC36" s="305">
        <f t="shared" si="12"/>
        <v>0.7518796992481203</v>
      </c>
      <c r="AD36" s="11">
        <v>0</v>
      </c>
      <c r="AE36" s="305">
        <f t="shared" si="13"/>
        <v>0</v>
      </c>
      <c r="AF36" s="11">
        <v>1</v>
      </c>
      <c r="AG36" s="305">
        <f t="shared" si="14"/>
        <v>0.7518796992481203</v>
      </c>
      <c r="AH36" s="11">
        <v>0</v>
      </c>
      <c r="AI36" s="289">
        <f t="shared" si="15"/>
        <v>0</v>
      </c>
      <c r="AJ36" s="318">
        <f t="shared" si="16"/>
        <v>23</v>
      </c>
      <c r="AK36" s="11">
        <v>18</v>
      </c>
      <c r="AL36" s="289">
        <f t="shared" si="17"/>
        <v>78.26086956521739</v>
      </c>
      <c r="AM36" s="11">
        <v>3</v>
      </c>
      <c r="AN36" s="289">
        <f t="shared" si="18"/>
        <v>13.043478260869565</v>
      </c>
      <c r="AO36" s="11">
        <v>2</v>
      </c>
      <c r="AP36" s="289">
        <f t="shared" si="19"/>
        <v>8.695652173913043</v>
      </c>
      <c r="AQ36" s="104">
        <v>9</v>
      </c>
    </row>
    <row r="37" spans="1:43" s="4" customFormat="1" ht="21.75" customHeight="1">
      <c r="A37" s="1"/>
      <c r="B37" s="95" t="s">
        <v>188</v>
      </c>
      <c r="C37" s="325">
        <f t="shared" si="20"/>
        <v>41</v>
      </c>
      <c r="D37" s="103">
        <v>23</v>
      </c>
      <c r="E37" s="103">
        <v>18</v>
      </c>
      <c r="F37" s="362">
        <f t="shared" si="21"/>
        <v>27</v>
      </c>
      <c r="G37" s="363">
        <v>100</v>
      </c>
      <c r="H37" s="11">
        <v>5</v>
      </c>
      <c r="I37" s="289">
        <f t="shared" si="2"/>
        <v>18.51851851851852</v>
      </c>
      <c r="J37" s="11">
        <v>17</v>
      </c>
      <c r="K37" s="305">
        <f t="shared" si="3"/>
        <v>62.96296296296296</v>
      </c>
      <c r="L37" s="11">
        <v>4</v>
      </c>
      <c r="M37" s="289">
        <f t="shared" si="4"/>
        <v>14.814814814814813</v>
      </c>
      <c r="N37" s="11">
        <v>1</v>
      </c>
      <c r="O37" s="305">
        <f t="shared" si="5"/>
        <v>3.7037037037037033</v>
      </c>
      <c r="P37" s="327">
        <f t="shared" si="6"/>
        <v>27</v>
      </c>
      <c r="Q37" s="364">
        <v>100</v>
      </c>
      <c r="R37" s="11">
        <v>2</v>
      </c>
      <c r="S37" s="289">
        <f t="shared" si="7"/>
        <v>7.4074074074074066</v>
      </c>
      <c r="T37" s="11">
        <v>3</v>
      </c>
      <c r="U37" s="305">
        <f t="shared" si="8"/>
        <v>11.11111111111111</v>
      </c>
      <c r="V37" s="11">
        <v>6</v>
      </c>
      <c r="W37" s="305">
        <f t="shared" si="9"/>
        <v>22.22222222222222</v>
      </c>
      <c r="X37" s="11">
        <v>12</v>
      </c>
      <c r="Y37" s="289">
        <f t="shared" si="10"/>
        <v>44.44444444444444</v>
      </c>
      <c r="Z37" s="11">
        <v>3</v>
      </c>
      <c r="AA37" s="305">
        <f t="shared" si="11"/>
        <v>11.11111111111111</v>
      </c>
      <c r="AB37" s="11">
        <v>1</v>
      </c>
      <c r="AC37" s="305">
        <f t="shared" si="12"/>
        <v>3.7037037037037033</v>
      </c>
      <c r="AD37" s="11">
        <v>0</v>
      </c>
      <c r="AE37" s="305">
        <f t="shared" si="13"/>
        <v>0</v>
      </c>
      <c r="AF37" s="11">
        <v>0</v>
      </c>
      <c r="AG37" s="305">
        <f t="shared" si="14"/>
        <v>0</v>
      </c>
      <c r="AH37" s="11">
        <v>0</v>
      </c>
      <c r="AI37" s="289">
        <f t="shared" si="15"/>
        <v>0</v>
      </c>
      <c r="AJ37" s="318">
        <f t="shared" si="16"/>
        <v>14</v>
      </c>
      <c r="AK37" s="11">
        <v>12</v>
      </c>
      <c r="AL37" s="289">
        <f t="shared" si="17"/>
        <v>85.71428571428571</v>
      </c>
      <c r="AM37" s="11">
        <v>2</v>
      </c>
      <c r="AN37" s="289">
        <f t="shared" si="18"/>
        <v>14.285714285714285</v>
      </c>
      <c r="AO37" s="11">
        <v>0</v>
      </c>
      <c r="AP37" s="289">
        <f t="shared" si="19"/>
        <v>0</v>
      </c>
      <c r="AQ37" s="104">
        <v>0</v>
      </c>
    </row>
    <row r="38" spans="1:43" s="4" customFormat="1" ht="21.75" customHeight="1">
      <c r="A38" s="1"/>
      <c r="B38" s="95" t="s">
        <v>189</v>
      </c>
      <c r="C38" s="325">
        <f t="shared" si="20"/>
        <v>70</v>
      </c>
      <c r="D38" s="103">
        <v>50</v>
      </c>
      <c r="E38" s="103">
        <v>20</v>
      </c>
      <c r="F38" s="362">
        <f t="shared" si="21"/>
        <v>24</v>
      </c>
      <c r="G38" s="363">
        <v>100</v>
      </c>
      <c r="H38" s="11">
        <v>4</v>
      </c>
      <c r="I38" s="289">
        <f t="shared" si="2"/>
        <v>16.666666666666664</v>
      </c>
      <c r="J38" s="11">
        <v>9</v>
      </c>
      <c r="K38" s="305">
        <f t="shared" si="3"/>
        <v>37.5</v>
      </c>
      <c r="L38" s="11">
        <v>11</v>
      </c>
      <c r="M38" s="289">
        <f t="shared" si="4"/>
        <v>45.83333333333333</v>
      </c>
      <c r="N38" s="11">
        <v>0</v>
      </c>
      <c r="O38" s="305">
        <f t="shared" si="5"/>
        <v>0</v>
      </c>
      <c r="P38" s="327">
        <f t="shared" si="6"/>
        <v>24</v>
      </c>
      <c r="Q38" s="364">
        <v>100</v>
      </c>
      <c r="R38" s="11">
        <v>4</v>
      </c>
      <c r="S38" s="289">
        <f t="shared" si="7"/>
        <v>16.666666666666664</v>
      </c>
      <c r="T38" s="11">
        <v>6</v>
      </c>
      <c r="U38" s="305">
        <f t="shared" si="8"/>
        <v>25</v>
      </c>
      <c r="V38" s="11">
        <v>5</v>
      </c>
      <c r="W38" s="305">
        <f t="shared" si="9"/>
        <v>20.833333333333336</v>
      </c>
      <c r="X38" s="11">
        <v>2</v>
      </c>
      <c r="Y38" s="289">
        <f t="shared" si="10"/>
        <v>8.333333333333332</v>
      </c>
      <c r="Z38" s="11">
        <v>1</v>
      </c>
      <c r="AA38" s="305">
        <f t="shared" si="11"/>
        <v>4.166666666666666</v>
      </c>
      <c r="AB38" s="11">
        <v>2</v>
      </c>
      <c r="AC38" s="305">
        <f t="shared" si="12"/>
        <v>8.333333333333332</v>
      </c>
      <c r="AD38" s="11">
        <v>1</v>
      </c>
      <c r="AE38" s="305">
        <f t="shared" si="13"/>
        <v>4.166666666666666</v>
      </c>
      <c r="AF38" s="11">
        <v>0</v>
      </c>
      <c r="AG38" s="305">
        <f t="shared" si="14"/>
        <v>0</v>
      </c>
      <c r="AH38" s="11">
        <v>3</v>
      </c>
      <c r="AI38" s="289">
        <f t="shared" si="15"/>
        <v>12.5</v>
      </c>
      <c r="AJ38" s="318">
        <f t="shared" si="16"/>
        <v>44</v>
      </c>
      <c r="AK38" s="11">
        <v>11</v>
      </c>
      <c r="AL38" s="289">
        <f t="shared" si="17"/>
        <v>25</v>
      </c>
      <c r="AM38" s="11">
        <v>12</v>
      </c>
      <c r="AN38" s="289">
        <f t="shared" si="18"/>
        <v>27.27272727272727</v>
      </c>
      <c r="AO38" s="11">
        <v>21</v>
      </c>
      <c r="AP38" s="289">
        <f t="shared" si="19"/>
        <v>47.72727272727273</v>
      </c>
      <c r="AQ38" s="104">
        <v>2</v>
      </c>
    </row>
    <row r="39" spans="1:43" s="4" customFormat="1" ht="21.75" customHeight="1">
      <c r="A39" s="1"/>
      <c r="B39" s="95" t="s">
        <v>190</v>
      </c>
      <c r="C39" s="325">
        <f t="shared" si="20"/>
        <v>674</v>
      </c>
      <c r="D39" s="103">
        <v>316</v>
      </c>
      <c r="E39" s="103">
        <v>358</v>
      </c>
      <c r="F39" s="362">
        <f t="shared" si="21"/>
        <v>75</v>
      </c>
      <c r="G39" s="363">
        <v>100</v>
      </c>
      <c r="H39" s="11">
        <v>2</v>
      </c>
      <c r="I39" s="289">
        <f t="shared" si="2"/>
        <v>2.666666666666667</v>
      </c>
      <c r="J39" s="11">
        <v>59</v>
      </c>
      <c r="K39" s="305">
        <f t="shared" si="3"/>
        <v>78.66666666666666</v>
      </c>
      <c r="L39" s="11">
        <v>14</v>
      </c>
      <c r="M39" s="289">
        <f t="shared" si="4"/>
        <v>18.666666666666668</v>
      </c>
      <c r="N39" s="11">
        <v>0</v>
      </c>
      <c r="O39" s="305">
        <f t="shared" si="5"/>
        <v>0</v>
      </c>
      <c r="P39" s="327">
        <f t="shared" si="6"/>
        <v>75</v>
      </c>
      <c r="Q39" s="364">
        <v>100</v>
      </c>
      <c r="R39" s="11">
        <v>7</v>
      </c>
      <c r="S39" s="289">
        <f t="shared" si="7"/>
        <v>9.333333333333334</v>
      </c>
      <c r="T39" s="11">
        <v>23</v>
      </c>
      <c r="U39" s="305">
        <f t="shared" si="8"/>
        <v>30.666666666666664</v>
      </c>
      <c r="V39" s="11">
        <v>31</v>
      </c>
      <c r="W39" s="305">
        <f t="shared" si="9"/>
        <v>41.333333333333336</v>
      </c>
      <c r="X39" s="11">
        <v>4</v>
      </c>
      <c r="Y39" s="289">
        <f t="shared" si="10"/>
        <v>5.333333333333334</v>
      </c>
      <c r="Z39" s="11">
        <v>8</v>
      </c>
      <c r="AA39" s="305">
        <f t="shared" si="11"/>
        <v>10.666666666666668</v>
      </c>
      <c r="AB39" s="11">
        <v>1</v>
      </c>
      <c r="AC39" s="305">
        <f t="shared" si="12"/>
        <v>1.3333333333333335</v>
      </c>
      <c r="AD39" s="11">
        <v>0</v>
      </c>
      <c r="AE39" s="305">
        <f t="shared" si="13"/>
        <v>0</v>
      </c>
      <c r="AF39" s="11">
        <v>1</v>
      </c>
      <c r="AG39" s="305">
        <f t="shared" si="14"/>
        <v>1.3333333333333335</v>
      </c>
      <c r="AH39" s="11">
        <v>0</v>
      </c>
      <c r="AI39" s="289">
        <f t="shared" si="15"/>
        <v>0</v>
      </c>
      <c r="AJ39" s="318">
        <f t="shared" si="16"/>
        <v>589</v>
      </c>
      <c r="AK39" s="11">
        <v>300</v>
      </c>
      <c r="AL39" s="289">
        <f t="shared" si="17"/>
        <v>50.93378607809848</v>
      </c>
      <c r="AM39" s="11">
        <v>289</v>
      </c>
      <c r="AN39" s="289">
        <f t="shared" si="18"/>
        <v>49.06621392190153</v>
      </c>
      <c r="AO39" s="11">
        <v>0</v>
      </c>
      <c r="AP39" s="289">
        <f t="shared" si="19"/>
        <v>0</v>
      </c>
      <c r="AQ39" s="104">
        <v>10</v>
      </c>
    </row>
    <row r="40" spans="1:43" s="4" customFormat="1" ht="21.75" customHeight="1">
      <c r="A40" s="1"/>
      <c r="B40" s="95" t="s">
        <v>191</v>
      </c>
      <c r="C40" s="325">
        <f t="shared" si="20"/>
        <v>541</v>
      </c>
      <c r="D40" s="103">
        <v>416</v>
      </c>
      <c r="E40" s="103">
        <v>125</v>
      </c>
      <c r="F40" s="362">
        <f t="shared" si="21"/>
        <v>65</v>
      </c>
      <c r="G40" s="363">
        <v>100</v>
      </c>
      <c r="H40" s="11">
        <v>5</v>
      </c>
      <c r="I40" s="289">
        <f t="shared" si="2"/>
        <v>7.6923076923076925</v>
      </c>
      <c r="J40" s="11">
        <v>59</v>
      </c>
      <c r="K40" s="305">
        <f t="shared" si="3"/>
        <v>90.76923076923077</v>
      </c>
      <c r="L40" s="11">
        <v>1</v>
      </c>
      <c r="M40" s="289">
        <f t="shared" si="4"/>
        <v>1.5384615384615385</v>
      </c>
      <c r="N40" s="11">
        <v>0</v>
      </c>
      <c r="O40" s="305">
        <f t="shared" si="5"/>
        <v>0</v>
      </c>
      <c r="P40" s="327">
        <f t="shared" si="6"/>
        <v>65</v>
      </c>
      <c r="Q40" s="364">
        <v>100</v>
      </c>
      <c r="R40" s="11">
        <v>0</v>
      </c>
      <c r="S40" s="289">
        <f t="shared" si="7"/>
        <v>0</v>
      </c>
      <c r="T40" s="11">
        <v>2</v>
      </c>
      <c r="U40" s="305">
        <f t="shared" si="8"/>
        <v>3.076923076923077</v>
      </c>
      <c r="V40" s="11">
        <v>33</v>
      </c>
      <c r="W40" s="305">
        <f t="shared" si="9"/>
        <v>50.76923076923077</v>
      </c>
      <c r="X40" s="11">
        <v>11</v>
      </c>
      <c r="Y40" s="289">
        <f t="shared" si="10"/>
        <v>16.923076923076923</v>
      </c>
      <c r="Z40" s="11">
        <v>5</v>
      </c>
      <c r="AA40" s="305">
        <f t="shared" si="11"/>
        <v>7.6923076923076925</v>
      </c>
      <c r="AB40" s="11">
        <v>8</v>
      </c>
      <c r="AC40" s="305">
        <f t="shared" si="12"/>
        <v>12.307692307692308</v>
      </c>
      <c r="AD40" s="11">
        <v>1</v>
      </c>
      <c r="AE40" s="305">
        <f t="shared" si="13"/>
        <v>1.5384615384615385</v>
      </c>
      <c r="AF40" s="11">
        <v>1</v>
      </c>
      <c r="AG40" s="305">
        <f t="shared" si="14"/>
        <v>1.5384615384615385</v>
      </c>
      <c r="AH40" s="11">
        <v>4</v>
      </c>
      <c r="AI40" s="289">
        <f t="shared" si="15"/>
        <v>6.153846153846154</v>
      </c>
      <c r="AJ40" s="318">
        <f t="shared" si="16"/>
        <v>469</v>
      </c>
      <c r="AK40" s="11">
        <v>103</v>
      </c>
      <c r="AL40" s="289">
        <f t="shared" si="17"/>
        <v>21.961620469083158</v>
      </c>
      <c r="AM40" s="11">
        <v>335</v>
      </c>
      <c r="AN40" s="289">
        <f t="shared" si="18"/>
        <v>71.42857142857143</v>
      </c>
      <c r="AO40" s="11">
        <v>31</v>
      </c>
      <c r="AP40" s="289">
        <f t="shared" si="19"/>
        <v>6.609808102345416</v>
      </c>
      <c r="AQ40" s="104">
        <v>7</v>
      </c>
    </row>
    <row r="41" spans="1:43" s="4" customFormat="1" ht="21.75" customHeight="1">
      <c r="A41" s="1"/>
      <c r="B41" s="95" t="s">
        <v>192</v>
      </c>
      <c r="C41" s="325">
        <f t="shared" si="20"/>
        <v>27</v>
      </c>
      <c r="D41" s="103">
        <v>7</v>
      </c>
      <c r="E41" s="103">
        <v>20</v>
      </c>
      <c r="F41" s="362">
        <f t="shared" si="21"/>
        <v>16</v>
      </c>
      <c r="G41" s="363">
        <v>100</v>
      </c>
      <c r="H41" s="11">
        <v>2</v>
      </c>
      <c r="I41" s="289">
        <f t="shared" si="2"/>
        <v>12.5</v>
      </c>
      <c r="J41" s="11">
        <v>10</v>
      </c>
      <c r="K41" s="305">
        <f t="shared" si="3"/>
        <v>62.5</v>
      </c>
      <c r="L41" s="11">
        <v>4</v>
      </c>
      <c r="M41" s="289">
        <f t="shared" si="4"/>
        <v>25</v>
      </c>
      <c r="N41" s="11">
        <v>0</v>
      </c>
      <c r="O41" s="305">
        <f t="shared" si="5"/>
        <v>0</v>
      </c>
      <c r="P41" s="327">
        <f t="shared" si="6"/>
        <v>16</v>
      </c>
      <c r="Q41" s="364">
        <v>100</v>
      </c>
      <c r="R41" s="11">
        <v>3</v>
      </c>
      <c r="S41" s="289">
        <f t="shared" si="7"/>
        <v>18.75</v>
      </c>
      <c r="T41" s="11">
        <v>4</v>
      </c>
      <c r="U41" s="305">
        <f t="shared" si="8"/>
        <v>25</v>
      </c>
      <c r="V41" s="11">
        <v>6</v>
      </c>
      <c r="W41" s="305">
        <f t="shared" si="9"/>
        <v>37.5</v>
      </c>
      <c r="X41" s="11">
        <v>3</v>
      </c>
      <c r="Y41" s="289">
        <f t="shared" si="10"/>
        <v>18.75</v>
      </c>
      <c r="Z41" s="11">
        <v>0</v>
      </c>
      <c r="AA41" s="305">
        <f t="shared" si="11"/>
        <v>0</v>
      </c>
      <c r="AB41" s="11">
        <v>0</v>
      </c>
      <c r="AC41" s="305">
        <f t="shared" si="12"/>
        <v>0</v>
      </c>
      <c r="AD41" s="11">
        <v>0</v>
      </c>
      <c r="AE41" s="305">
        <f t="shared" si="13"/>
        <v>0</v>
      </c>
      <c r="AF41" s="11">
        <v>0</v>
      </c>
      <c r="AG41" s="305">
        <f t="shared" si="14"/>
        <v>0</v>
      </c>
      <c r="AH41" s="11">
        <v>0</v>
      </c>
      <c r="AI41" s="289">
        <f t="shared" si="15"/>
        <v>0</v>
      </c>
      <c r="AJ41" s="318">
        <f t="shared" si="16"/>
        <v>10</v>
      </c>
      <c r="AK41" s="11">
        <v>10</v>
      </c>
      <c r="AL41" s="289">
        <f t="shared" si="17"/>
        <v>100</v>
      </c>
      <c r="AM41" s="11">
        <v>0</v>
      </c>
      <c r="AN41" s="289">
        <f t="shared" si="18"/>
        <v>0</v>
      </c>
      <c r="AO41" s="11">
        <v>0</v>
      </c>
      <c r="AP41" s="289">
        <f t="shared" si="19"/>
        <v>0</v>
      </c>
      <c r="AQ41" s="104">
        <v>1</v>
      </c>
    </row>
    <row r="42" spans="1:43" s="4" customFormat="1" ht="21.75" customHeight="1">
      <c r="A42" s="1"/>
      <c r="B42" s="95" t="s">
        <v>193</v>
      </c>
      <c r="C42" s="325">
        <f t="shared" si="20"/>
        <v>361</v>
      </c>
      <c r="D42" s="103">
        <v>238</v>
      </c>
      <c r="E42" s="103">
        <v>123</v>
      </c>
      <c r="F42" s="362">
        <f t="shared" si="21"/>
        <v>71</v>
      </c>
      <c r="G42" s="363">
        <v>100</v>
      </c>
      <c r="H42" s="11">
        <v>1</v>
      </c>
      <c r="I42" s="289">
        <f t="shared" si="2"/>
        <v>1.4084507042253522</v>
      </c>
      <c r="J42" s="11">
        <v>44</v>
      </c>
      <c r="K42" s="305">
        <f t="shared" si="3"/>
        <v>61.97183098591549</v>
      </c>
      <c r="L42" s="11">
        <v>26</v>
      </c>
      <c r="M42" s="289">
        <f t="shared" si="4"/>
        <v>36.61971830985916</v>
      </c>
      <c r="N42" s="11">
        <v>0</v>
      </c>
      <c r="O42" s="305">
        <f t="shared" si="5"/>
        <v>0</v>
      </c>
      <c r="P42" s="327">
        <f t="shared" si="6"/>
        <v>71</v>
      </c>
      <c r="Q42" s="364">
        <v>100</v>
      </c>
      <c r="R42" s="11">
        <v>6</v>
      </c>
      <c r="S42" s="289">
        <f t="shared" si="7"/>
        <v>8.450704225352112</v>
      </c>
      <c r="T42" s="11">
        <v>12</v>
      </c>
      <c r="U42" s="305">
        <f t="shared" si="8"/>
        <v>16.901408450704224</v>
      </c>
      <c r="V42" s="11">
        <v>9</v>
      </c>
      <c r="W42" s="305">
        <f t="shared" si="9"/>
        <v>12.676056338028168</v>
      </c>
      <c r="X42" s="11">
        <v>23</v>
      </c>
      <c r="Y42" s="289">
        <f t="shared" si="10"/>
        <v>32.3943661971831</v>
      </c>
      <c r="Z42" s="11">
        <v>5</v>
      </c>
      <c r="AA42" s="305">
        <f t="shared" si="11"/>
        <v>7.042253521126761</v>
      </c>
      <c r="AB42" s="11">
        <v>1</v>
      </c>
      <c r="AC42" s="305">
        <f t="shared" si="12"/>
        <v>1.4084507042253522</v>
      </c>
      <c r="AD42" s="11">
        <v>0</v>
      </c>
      <c r="AE42" s="305">
        <f t="shared" si="13"/>
        <v>0</v>
      </c>
      <c r="AF42" s="11">
        <v>0</v>
      </c>
      <c r="AG42" s="305">
        <f t="shared" si="14"/>
        <v>0</v>
      </c>
      <c r="AH42" s="11">
        <v>15</v>
      </c>
      <c r="AI42" s="289">
        <f t="shared" si="15"/>
        <v>21.12676056338028</v>
      </c>
      <c r="AJ42" s="318">
        <f t="shared" si="16"/>
        <v>277</v>
      </c>
      <c r="AK42" s="11">
        <v>95</v>
      </c>
      <c r="AL42" s="289">
        <f t="shared" si="17"/>
        <v>34.29602888086642</v>
      </c>
      <c r="AM42" s="11">
        <v>98</v>
      </c>
      <c r="AN42" s="289">
        <f t="shared" si="18"/>
        <v>35.37906137184115</v>
      </c>
      <c r="AO42" s="11">
        <v>84</v>
      </c>
      <c r="AP42" s="289">
        <f t="shared" si="19"/>
        <v>30.324909747292416</v>
      </c>
      <c r="AQ42" s="104">
        <v>13</v>
      </c>
    </row>
    <row r="43" spans="1:43" s="4" customFormat="1" ht="22.5" customHeight="1">
      <c r="A43" s="1"/>
      <c r="B43" s="95" t="s">
        <v>194</v>
      </c>
      <c r="C43" s="325">
        <f t="shared" si="20"/>
        <v>41</v>
      </c>
      <c r="D43" s="103">
        <v>13</v>
      </c>
      <c r="E43" s="103">
        <v>28</v>
      </c>
      <c r="F43" s="362">
        <f t="shared" si="21"/>
        <v>20</v>
      </c>
      <c r="G43" s="363">
        <v>100</v>
      </c>
      <c r="H43" s="11">
        <v>7</v>
      </c>
      <c r="I43" s="289">
        <f t="shared" si="2"/>
        <v>35</v>
      </c>
      <c r="J43" s="11">
        <v>6</v>
      </c>
      <c r="K43" s="305">
        <f t="shared" si="3"/>
        <v>30</v>
      </c>
      <c r="L43" s="11">
        <v>5</v>
      </c>
      <c r="M43" s="289">
        <f t="shared" si="4"/>
        <v>25</v>
      </c>
      <c r="N43" s="11">
        <v>2</v>
      </c>
      <c r="O43" s="305">
        <f t="shared" si="5"/>
        <v>10</v>
      </c>
      <c r="P43" s="327">
        <f t="shared" si="6"/>
        <v>20</v>
      </c>
      <c r="Q43" s="364">
        <v>100</v>
      </c>
      <c r="R43" s="11">
        <v>3</v>
      </c>
      <c r="S43" s="289">
        <f t="shared" si="7"/>
        <v>15</v>
      </c>
      <c r="T43" s="11">
        <v>4</v>
      </c>
      <c r="U43" s="305">
        <f t="shared" si="8"/>
        <v>20</v>
      </c>
      <c r="V43" s="11">
        <v>5</v>
      </c>
      <c r="W43" s="305">
        <f t="shared" si="9"/>
        <v>25</v>
      </c>
      <c r="X43" s="11">
        <v>3</v>
      </c>
      <c r="Y43" s="289">
        <f t="shared" si="10"/>
        <v>15</v>
      </c>
      <c r="Z43" s="11">
        <v>2</v>
      </c>
      <c r="AA43" s="305">
        <f t="shared" si="11"/>
        <v>10</v>
      </c>
      <c r="AB43" s="11">
        <v>0</v>
      </c>
      <c r="AC43" s="305">
        <f t="shared" si="12"/>
        <v>0</v>
      </c>
      <c r="AD43" s="11">
        <v>0</v>
      </c>
      <c r="AE43" s="305">
        <f t="shared" si="13"/>
        <v>0</v>
      </c>
      <c r="AF43" s="11">
        <v>3</v>
      </c>
      <c r="AG43" s="305">
        <f t="shared" si="14"/>
        <v>15</v>
      </c>
      <c r="AH43" s="11">
        <v>0</v>
      </c>
      <c r="AI43" s="289">
        <f t="shared" si="15"/>
        <v>0</v>
      </c>
      <c r="AJ43" s="318">
        <f t="shared" si="16"/>
        <v>15</v>
      </c>
      <c r="AK43" s="11">
        <v>15</v>
      </c>
      <c r="AL43" s="289">
        <f t="shared" si="17"/>
        <v>100</v>
      </c>
      <c r="AM43" s="11">
        <v>0</v>
      </c>
      <c r="AN43" s="289">
        <f t="shared" si="18"/>
        <v>0</v>
      </c>
      <c r="AO43" s="11">
        <v>0</v>
      </c>
      <c r="AP43" s="289">
        <f t="shared" si="19"/>
        <v>0</v>
      </c>
      <c r="AQ43" s="104">
        <v>6</v>
      </c>
    </row>
    <row r="44" spans="1:43" s="4" customFormat="1" ht="21.75" customHeight="1">
      <c r="A44" s="1"/>
      <c r="B44" s="95" t="s">
        <v>195</v>
      </c>
      <c r="C44" s="325">
        <f t="shared" si="20"/>
        <v>125</v>
      </c>
      <c r="D44" s="103">
        <v>93</v>
      </c>
      <c r="E44" s="103">
        <v>32</v>
      </c>
      <c r="F44" s="362">
        <f t="shared" si="21"/>
        <v>40</v>
      </c>
      <c r="G44" s="363">
        <v>100</v>
      </c>
      <c r="H44" s="11">
        <v>2</v>
      </c>
      <c r="I44" s="289">
        <f t="shared" si="2"/>
        <v>5</v>
      </c>
      <c r="J44" s="11">
        <v>32</v>
      </c>
      <c r="K44" s="305">
        <f t="shared" si="3"/>
        <v>80</v>
      </c>
      <c r="L44" s="11">
        <v>5</v>
      </c>
      <c r="M44" s="289">
        <f t="shared" si="4"/>
        <v>12.5</v>
      </c>
      <c r="N44" s="11">
        <v>1</v>
      </c>
      <c r="O44" s="305">
        <f t="shared" si="5"/>
        <v>2.5</v>
      </c>
      <c r="P44" s="327">
        <f t="shared" si="6"/>
        <v>40</v>
      </c>
      <c r="Q44" s="364">
        <v>100</v>
      </c>
      <c r="R44" s="11">
        <v>10</v>
      </c>
      <c r="S44" s="289">
        <f t="shared" si="7"/>
        <v>25</v>
      </c>
      <c r="T44" s="11">
        <v>5</v>
      </c>
      <c r="U44" s="305">
        <f t="shared" si="8"/>
        <v>12.5</v>
      </c>
      <c r="V44" s="11">
        <v>2</v>
      </c>
      <c r="W44" s="305">
        <f t="shared" si="9"/>
        <v>5</v>
      </c>
      <c r="X44" s="11">
        <v>4</v>
      </c>
      <c r="Y44" s="289">
        <f t="shared" si="10"/>
        <v>10</v>
      </c>
      <c r="Z44" s="11">
        <v>14</v>
      </c>
      <c r="AA44" s="305">
        <f t="shared" si="11"/>
        <v>35</v>
      </c>
      <c r="AB44" s="11">
        <v>3</v>
      </c>
      <c r="AC44" s="305">
        <f t="shared" si="12"/>
        <v>7.5</v>
      </c>
      <c r="AD44" s="11">
        <v>1</v>
      </c>
      <c r="AE44" s="305">
        <f t="shared" si="13"/>
        <v>2.5</v>
      </c>
      <c r="AF44" s="11">
        <v>0</v>
      </c>
      <c r="AG44" s="305">
        <f t="shared" si="14"/>
        <v>0</v>
      </c>
      <c r="AH44" s="11">
        <v>1</v>
      </c>
      <c r="AI44" s="289">
        <f t="shared" si="15"/>
        <v>2.5</v>
      </c>
      <c r="AJ44" s="318">
        <f t="shared" si="16"/>
        <v>78</v>
      </c>
      <c r="AK44" s="11">
        <v>16</v>
      </c>
      <c r="AL44" s="289">
        <f t="shared" si="17"/>
        <v>20.51282051282051</v>
      </c>
      <c r="AM44" s="11">
        <v>61</v>
      </c>
      <c r="AN44" s="289">
        <f t="shared" si="18"/>
        <v>78.2051282051282</v>
      </c>
      <c r="AO44" s="11">
        <v>1</v>
      </c>
      <c r="AP44" s="289">
        <f t="shared" si="19"/>
        <v>1.282051282051282</v>
      </c>
      <c r="AQ44" s="104">
        <v>7</v>
      </c>
    </row>
    <row r="45" spans="1:43" s="4" customFormat="1" ht="21.75" customHeight="1">
      <c r="A45" s="1"/>
      <c r="B45" s="95" t="s">
        <v>196</v>
      </c>
      <c r="C45" s="325">
        <f t="shared" si="20"/>
        <v>60</v>
      </c>
      <c r="D45" s="103">
        <v>29</v>
      </c>
      <c r="E45" s="103">
        <v>31</v>
      </c>
      <c r="F45" s="362">
        <f t="shared" si="21"/>
        <v>20</v>
      </c>
      <c r="G45" s="363">
        <v>100</v>
      </c>
      <c r="H45" s="11">
        <v>3</v>
      </c>
      <c r="I45" s="289">
        <f t="shared" si="2"/>
        <v>15</v>
      </c>
      <c r="J45" s="11">
        <v>13</v>
      </c>
      <c r="K45" s="305">
        <f t="shared" si="3"/>
        <v>65</v>
      </c>
      <c r="L45" s="11">
        <v>4</v>
      </c>
      <c r="M45" s="289">
        <f t="shared" si="4"/>
        <v>20</v>
      </c>
      <c r="N45" s="11">
        <v>0</v>
      </c>
      <c r="O45" s="305">
        <f t="shared" si="5"/>
        <v>0</v>
      </c>
      <c r="P45" s="327">
        <f t="shared" si="6"/>
        <v>20</v>
      </c>
      <c r="Q45" s="364">
        <v>100</v>
      </c>
      <c r="R45" s="11">
        <v>1</v>
      </c>
      <c r="S45" s="289">
        <f t="shared" si="7"/>
        <v>5</v>
      </c>
      <c r="T45" s="11">
        <v>2</v>
      </c>
      <c r="U45" s="305">
        <f t="shared" si="8"/>
        <v>10</v>
      </c>
      <c r="V45" s="11">
        <v>0</v>
      </c>
      <c r="W45" s="305">
        <f t="shared" si="9"/>
        <v>0</v>
      </c>
      <c r="X45" s="11">
        <v>1</v>
      </c>
      <c r="Y45" s="289">
        <f t="shared" si="10"/>
        <v>5</v>
      </c>
      <c r="Z45" s="11">
        <v>3</v>
      </c>
      <c r="AA45" s="305">
        <f t="shared" si="11"/>
        <v>15</v>
      </c>
      <c r="AB45" s="11">
        <v>5</v>
      </c>
      <c r="AC45" s="305">
        <f t="shared" si="12"/>
        <v>25</v>
      </c>
      <c r="AD45" s="11">
        <v>3</v>
      </c>
      <c r="AE45" s="305">
        <f t="shared" si="13"/>
        <v>15</v>
      </c>
      <c r="AF45" s="11">
        <v>0</v>
      </c>
      <c r="AG45" s="305">
        <f t="shared" si="14"/>
        <v>0</v>
      </c>
      <c r="AH45" s="11">
        <v>5</v>
      </c>
      <c r="AI45" s="289">
        <f t="shared" si="15"/>
        <v>25</v>
      </c>
      <c r="AJ45" s="318">
        <f t="shared" si="16"/>
        <v>35</v>
      </c>
      <c r="AK45" s="11">
        <v>24</v>
      </c>
      <c r="AL45" s="289">
        <f t="shared" si="17"/>
        <v>68.57142857142857</v>
      </c>
      <c r="AM45" s="11">
        <v>7</v>
      </c>
      <c r="AN45" s="289">
        <f t="shared" si="18"/>
        <v>20</v>
      </c>
      <c r="AO45" s="11">
        <v>4</v>
      </c>
      <c r="AP45" s="289">
        <f t="shared" si="19"/>
        <v>11.428571428571429</v>
      </c>
      <c r="AQ45" s="104">
        <v>5</v>
      </c>
    </row>
    <row r="46" spans="1:43" s="4" customFormat="1" ht="21.75" customHeight="1">
      <c r="A46" s="1"/>
      <c r="B46" s="95" t="s">
        <v>197</v>
      </c>
      <c r="C46" s="325">
        <f t="shared" si="20"/>
        <v>659</v>
      </c>
      <c r="D46" s="103">
        <v>397</v>
      </c>
      <c r="E46" s="103">
        <v>262</v>
      </c>
      <c r="F46" s="362">
        <f t="shared" si="21"/>
        <v>115</v>
      </c>
      <c r="G46" s="363">
        <v>100</v>
      </c>
      <c r="H46" s="11">
        <v>10</v>
      </c>
      <c r="I46" s="289">
        <f t="shared" si="2"/>
        <v>8.695652173913043</v>
      </c>
      <c r="J46" s="11">
        <v>74</v>
      </c>
      <c r="K46" s="305">
        <f t="shared" si="3"/>
        <v>64.34782608695652</v>
      </c>
      <c r="L46" s="11">
        <v>31</v>
      </c>
      <c r="M46" s="289">
        <f t="shared" si="4"/>
        <v>26.956521739130434</v>
      </c>
      <c r="N46" s="11">
        <v>0</v>
      </c>
      <c r="O46" s="305">
        <f t="shared" si="5"/>
        <v>0</v>
      </c>
      <c r="P46" s="327">
        <f t="shared" si="6"/>
        <v>115</v>
      </c>
      <c r="Q46" s="364">
        <v>100</v>
      </c>
      <c r="R46" s="11">
        <v>10</v>
      </c>
      <c r="S46" s="289">
        <f t="shared" si="7"/>
        <v>8.695652173913043</v>
      </c>
      <c r="T46" s="11">
        <v>21</v>
      </c>
      <c r="U46" s="305">
        <f t="shared" si="8"/>
        <v>18.26086956521739</v>
      </c>
      <c r="V46" s="11">
        <v>22</v>
      </c>
      <c r="W46" s="305">
        <f t="shared" si="9"/>
        <v>19.130434782608695</v>
      </c>
      <c r="X46" s="11">
        <v>10</v>
      </c>
      <c r="Y46" s="289">
        <f t="shared" si="10"/>
        <v>8.695652173913043</v>
      </c>
      <c r="Z46" s="11">
        <v>11</v>
      </c>
      <c r="AA46" s="305">
        <f t="shared" si="11"/>
        <v>9.565217391304348</v>
      </c>
      <c r="AB46" s="11">
        <v>19</v>
      </c>
      <c r="AC46" s="305">
        <f t="shared" si="12"/>
        <v>16.52173913043478</v>
      </c>
      <c r="AD46" s="11">
        <v>3</v>
      </c>
      <c r="AE46" s="305">
        <f t="shared" si="13"/>
        <v>2.608695652173913</v>
      </c>
      <c r="AF46" s="11">
        <v>12</v>
      </c>
      <c r="AG46" s="305">
        <f t="shared" si="14"/>
        <v>10.434782608695652</v>
      </c>
      <c r="AH46" s="11">
        <v>7</v>
      </c>
      <c r="AI46" s="289">
        <f t="shared" si="15"/>
        <v>6.086956521739131</v>
      </c>
      <c r="AJ46" s="318">
        <f t="shared" si="16"/>
        <v>521</v>
      </c>
      <c r="AK46" s="11">
        <v>195</v>
      </c>
      <c r="AL46" s="289">
        <f t="shared" si="17"/>
        <v>37.42802303262956</v>
      </c>
      <c r="AM46" s="11">
        <v>317</v>
      </c>
      <c r="AN46" s="289">
        <f t="shared" si="18"/>
        <v>60.84452975047985</v>
      </c>
      <c r="AO46" s="11">
        <v>9</v>
      </c>
      <c r="AP46" s="289">
        <f t="shared" si="19"/>
        <v>1.727447216890595</v>
      </c>
      <c r="AQ46" s="104">
        <v>23</v>
      </c>
    </row>
    <row r="47" spans="1:43" s="4" customFormat="1" ht="21.75" customHeight="1">
      <c r="A47" s="1"/>
      <c r="B47" s="95" t="s">
        <v>198</v>
      </c>
      <c r="C47" s="325">
        <f t="shared" si="20"/>
        <v>15</v>
      </c>
      <c r="D47" s="103">
        <v>7</v>
      </c>
      <c r="E47" s="103">
        <v>8</v>
      </c>
      <c r="F47" s="362">
        <f t="shared" si="21"/>
        <v>13</v>
      </c>
      <c r="G47" s="363">
        <v>100</v>
      </c>
      <c r="H47" s="11">
        <v>2</v>
      </c>
      <c r="I47" s="289">
        <f t="shared" si="2"/>
        <v>15.384615384615385</v>
      </c>
      <c r="J47" s="11">
        <v>9</v>
      </c>
      <c r="K47" s="305">
        <f t="shared" si="3"/>
        <v>69.23076923076923</v>
      </c>
      <c r="L47" s="11">
        <v>2</v>
      </c>
      <c r="M47" s="289">
        <f t="shared" si="4"/>
        <v>15.384615384615385</v>
      </c>
      <c r="N47" s="11">
        <v>0</v>
      </c>
      <c r="O47" s="305">
        <f t="shared" si="5"/>
        <v>0</v>
      </c>
      <c r="P47" s="327">
        <f t="shared" si="6"/>
        <v>13</v>
      </c>
      <c r="Q47" s="364">
        <v>100</v>
      </c>
      <c r="R47" s="11">
        <v>0</v>
      </c>
      <c r="S47" s="289">
        <f t="shared" si="7"/>
        <v>0</v>
      </c>
      <c r="T47" s="11">
        <v>4</v>
      </c>
      <c r="U47" s="305">
        <f t="shared" si="8"/>
        <v>30.76923076923077</v>
      </c>
      <c r="V47" s="11">
        <v>0</v>
      </c>
      <c r="W47" s="305">
        <f t="shared" si="9"/>
        <v>0</v>
      </c>
      <c r="X47" s="11">
        <v>2</v>
      </c>
      <c r="Y47" s="289">
        <f t="shared" si="10"/>
        <v>15.384615384615385</v>
      </c>
      <c r="Z47" s="11">
        <v>1</v>
      </c>
      <c r="AA47" s="305">
        <f t="shared" si="11"/>
        <v>7.6923076923076925</v>
      </c>
      <c r="AB47" s="11">
        <v>0</v>
      </c>
      <c r="AC47" s="305">
        <f t="shared" si="12"/>
        <v>0</v>
      </c>
      <c r="AD47" s="11">
        <v>6</v>
      </c>
      <c r="AE47" s="305">
        <f t="shared" si="13"/>
        <v>46.15384615384615</v>
      </c>
      <c r="AF47" s="11">
        <v>0</v>
      </c>
      <c r="AG47" s="305">
        <f t="shared" si="14"/>
        <v>0</v>
      </c>
      <c r="AH47" s="11">
        <v>0</v>
      </c>
      <c r="AI47" s="289">
        <f t="shared" si="15"/>
        <v>0</v>
      </c>
      <c r="AJ47" s="318">
        <f t="shared" si="16"/>
        <v>1</v>
      </c>
      <c r="AK47" s="11">
        <v>1</v>
      </c>
      <c r="AL47" s="289">
        <f t="shared" si="17"/>
        <v>100</v>
      </c>
      <c r="AM47" s="11">
        <v>0</v>
      </c>
      <c r="AN47" s="289">
        <f t="shared" si="18"/>
        <v>0</v>
      </c>
      <c r="AO47" s="11">
        <v>0</v>
      </c>
      <c r="AP47" s="289">
        <f t="shared" si="19"/>
        <v>0</v>
      </c>
      <c r="AQ47" s="104">
        <v>1</v>
      </c>
    </row>
    <row r="48" spans="1:43" s="4" customFormat="1" ht="21.75" customHeight="1">
      <c r="A48" s="1"/>
      <c r="B48" s="95" t="s">
        <v>199</v>
      </c>
      <c r="C48" s="325">
        <f t="shared" si="20"/>
        <v>64</v>
      </c>
      <c r="D48" s="103">
        <v>36</v>
      </c>
      <c r="E48" s="103">
        <v>28</v>
      </c>
      <c r="F48" s="362">
        <f t="shared" si="21"/>
        <v>35</v>
      </c>
      <c r="G48" s="363">
        <v>100</v>
      </c>
      <c r="H48" s="11">
        <v>6</v>
      </c>
      <c r="I48" s="289">
        <f t="shared" si="2"/>
        <v>17.142857142857142</v>
      </c>
      <c r="J48" s="11">
        <v>24</v>
      </c>
      <c r="K48" s="305">
        <f t="shared" si="3"/>
        <v>68.57142857142857</v>
      </c>
      <c r="L48" s="11">
        <v>5</v>
      </c>
      <c r="M48" s="289">
        <f t="shared" si="4"/>
        <v>14.285714285714285</v>
      </c>
      <c r="N48" s="11">
        <v>0</v>
      </c>
      <c r="O48" s="305">
        <f t="shared" si="5"/>
        <v>0</v>
      </c>
      <c r="P48" s="327">
        <f t="shared" si="6"/>
        <v>35</v>
      </c>
      <c r="Q48" s="364">
        <v>100</v>
      </c>
      <c r="R48" s="11">
        <v>1</v>
      </c>
      <c r="S48" s="289">
        <f t="shared" si="7"/>
        <v>2.857142857142857</v>
      </c>
      <c r="T48" s="11">
        <v>8</v>
      </c>
      <c r="U48" s="305">
        <f t="shared" si="8"/>
        <v>22.857142857142858</v>
      </c>
      <c r="V48" s="11">
        <v>3</v>
      </c>
      <c r="W48" s="305">
        <f t="shared" si="9"/>
        <v>8.571428571428571</v>
      </c>
      <c r="X48" s="11">
        <v>1</v>
      </c>
      <c r="Y48" s="289">
        <f t="shared" si="10"/>
        <v>2.857142857142857</v>
      </c>
      <c r="Z48" s="11">
        <v>4</v>
      </c>
      <c r="AA48" s="305">
        <f t="shared" si="11"/>
        <v>11.428571428571429</v>
      </c>
      <c r="AB48" s="11">
        <v>8</v>
      </c>
      <c r="AC48" s="305">
        <f t="shared" si="12"/>
        <v>22.857142857142858</v>
      </c>
      <c r="AD48" s="11">
        <v>7</v>
      </c>
      <c r="AE48" s="305">
        <f t="shared" si="13"/>
        <v>20</v>
      </c>
      <c r="AF48" s="11">
        <v>2</v>
      </c>
      <c r="AG48" s="305">
        <f t="shared" si="14"/>
        <v>5.714285714285714</v>
      </c>
      <c r="AH48" s="11">
        <v>1</v>
      </c>
      <c r="AI48" s="289">
        <f t="shared" si="15"/>
        <v>2.857142857142857</v>
      </c>
      <c r="AJ48" s="318">
        <f t="shared" si="16"/>
        <v>22</v>
      </c>
      <c r="AK48" s="11">
        <v>12</v>
      </c>
      <c r="AL48" s="289">
        <f t="shared" si="17"/>
        <v>54.54545454545454</v>
      </c>
      <c r="AM48" s="11">
        <v>7</v>
      </c>
      <c r="AN48" s="289">
        <f t="shared" si="18"/>
        <v>31.818181818181817</v>
      </c>
      <c r="AO48" s="11">
        <v>3</v>
      </c>
      <c r="AP48" s="289">
        <f t="shared" si="19"/>
        <v>13.636363636363635</v>
      </c>
      <c r="AQ48" s="104">
        <v>7</v>
      </c>
    </row>
    <row r="49" spans="1:43" s="4" customFormat="1" ht="21.75" customHeight="1">
      <c r="A49" s="1"/>
      <c r="B49" s="95" t="s">
        <v>200</v>
      </c>
      <c r="C49" s="325">
        <f t="shared" si="20"/>
        <v>233</v>
      </c>
      <c r="D49" s="103">
        <v>144</v>
      </c>
      <c r="E49" s="103">
        <v>89</v>
      </c>
      <c r="F49" s="362">
        <f t="shared" si="21"/>
        <v>160</v>
      </c>
      <c r="G49" s="363">
        <v>100</v>
      </c>
      <c r="H49" s="11">
        <v>3</v>
      </c>
      <c r="I49" s="289">
        <f t="shared" si="2"/>
        <v>1.875</v>
      </c>
      <c r="J49" s="11">
        <v>148</v>
      </c>
      <c r="K49" s="305">
        <f t="shared" si="3"/>
        <v>92.5</v>
      </c>
      <c r="L49" s="11">
        <v>8</v>
      </c>
      <c r="M49" s="289">
        <f t="shared" si="4"/>
        <v>5</v>
      </c>
      <c r="N49" s="11">
        <v>1</v>
      </c>
      <c r="O49" s="305">
        <f t="shared" si="5"/>
        <v>0.625</v>
      </c>
      <c r="P49" s="327">
        <f t="shared" si="6"/>
        <v>160</v>
      </c>
      <c r="Q49" s="364">
        <v>100</v>
      </c>
      <c r="R49" s="11">
        <v>7</v>
      </c>
      <c r="S49" s="289">
        <f t="shared" si="7"/>
        <v>4.375</v>
      </c>
      <c r="T49" s="11">
        <v>3</v>
      </c>
      <c r="U49" s="305">
        <f t="shared" si="8"/>
        <v>1.875</v>
      </c>
      <c r="V49" s="11">
        <v>12</v>
      </c>
      <c r="W49" s="305">
        <f t="shared" si="9"/>
        <v>7.5</v>
      </c>
      <c r="X49" s="11">
        <v>5</v>
      </c>
      <c r="Y49" s="289">
        <f t="shared" si="10"/>
        <v>3.125</v>
      </c>
      <c r="Z49" s="11">
        <v>133</v>
      </c>
      <c r="AA49" s="305">
        <f t="shared" si="11"/>
        <v>83.125</v>
      </c>
      <c r="AB49" s="11">
        <v>0</v>
      </c>
      <c r="AC49" s="305">
        <f t="shared" si="12"/>
        <v>0</v>
      </c>
      <c r="AD49" s="11">
        <v>0</v>
      </c>
      <c r="AE49" s="305">
        <f t="shared" si="13"/>
        <v>0</v>
      </c>
      <c r="AF49" s="11">
        <v>0</v>
      </c>
      <c r="AG49" s="305">
        <f t="shared" si="14"/>
        <v>0</v>
      </c>
      <c r="AH49" s="11">
        <v>0</v>
      </c>
      <c r="AI49" s="289">
        <f t="shared" si="15"/>
        <v>0</v>
      </c>
      <c r="AJ49" s="318">
        <f t="shared" si="16"/>
        <v>56</v>
      </c>
      <c r="AK49" s="11">
        <v>55</v>
      </c>
      <c r="AL49" s="289">
        <f t="shared" si="17"/>
        <v>98.21428571428571</v>
      </c>
      <c r="AM49" s="11">
        <v>1</v>
      </c>
      <c r="AN49" s="289">
        <f t="shared" si="18"/>
        <v>1.7857142857142856</v>
      </c>
      <c r="AO49" s="11">
        <v>0</v>
      </c>
      <c r="AP49" s="289">
        <f t="shared" si="19"/>
        <v>0</v>
      </c>
      <c r="AQ49" s="104">
        <v>17</v>
      </c>
    </row>
    <row r="50" spans="1:43" s="4" customFormat="1" ht="21.75" customHeight="1">
      <c r="A50" s="1"/>
      <c r="B50" s="95" t="s">
        <v>201</v>
      </c>
      <c r="C50" s="325">
        <f t="shared" si="20"/>
        <v>224</v>
      </c>
      <c r="D50" s="103">
        <v>98</v>
      </c>
      <c r="E50" s="103">
        <v>126</v>
      </c>
      <c r="F50" s="362">
        <f t="shared" si="21"/>
        <v>103</v>
      </c>
      <c r="G50" s="363">
        <v>100</v>
      </c>
      <c r="H50" s="11">
        <v>2</v>
      </c>
      <c r="I50" s="289">
        <f t="shared" si="2"/>
        <v>1.9417475728155338</v>
      </c>
      <c r="J50" s="11">
        <v>61</v>
      </c>
      <c r="K50" s="305">
        <f t="shared" si="3"/>
        <v>59.22330097087378</v>
      </c>
      <c r="L50" s="11">
        <v>40</v>
      </c>
      <c r="M50" s="289">
        <f t="shared" si="4"/>
        <v>38.83495145631068</v>
      </c>
      <c r="N50" s="11">
        <v>0</v>
      </c>
      <c r="O50" s="305">
        <f t="shared" si="5"/>
        <v>0</v>
      </c>
      <c r="P50" s="327">
        <f t="shared" si="6"/>
        <v>103</v>
      </c>
      <c r="Q50" s="364">
        <v>100</v>
      </c>
      <c r="R50" s="11">
        <v>1</v>
      </c>
      <c r="S50" s="289">
        <f t="shared" si="7"/>
        <v>0.9708737864077669</v>
      </c>
      <c r="T50" s="11">
        <v>4</v>
      </c>
      <c r="U50" s="305">
        <f t="shared" si="8"/>
        <v>3.8834951456310676</v>
      </c>
      <c r="V50" s="11">
        <v>5</v>
      </c>
      <c r="W50" s="305">
        <f t="shared" si="9"/>
        <v>4.854368932038835</v>
      </c>
      <c r="X50" s="11">
        <v>1</v>
      </c>
      <c r="Y50" s="289">
        <f t="shared" si="10"/>
        <v>0.9708737864077669</v>
      </c>
      <c r="Z50" s="11">
        <v>0</v>
      </c>
      <c r="AA50" s="305">
        <f t="shared" si="11"/>
        <v>0</v>
      </c>
      <c r="AB50" s="11">
        <v>0</v>
      </c>
      <c r="AC50" s="305">
        <f t="shared" si="12"/>
        <v>0</v>
      </c>
      <c r="AD50" s="11">
        <v>3</v>
      </c>
      <c r="AE50" s="305">
        <f t="shared" si="13"/>
        <v>2.912621359223301</v>
      </c>
      <c r="AF50" s="11">
        <v>86</v>
      </c>
      <c r="AG50" s="305">
        <f t="shared" si="14"/>
        <v>83.49514563106796</v>
      </c>
      <c r="AH50" s="11">
        <v>3</v>
      </c>
      <c r="AI50" s="289">
        <f t="shared" si="15"/>
        <v>2.912621359223301</v>
      </c>
      <c r="AJ50" s="318">
        <f t="shared" si="16"/>
        <v>115</v>
      </c>
      <c r="AK50" s="11">
        <v>114</v>
      </c>
      <c r="AL50" s="289">
        <f t="shared" si="17"/>
        <v>99.1304347826087</v>
      </c>
      <c r="AM50" s="11">
        <v>1</v>
      </c>
      <c r="AN50" s="289">
        <f t="shared" si="18"/>
        <v>0.8695652173913043</v>
      </c>
      <c r="AO50" s="11">
        <v>0</v>
      </c>
      <c r="AP50" s="289">
        <f t="shared" si="19"/>
        <v>0</v>
      </c>
      <c r="AQ50" s="104">
        <v>6</v>
      </c>
    </row>
    <row r="51" spans="1:43" s="4" customFormat="1" ht="21.75" customHeight="1">
      <c r="A51" s="1"/>
      <c r="B51" s="95" t="s">
        <v>202</v>
      </c>
      <c r="C51" s="325">
        <f t="shared" si="20"/>
        <v>64</v>
      </c>
      <c r="D51" s="103">
        <v>33</v>
      </c>
      <c r="E51" s="103">
        <v>31</v>
      </c>
      <c r="F51" s="362">
        <f t="shared" si="21"/>
        <v>33</v>
      </c>
      <c r="G51" s="363">
        <v>100</v>
      </c>
      <c r="H51" s="11">
        <v>4</v>
      </c>
      <c r="I51" s="289">
        <f t="shared" si="2"/>
        <v>12.121212121212121</v>
      </c>
      <c r="J51" s="11">
        <v>17</v>
      </c>
      <c r="K51" s="305">
        <f t="shared" si="3"/>
        <v>51.515151515151516</v>
      </c>
      <c r="L51" s="11">
        <v>12</v>
      </c>
      <c r="M51" s="289">
        <f t="shared" si="4"/>
        <v>36.36363636363637</v>
      </c>
      <c r="N51" s="11">
        <v>0</v>
      </c>
      <c r="O51" s="305">
        <f t="shared" si="5"/>
        <v>0</v>
      </c>
      <c r="P51" s="327">
        <f t="shared" si="6"/>
        <v>33</v>
      </c>
      <c r="Q51" s="364">
        <v>100</v>
      </c>
      <c r="R51" s="11">
        <v>2</v>
      </c>
      <c r="S51" s="289">
        <f t="shared" si="7"/>
        <v>6.0606060606060606</v>
      </c>
      <c r="T51" s="11">
        <v>4</v>
      </c>
      <c r="U51" s="305">
        <f t="shared" si="8"/>
        <v>12.121212121212121</v>
      </c>
      <c r="V51" s="11">
        <v>7</v>
      </c>
      <c r="W51" s="305">
        <f t="shared" si="9"/>
        <v>21.21212121212121</v>
      </c>
      <c r="X51" s="11">
        <v>4</v>
      </c>
      <c r="Y51" s="289">
        <f t="shared" si="10"/>
        <v>12.121212121212121</v>
      </c>
      <c r="Z51" s="11">
        <v>4</v>
      </c>
      <c r="AA51" s="305">
        <f t="shared" si="11"/>
        <v>12.121212121212121</v>
      </c>
      <c r="AB51" s="11">
        <v>8</v>
      </c>
      <c r="AC51" s="305">
        <f t="shared" si="12"/>
        <v>24.242424242424242</v>
      </c>
      <c r="AD51" s="11">
        <v>0</v>
      </c>
      <c r="AE51" s="305">
        <f t="shared" si="13"/>
        <v>0</v>
      </c>
      <c r="AF51" s="11">
        <v>3</v>
      </c>
      <c r="AG51" s="305">
        <f t="shared" si="14"/>
        <v>9.090909090909092</v>
      </c>
      <c r="AH51" s="11">
        <v>1</v>
      </c>
      <c r="AI51" s="289">
        <f t="shared" si="15"/>
        <v>3.0303030303030303</v>
      </c>
      <c r="AJ51" s="318">
        <f t="shared" si="16"/>
        <v>25</v>
      </c>
      <c r="AK51" s="11">
        <v>16</v>
      </c>
      <c r="AL51" s="289">
        <f t="shared" si="17"/>
        <v>64</v>
      </c>
      <c r="AM51" s="11">
        <v>9</v>
      </c>
      <c r="AN51" s="289">
        <f t="shared" si="18"/>
        <v>36</v>
      </c>
      <c r="AO51" s="11">
        <v>0</v>
      </c>
      <c r="AP51" s="289">
        <f t="shared" si="19"/>
        <v>0</v>
      </c>
      <c r="AQ51" s="104">
        <v>6</v>
      </c>
    </row>
    <row r="52" spans="1:43" s="4" customFormat="1" ht="22.5" customHeight="1">
      <c r="A52" s="1"/>
      <c r="B52" s="95" t="s">
        <v>203</v>
      </c>
      <c r="C52" s="325">
        <f t="shared" si="20"/>
        <v>313</v>
      </c>
      <c r="D52" s="103">
        <v>229</v>
      </c>
      <c r="E52" s="103">
        <v>84</v>
      </c>
      <c r="F52" s="362">
        <f t="shared" si="21"/>
        <v>242</v>
      </c>
      <c r="G52" s="363">
        <v>100</v>
      </c>
      <c r="H52" s="11">
        <v>7</v>
      </c>
      <c r="I52" s="289">
        <f t="shared" si="2"/>
        <v>2.8925619834710745</v>
      </c>
      <c r="J52" s="11">
        <v>158</v>
      </c>
      <c r="K52" s="305">
        <f t="shared" si="3"/>
        <v>65.28925619834712</v>
      </c>
      <c r="L52" s="11">
        <v>77</v>
      </c>
      <c r="M52" s="289">
        <f t="shared" si="4"/>
        <v>31.818181818181817</v>
      </c>
      <c r="N52" s="11">
        <v>0</v>
      </c>
      <c r="O52" s="305">
        <f t="shared" si="5"/>
        <v>0</v>
      </c>
      <c r="P52" s="327">
        <f t="shared" si="6"/>
        <v>242</v>
      </c>
      <c r="Q52" s="364">
        <v>100</v>
      </c>
      <c r="R52" s="11">
        <v>3</v>
      </c>
      <c r="S52" s="289">
        <f t="shared" si="7"/>
        <v>1.2396694214876034</v>
      </c>
      <c r="T52" s="11">
        <v>8</v>
      </c>
      <c r="U52" s="305">
        <f t="shared" si="8"/>
        <v>3.3057851239669422</v>
      </c>
      <c r="V52" s="11">
        <v>123</v>
      </c>
      <c r="W52" s="305">
        <f t="shared" si="9"/>
        <v>50.82644628099173</v>
      </c>
      <c r="X52" s="11">
        <v>104</v>
      </c>
      <c r="Y52" s="289">
        <f t="shared" si="10"/>
        <v>42.97520661157025</v>
      </c>
      <c r="Z52" s="11">
        <v>0</v>
      </c>
      <c r="AA52" s="305">
        <f t="shared" si="11"/>
        <v>0</v>
      </c>
      <c r="AB52" s="11">
        <v>0</v>
      </c>
      <c r="AC52" s="305">
        <f t="shared" si="12"/>
        <v>0</v>
      </c>
      <c r="AD52" s="11">
        <v>0</v>
      </c>
      <c r="AE52" s="305">
        <f t="shared" si="13"/>
        <v>0</v>
      </c>
      <c r="AF52" s="11">
        <v>0</v>
      </c>
      <c r="AG52" s="305">
        <f t="shared" si="14"/>
        <v>0</v>
      </c>
      <c r="AH52" s="11">
        <v>4</v>
      </c>
      <c r="AI52" s="289">
        <f t="shared" si="15"/>
        <v>1.6528925619834711</v>
      </c>
      <c r="AJ52" s="318">
        <f t="shared" si="16"/>
        <v>69</v>
      </c>
      <c r="AK52" s="11">
        <v>69</v>
      </c>
      <c r="AL52" s="289">
        <f t="shared" si="17"/>
        <v>100</v>
      </c>
      <c r="AM52" s="11">
        <v>0</v>
      </c>
      <c r="AN52" s="289">
        <f t="shared" si="18"/>
        <v>0</v>
      </c>
      <c r="AO52" s="11">
        <v>0</v>
      </c>
      <c r="AP52" s="289">
        <f t="shared" si="19"/>
        <v>0</v>
      </c>
      <c r="AQ52" s="104">
        <v>2</v>
      </c>
    </row>
    <row r="53" spans="1:43" s="4" customFormat="1" ht="21.75" customHeight="1" thickBot="1">
      <c r="A53" s="1"/>
      <c r="B53" s="96" t="s">
        <v>204</v>
      </c>
      <c r="C53" s="338">
        <f t="shared" si="20"/>
        <v>185</v>
      </c>
      <c r="D53" s="105">
        <v>78</v>
      </c>
      <c r="E53" s="105">
        <v>107</v>
      </c>
      <c r="F53" s="366">
        <f t="shared" si="21"/>
        <v>83</v>
      </c>
      <c r="G53" s="367">
        <v>100</v>
      </c>
      <c r="H53" s="13">
        <v>22</v>
      </c>
      <c r="I53" s="343">
        <f t="shared" si="2"/>
        <v>26.506024096385545</v>
      </c>
      <c r="J53" s="13">
        <v>55</v>
      </c>
      <c r="K53" s="344">
        <f t="shared" si="3"/>
        <v>66.26506024096386</v>
      </c>
      <c r="L53" s="13">
        <v>4</v>
      </c>
      <c r="M53" s="343">
        <f t="shared" si="4"/>
        <v>4.819277108433735</v>
      </c>
      <c r="N53" s="13">
        <v>2</v>
      </c>
      <c r="O53" s="344">
        <f t="shared" si="5"/>
        <v>2.4096385542168677</v>
      </c>
      <c r="P53" s="340">
        <f t="shared" si="6"/>
        <v>83</v>
      </c>
      <c r="Q53" s="368">
        <v>100</v>
      </c>
      <c r="R53" s="13">
        <v>5</v>
      </c>
      <c r="S53" s="343">
        <f t="shared" si="7"/>
        <v>6.024096385542169</v>
      </c>
      <c r="T53" s="13">
        <v>11</v>
      </c>
      <c r="U53" s="344">
        <f t="shared" si="8"/>
        <v>13.253012048192772</v>
      </c>
      <c r="V53" s="13">
        <v>20</v>
      </c>
      <c r="W53" s="344">
        <f t="shared" si="9"/>
        <v>24.096385542168676</v>
      </c>
      <c r="X53" s="13">
        <v>10</v>
      </c>
      <c r="Y53" s="343">
        <f t="shared" si="10"/>
        <v>12.048192771084338</v>
      </c>
      <c r="Z53" s="13">
        <v>16</v>
      </c>
      <c r="AA53" s="344">
        <f t="shared" si="11"/>
        <v>19.27710843373494</v>
      </c>
      <c r="AB53" s="13">
        <v>11</v>
      </c>
      <c r="AC53" s="344">
        <f t="shared" si="12"/>
        <v>13.253012048192772</v>
      </c>
      <c r="AD53" s="13">
        <v>2</v>
      </c>
      <c r="AE53" s="344">
        <f t="shared" si="13"/>
        <v>2.4096385542168677</v>
      </c>
      <c r="AF53" s="13">
        <v>4</v>
      </c>
      <c r="AG53" s="344">
        <f t="shared" si="14"/>
        <v>4.819277108433735</v>
      </c>
      <c r="AH53" s="13">
        <v>4</v>
      </c>
      <c r="AI53" s="343">
        <f t="shared" si="15"/>
        <v>4.819277108433735</v>
      </c>
      <c r="AJ53" s="338">
        <f t="shared" si="16"/>
        <v>90</v>
      </c>
      <c r="AK53" s="13">
        <v>68</v>
      </c>
      <c r="AL53" s="343">
        <f t="shared" si="17"/>
        <v>75.55555555555556</v>
      </c>
      <c r="AM53" s="13">
        <v>21</v>
      </c>
      <c r="AN53" s="343">
        <f t="shared" si="18"/>
        <v>23.333333333333332</v>
      </c>
      <c r="AO53" s="13">
        <v>1</v>
      </c>
      <c r="AP53" s="343">
        <f t="shared" si="19"/>
        <v>1.1111111111111112</v>
      </c>
      <c r="AQ53" s="106">
        <v>12</v>
      </c>
    </row>
    <row r="54" spans="1:43" s="4" customFormat="1" ht="21.75" customHeight="1" thickBot="1" thickTop="1">
      <c r="A54" s="1"/>
      <c r="B54" s="97" t="s">
        <v>2</v>
      </c>
      <c r="C54" s="347">
        <f>SUM(C7:C53)</f>
        <v>23643</v>
      </c>
      <c r="D54" s="347">
        <f>SUM(D7:D53)</f>
        <v>10764</v>
      </c>
      <c r="E54" s="347">
        <f>SUM(E7:E53)</f>
        <v>12879</v>
      </c>
      <c r="F54" s="370">
        <f>SUM(H54+J54+L54+N54)</f>
        <v>8217</v>
      </c>
      <c r="G54" s="350">
        <v>100</v>
      </c>
      <c r="H54" s="369">
        <f>SUM(H7:H53)</f>
        <v>369</v>
      </c>
      <c r="I54" s="352">
        <f t="shared" si="2"/>
        <v>4.490690032858708</v>
      </c>
      <c r="J54" s="369">
        <f>SUM(J7:J53)</f>
        <v>5838</v>
      </c>
      <c r="K54" s="352">
        <f>IF($P54&lt;&gt;0,J54/$P54*100,0)</f>
        <v>71.0478276743337</v>
      </c>
      <c r="L54" s="369">
        <f>SUM(L7:L53)</f>
        <v>1979</v>
      </c>
      <c r="M54" s="354">
        <f>IF($P54&lt;&gt;0,L54/$P54*100,0)</f>
        <v>24.08421565048071</v>
      </c>
      <c r="N54" s="369">
        <f>SUM(N7:N53)</f>
        <v>31</v>
      </c>
      <c r="O54" s="352">
        <f>IF($P54&lt;&gt;0,N54/$P54*100,0)</f>
        <v>0.3772666423268833</v>
      </c>
      <c r="P54" s="371">
        <f t="shared" si="6"/>
        <v>8217</v>
      </c>
      <c r="Q54" s="355">
        <v>100</v>
      </c>
      <c r="R54" s="369">
        <f>SUM(R7:R53)</f>
        <v>556</v>
      </c>
      <c r="S54" s="352">
        <f t="shared" si="7"/>
        <v>6.766459778507972</v>
      </c>
      <c r="T54" s="369">
        <f>SUM(T7:T53)</f>
        <v>2924</v>
      </c>
      <c r="U54" s="354">
        <f t="shared" si="8"/>
        <v>35.58476329560667</v>
      </c>
      <c r="V54" s="369">
        <f>SUM(V7:V53)</f>
        <v>1889</v>
      </c>
      <c r="W54" s="352">
        <f t="shared" si="9"/>
        <v>22.988925398563953</v>
      </c>
      <c r="X54" s="369">
        <f>SUM(X7:X53)</f>
        <v>1050</v>
      </c>
      <c r="Y54" s="356">
        <f t="shared" si="10"/>
        <v>12.778386272362177</v>
      </c>
      <c r="Z54" s="369">
        <f>SUM(Z7:Z53)</f>
        <v>777</v>
      </c>
      <c r="AA54" s="357">
        <f t="shared" si="11"/>
        <v>9.45600584154801</v>
      </c>
      <c r="AB54" s="369">
        <f>SUM(AB7:AB53)</f>
        <v>452</v>
      </c>
      <c r="AC54" s="357">
        <f t="shared" si="12"/>
        <v>5.500791042959718</v>
      </c>
      <c r="AD54" s="369">
        <f>SUM(AD7:AD53)</f>
        <v>150</v>
      </c>
      <c r="AE54" s="357">
        <f t="shared" si="13"/>
        <v>1.8254837531945967</v>
      </c>
      <c r="AF54" s="369">
        <f>SUM(AF7:AF53)</f>
        <v>196</v>
      </c>
      <c r="AG54" s="357">
        <f t="shared" si="14"/>
        <v>2.3852987708409397</v>
      </c>
      <c r="AH54" s="369">
        <f>SUM(AH7:AH53)</f>
        <v>223</v>
      </c>
      <c r="AI54" s="352">
        <f t="shared" si="15"/>
        <v>2.7138858464159665</v>
      </c>
      <c r="AJ54" s="370">
        <f t="shared" si="16"/>
        <v>14719</v>
      </c>
      <c r="AK54" s="369">
        <f>SUM(AK7:AK53)</f>
        <v>8401</v>
      </c>
      <c r="AL54" s="356">
        <f t="shared" si="17"/>
        <v>57.0758883076296</v>
      </c>
      <c r="AM54" s="369">
        <f>SUM(AM7:AM53)</f>
        <v>4916</v>
      </c>
      <c r="AN54" s="356">
        <f t="shared" si="18"/>
        <v>33.39900808478837</v>
      </c>
      <c r="AO54" s="369">
        <f>SUM(AO7:AO53)</f>
        <v>1402</v>
      </c>
      <c r="AP54" s="356">
        <f t="shared" si="19"/>
        <v>9.525103607582038</v>
      </c>
      <c r="AQ54" s="358">
        <f>SUM(AQ7:AQ53)</f>
        <v>707</v>
      </c>
    </row>
    <row r="55" spans="2:43" ht="21.75" customHeight="1">
      <c r="B55" s="32"/>
      <c r="C55" s="32"/>
      <c r="D55" s="32"/>
      <c r="E55" s="32"/>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row>
    <row r="56" spans="2:43" ht="12.75">
      <c r="B56" s="32"/>
      <c r="C56" s="107"/>
      <c r="D56" s="107"/>
      <c r="E56" s="10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row>
    <row r="57" spans="2:43" ht="12.75">
      <c r="B57" s="32"/>
      <c r="C57" s="32"/>
      <c r="D57" s="32"/>
      <c r="E57" s="32"/>
      <c r="F57" s="47"/>
      <c r="G57" s="47"/>
      <c r="H57" s="47"/>
      <c r="I57" s="47"/>
      <c r="J57" s="47"/>
      <c r="K57" s="47"/>
      <c r="L57" s="47"/>
      <c r="M57" s="47"/>
      <c r="N57" s="47"/>
      <c r="O57" s="47"/>
      <c r="P57" s="47"/>
      <c r="Q57" s="47"/>
      <c r="R57" s="263"/>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row>
    <row r="58" spans="2:43" ht="12.75">
      <c r="B58" s="32"/>
      <c r="C58" s="32"/>
      <c r="D58" s="32"/>
      <c r="E58" s="32"/>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row>
    <row r="59" spans="2:43" ht="12.75">
      <c r="B59" s="32"/>
      <c r="C59" s="32"/>
      <c r="D59" s="32"/>
      <c r="E59" s="32"/>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row>
    <row r="60" spans="2:43" ht="12.75">
      <c r="B60" s="32"/>
      <c r="C60" s="32"/>
      <c r="D60" s="32"/>
      <c r="E60" s="32"/>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row>
    <row r="61" spans="2:43" ht="12.75">
      <c r="B61" s="32"/>
      <c r="C61" s="32"/>
      <c r="D61" s="32"/>
      <c r="E61" s="32"/>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row>
  </sheetData>
  <sheetProtection scenarios="1" formatCells="0" autoFilter="0"/>
  <mergeCells count="23">
    <mergeCell ref="B2:AQ2"/>
    <mergeCell ref="B4:B6"/>
    <mergeCell ref="F4:O4"/>
    <mergeCell ref="P4:AI4"/>
    <mergeCell ref="AQ4:AQ5"/>
    <mergeCell ref="H5:I5"/>
    <mergeCell ref="J5:K5"/>
    <mergeCell ref="L5:M5"/>
    <mergeCell ref="AM5:AN5"/>
    <mergeCell ref="AK5:AL5"/>
    <mergeCell ref="AJ4:AP4"/>
    <mergeCell ref="X5:Y5"/>
    <mergeCell ref="AO5:AP5"/>
    <mergeCell ref="AB5:AC5"/>
    <mergeCell ref="V5:W5"/>
    <mergeCell ref="AF5:AG5"/>
    <mergeCell ref="C4:E4"/>
    <mergeCell ref="T5:U5"/>
    <mergeCell ref="Z5:AA5"/>
    <mergeCell ref="AD5:AE5"/>
    <mergeCell ref="AH5:AI5"/>
    <mergeCell ref="N5:O5"/>
    <mergeCell ref="R5:S5"/>
  </mergeCells>
  <printOptions horizontalCentered="1"/>
  <pageMargins left="0.39370078740157477" right="0.39370078740157477" top="0.39370078740157477" bottom="0.39370078740157477" header="0.19685039370078738" footer="0.19685039370078738"/>
  <pageSetup fitToHeight="1" fitToWidth="1" horizontalDpi="600" verticalDpi="600" orientation="landscape" paperSize="9" scale="46" r:id="rId1"/>
</worksheet>
</file>

<file path=xl/worksheets/sheet6.xml><?xml version="1.0" encoding="utf-8"?>
<worksheet xmlns="http://schemas.openxmlformats.org/spreadsheetml/2006/main" xmlns:r="http://schemas.openxmlformats.org/officeDocument/2006/relationships">
  <sheetPr>
    <pageSetUpPr fitToPage="1"/>
  </sheetPr>
  <dimension ref="B1:AR61"/>
  <sheetViews>
    <sheetView view="pageBreakPreview" zoomScale="85" zoomScaleNormal="75" zoomScaleSheetLayoutView="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3" sqref="B3:M3"/>
    </sheetView>
  </sheetViews>
  <sheetFormatPr defaultColWidth="9.00390625" defaultRowHeight="13.5"/>
  <cols>
    <col min="1" max="1" width="2.875" style="1" customWidth="1"/>
    <col min="2" max="2" width="18.125" style="1" customWidth="1"/>
    <col min="3" max="4" width="10.50390625" style="1" customWidth="1"/>
    <col min="5" max="5" width="10.875" style="1" customWidth="1"/>
    <col min="6" max="6" width="9.50390625" style="1" customWidth="1"/>
    <col min="7" max="7" width="7.125" style="1" customWidth="1"/>
    <col min="8" max="15" width="6.375" style="1" customWidth="1"/>
    <col min="16" max="16" width="9.50390625" style="1" customWidth="1"/>
    <col min="17" max="26" width="6.125" style="1" customWidth="1"/>
    <col min="27" max="27" width="6.625" style="1" customWidth="1"/>
    <col min="28" max="28" width="6.125" style="1" customWidth="1"/>
    <col min="29" max="29" width="6.875" style="1" customWidth="1"/>
    <col min="30" max="30" width="6.125" style="1" customWidth="1"/>
    <col min="31" max="31" width="6.875" style="1" customWidth="1"/>
    <col min="32" max="35" width="6.125" style="1" customWidth="1"/>
    <col min="36" max="36" width="9.50390625" style="1" customWidth="1"/>
    <col min="37" max="37" width="5.50390625" style="1" customWidth="1"/>
    <col min="38" max="38" width="6.875" style="1" customWidth="1"/>
    <col min="39" max="39" width="5.50390625" style="1" customWidth="1"/>
    <col min="40" max="40" width="7.125" style="1" bestFit="1" customWidth="1"/>
    <col min="41" max="41" width="5.50390625" style="1" customWidth="1"/>
    <col min="42" max="42" width="6.625" style="1" customWidth="1"/>
    <col min="43" max="43" width="9.50390625" style="1" customWidth="1"/>
    <col min="44" max="16384" width="9.00390625" style="1" customWidth="1"/>
  </cols>
  <sheetData>
    <row r="1" spans="2:43" s="8" customFormat="1" ht="18" customHeight="1">
      <c r="B1" s="72" t="s">
        <v>27</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3"/>
    </row>
    <row r="2" spans="2:43" s="7" customFormat="1" ht="18" customHeight="1">
      <c r="B2" s="585" t="s">
        <v>216</v>
      </c>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row>
    <row r="3" spans="2:43" s="7" customFormat="1" ht="18" customHeight="1" thickBot="1">
      <c r="B3" s="567" t="s">
        <v>26</v>
      </c>
      <c r="C3" s="600"/>
      <c r="D3" s="600"/>
      <c r="E3" s="600"/>
      <c r="F3" s="600"/>
      <c r="G3" s="600"/>
      <c r="H3" s="600"/>
      <c r="I3" s="600"/>
      <c r="J3" s="600"/>
      <c r="K3" s="600"/>
      <c r="L3" s="600"/>
      <c r="M3" s="600"/>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3"/>
    </row>
    <row r="4" spans="2:43" ht="18" customHeight="1">
      <c r="B4" s="595" t="s">
        <v>239</v>
      </c>
      <c r="C4" s="594" t="s">
        <v>0</v>
      </c>
      <c r="D4" s="577"/>
      <c r="E4" s="578"/>
      <c r="F4" s="533" t="s">
        <v>206</v>
      </c>
      <c r="G4" s="534"/>
      <c r="H4" s="534"/>
      <c r="I4" s="534"/>
      <c r="J4" s="534"/>
      <c r="K4" s="534"/>
      <c r="L4" s="534"/>
      <c r="M4" s="534"/>
      <c r="N4" s="534"/>
      <c r="O4" s="535"/>
      <c r="P4" s="555" t="s">
        <v>25</v>
      </c>
      <c r="Q4" s="556"/>
      <c r="R4" s="556"/>
      <c r="S4" s="556"/>
      <c r="T4" s="556"/>
      <c r="U4" s="556"/>
      <c r="V4" s="556"/>
      <c r="W4" s="556"/>
      <c r="X4" s="556"/>
      <c r="Y4" s="556"/>
      <c r="Z4" s="556"/>
      <c r="AA4" s="556"/>
      <c r="AB4" s="556"/>
      <c r="AC4" s="556"/>
      <c r="AD4" s="556"/>
      <c r="AE4" s="556"/>
      <c r="AF4" s="556"/>
      <c r="AG4" s="556"/>
      <c r="AH4" s="556"/>
      <c r="AI4" s="556"/>
      <c r="AJ4" s="533" t="s">
        <v>19</v>
      </c>
      <c r="AK4" s="545"/>
      <c r="AL4" s="545"/>
      <c r="AM4" s="545"/>
      <c r="AN4" s="545"/>
      <c r="AO4" s="545"/>
      <c r="AP4" s="546"/>
      <c r="AQ4" s="598" t="s">
        <v>1</v>
      </c>
    </row>
    <row r="5" spans="2:43" ht="28.5" customHeight="1">
      <c r="B5" s="596"/>
      <c r="C5" s="515"/>
      <c r="D5" s="516" t="s">
        <v>103</v>
      </c>
      <c r="E5" s="517" t="s">
        <v>219</v>
      </c>
      <c r="F5" s="77"/>
      <c r="G5" s="51"/>
      <c r="H5" s="527" t="s">
        <v>20</v>
      </c>
      <c r="I5" s="528"/>
      <c r="J5" s="527" t="s">
        <v>10</v>
      </c>
      <c r="K5" s="528"/>
      <c r="L5" s="527" t="s">
        <v>11</v>
      </c>
      <c r="M5" s="528"/>
      <c r="N5" s="527" t="s">
        <v>12</v>
      </c>
      <c r="O5" s="528"/>
      <c r="P5" s="78"/>
      <c r="Q5" s="62"/>
      <c r="R5" s="562" t="s">
        <v>32</v>
      </c>
      <c r="S5" s="554"/>
      <c r="T5" s="553" t="s">
        <v>46</v>
      </c>
      <c r="U5" s="554"/>
      <c r="V5" s="553" t="s">
        <v>47</v>
      </c>
      <c r="W5" s="554"/>
      <c r="X5" s="553" t="s">
        <v>48</v>
      </c>
      <c r="Y5" s="554"/>
      <c r="Z5" s="553" t="s">
        <v>33</v>
      </c>
      <c r="AA5" s="554"/>
      <c r="AB5" s="553" t="s">
        <v>52</v>
      </c>
      <c r="AC5" s="554"/>
      <c r="AD5" s="553" t="s">
        <v>34</v>
      </c>
      <c r="AE5" s="554"/>
      <c r="AF5" s="553" t="s">
        <v>35</v>
      </c>
      <c r="AG5" s="554"/>
      <c r="AH5" s="553" t="s">
        <v>36</v>
      </c>
      <c r="AI5" s="554"/>
      <c r="AJ5" s="79"/>
      <c r="AK5" s="563" t="s">
        <v>37</v>
      </c>
      <c r="AL5" s="564"/>
      <c r="AM5" s="565" t="s">
        <v>38</v>
      </c>
      <c r="AN5" s="566"/>
      <c r="AO5" s="563" t="s">
        <v>39</v>
      </c>
      <c r="AP5" s="564"/>
      <c r="AQ5" s="599"/>
    </row>
    <row r="6" spans="2:43" ht="19.5" customHeight="1" thickBot="1">
      <c r="B6" s="597"/>
      <c r="C6" s="80" t="s">
        <v>17</v>
      </c>
      <c r="D6" s="99" t="s">
        <v>17</v>
      </c>
      <c r="E6" s="80" t="s">
        <v>17</v>
      </c>
      <c r="F6" s="81" t="s">
        <v>5</v>
      </c>
      <c r="G6" s="82" t="s">
        <v>6</v>
      </c>
      <c r="H6" s="83" t="s">
        <v>5</v>
      </c>
      <c r="I6" s="84" t="s">
        <v>6</v>
      </c>
      <c r="J6" s="81" t="s">
        <v>5</v>
      </c>
      <c r="K6" s="82" t="s">
        <v>6</v>
      </c>
      <c r="L6" s="83" t="s">
        <v>5</v>
      </c>
      <c r="M6" s="84" t="s">
        <v>6</v>
      </c>
      <c r="N6" s="83" t="s">
        <v>5</v>
      </c>
      <c r="O6" s="82" t="s">
        <v>6</v>
      </c>
      <c r="P6" s="85" t="s">
        <v>5</v>
      </c>
      <c r="Q6" s="86" t="s">
        <v>6</v>
      </c>
      <c r="R6" s="87" t="s">
        <v>5</v>
      </c>
      <c r="S6" s="88" t="s">
        <v>6</v>
      </c>
      <c r="T6" s="85" t="s">
        <v>5</v>
      </c>
      <c r="U6" s="86" t="s">
        <v>6</v>
      </c>
      <c r="V6" s="85" t="s">
        <v>5</v>
      </c>
      <c r="W6" s="86" t="s">
        <v>6</v>
      </c>
      <c r="X6" s="87" t="s">
        <v>5</v>
      </c>
      <c r="Y6" s="88" t="s">
        <v>6</v>
      </c>
      <c r="Z6" s="85" t="s">
        <v>5</v>
      </c>
      <c r="AA6" s="86" t="s">
        <v>6</v>
      </c>
      <c r="AB6" s="85" t="s">
        <v>5</v>
      </c>
      <c r="AC6" s="86" t="s">
        <v>6</v>
      </c>
      <c r="AD6" s="85" t="s">
        <v>5</v>
      </c>
      <c r="AE6" s="86" t="s">
        <v>6</v>
      </c>
      <c r="AF6" s="85" t="s">
        <v>5</v>
      </c>
      <c r="AG6" s="86" t="s">
        <v>6</v>
      </c>
      <c r="AH6" s="87" t="s">
        <v>5</v>
      </c>
      <c r="AI6" s="88" t="s">
        <v>6</v>
      </c>
      <c r="AJ6" s="89" t="s">
        <v>5</v>
      </c>
      <c r="AK6" s="81" t="s">
        <v>5</v>
      </c>
      <c r="AL6" s="82" t="s">
        <v>6</v>
      </c>
      <c r="AM6" s="83" t="s">
        <v>5</v>
      </c>
      <c r="AN6" s="90" t="s">
        <v>6</v>
      </c>
      <c r="AO6" s="81" t="s">
        <v>5</v>
      </c>
      <c r="AP6" s="82" t="s">
        <v>6</v>
      </c>
      <c r="AQ6" s="92" t="s">
        <v>5</v>
      </c>
    </row>
    <row r="7" spans="2:44" s="4" customFormat="1" ht="21.75" customHeight="1">
      <c r="B7" s="93" t="s">
        <v>158</v>
      </c>
      <c r="C7" s="318">
        <f>SUM(F7+AJ7+AQ7)</f>
        <v>0</v>
      </c>
      <c r="D7" s="100">
        <v>0</v>
      </c>
      <c r="E7" s="108">
        <v>0</v>
      </c>
      <c r="F7" s="320">
        <f>SUM(H7+J7+L7+N7)</f>
        <v>0</v>
      </c>
      <c r="G7" s="321">
        <v>100</v>
      </c>
      <c r="H7" s="101">
        <v>0</v>
      </c>
      <c r="I7" s="313">
        <f>IF($F7&lt;&gt;0,H7/$F7*100,0)</f>
        <v>0</v>
      </c>
      <c r="J7" s="30">
        <v>0</v>
      </c>
      <c r="K7" s="317">
        <f>IF($F7&lt;&gt;0,J7/$F7*100,0)</f>
        <v>0</v>
      </c>
      <c r="L7" s="31">
        <v>0</v>
      </c>
      <c r="M7" s="313">
        <f>IF($F7&lt;&gt;0,L7/$F7*100,0)</f>
        <v>0</v>
      </c>
      <c r="N7" s="31">
        <v>0</v>
      </c>
      <c r="O7" s="317">
        <f>IF($F7&lt;&gt;0,N7/$F7*100,0)</f>
        <v>0</v>
      </c>
      <c r="P7" s="320">
        <f>SUM(R7+T7+V7+X7+Z7+AB7+AD7+AF7+AH7)</f>
        <v>0</v>
      </c>
      <c r="Q7" s="321">
        <v>100</v>
      </c>
      <c r="R7" s="31">
        <v>0</v>
      </c>
      <c r="S7" s="313">
        <f>IF($P7&lt;&gt;0,R7/$P7*100,0)</f>
        <v>0</v>
      </c>
      <c r="T7" s="31">
        <v>0</v>
      </c>
      <c r="U7" s="314">
        <f>IF($P7&lt;&gt;0,T7/$P7*100,0)</f>
        <v>0</v>
      </c>
      <c r="V7" s="31">
        <v>0</v>
      </c>
      <c r="W7" s="317">
        <f>IF($P7&lt;&gt;0,V7/$P7*100,0)</f>
        <v>0</v>
      </c>
      <c r="X7" s="31">
        <v>0</v>
      </c>
      <c r="Y7" s="317">
        <f>IF($P7&lt;&gt;0,X7/$P7*100,0)</f>
        <v>0</v>
      </c>
      <c r="Z7" s="30">
        <v>0</v>
      </c>
      <c r="AA7" s="317">
        <f>IF($P7&lt;&gt;0,Z7/$P7*100,0)</f>
        <v>0</v>
      </c>
      <c r="AB7" s="30">
        <v>0</v>
      </c>
      <c r="AC7" s="317">
        <f>IF($P7&lt;&gt;0,AB7/$P7*100,0)</f>
        <v>0</v>
      </c>
      <c r="AD7" s="30">
        <v>0</v>
      </c>
      <c r="AE7" s="317">
        <f>IF($P7&lt;&gt;0,AD7/$P7*100,0)</f>
        <v>0</v>
      </c>
      <c r="AF7" s="30">
        <v>0</v>
      </c>
      <c r="AG7" s="317">
        <f>IF($P7&lt;&gt;0,AF7/$P7*100,0)</f>
        <v>0</v>
      </c>
      <c r="AH7" s="31">
        <v>0</v>
      </c>
      <c r="AI7" s="313">
        <f>IF($P7&lt;&gt;0,AH7/$P7*100,0)</f>
        <v>0</v>
      </c>
      <c r="AJ7" s="318">
        <f>SUM(AK7+AM7+AO7)</f>
        <v>0</v>
      </c>
      <c r="AK7" s="30">
        <v>0</v>
      </c>
      <c r="AL7" s="317">
        <f aca="true" t="shared" si="0" ref="AL7:AL19">IF($P7&lt;&gt;0,AK7/$P7*100,0)</f>
        <v>0</v>
      </c>
      <c r="AM7" s="30">
        <v>0</v>
      </c>
      <c r="AN7" s="372">
        <f aca="true" t="shared" si="1" ref="AN7:AN19">IF($P7&lt;&gt;0,AM7/$P7*100,0)</f>
        <v>0</v>
      </c>
      <c r="AO7" s="30">
        <v>0</v>
      </c>
      <c r="AP7" s="317">
        <f aca="true" t="shared" si="2" ref="AP7:AP19">IF($P7&lt;&gt;0,AO7/$P7*100,0)</f>
        <v>0</v>
      </c>
      <c r="AQ7" s="102">
        <v>0</v>
      </c>
      <c r="AR7" s="1"/>
    </row>
    <row r="8" spans="2:44" s="4" customFormat="1" ht="21.75" customHeight="1">
      <c r="B8" s="93" t="s">
        <v>159</v>
      </c>
      <c r="C8" s="325">
        <f>SUM(F8+AJ8+AQ8)</f>
        <v>0</v>
      </c>
      <c r="D8" s="103">
        <v>0</v>
      </c>
      <c r="E8" s="109">
        <v>0</v>
      </c>
      <c r="F8" s="327">
        <f>SUM(H8+J8+L8+N8)</f>
        <v>0</v>
      </c>
      <c r="G8" s="328">
        <v>100</v>
      </c>
      <c r="H8" s="11">
        <v>0</v>
      </c>
      <c r="I8" s="289">
        <f aca="true" t="shared" si="3" ref="I8:I54">IF($F8&lt;&gt;0,H8/$F8*100,0)</f>
        <v>0</v>
      </c>
      <c r="J8" s="10">
        <v>0</v>
      </c>
      <c r="K8" s="305">
        <f aca="true" t="shared" si="4" ref="K8:K54">IF($F8&lt;&gt;0,J8/$F8*100,0)</f>
        <v>0</v>
      </c>
      <c r="L8" s="11">
        <v>0</v>
      </c>
      <c r="M8" s="289">
        <f aca="true" t="shared" si="5" ref="M8:M54">IF($F8&lt;&gt;0,L8/$F8*100,0)</f>
        <v>0</v>
      </c>
      <c r="N8" s="11">
        <v>0</v>
      </c>
      <c r="O8" s="305">
        <f aca="true" t="shared" si="6" ref="O8:O54">IF($F8&lt;&gt;0,N8/$F8*100,0)</f>
        <v>0</v>
      </c>
      <c r="P8" s="327">
        <f>SUM(R8+T8+V8+X8+Z8+AB8+AD8+AF8+AH8)</f>
        <v>0</v>
      </c>
      <c r="Q8" s="364">
        <v>100</v>
      </c>
      <c r="R8" s="11">
        <v>0</v>
      </c>
      <c r="S8" s="289">
        <f aca="true" t="shared" si="7" ref="S8:S54">IF($P8&lt;&gt;0,R8/$P8*100,0)</f>
        <v>0</v>
      </c>
      <c r="T8" s="11">
        <v>0</v>
      </c>
      <c r="U8" s="305">
        <f aca="true" t="shared" si="8" ref="U8:U54">IF($P8&lt;&gt;0,T8/$P8*100,0)</f>
        <v>0</v>
      </c>
      <c r="V8" s="11">
        <v>0</v>
      </c>
      <c r="W8" s="305">
        <f aca="true" t="shared" si="9" ref="W8:W54">IF($P8&lt;&gt;0,V8/$P8*100,0)</f>
        <v>0</v>
      </c>
      <c r="X8" s="11">
        <v>0</v>
      </c>
      <c r="Y8" s="305">
        <f aca="true" t="shared" si="10" ref="Y8:Y54">IF($P8&lt;&gt;0,X8/$P8*100,0)</f>
        <v>0</v>
      </c>
      <c r="Z8" s="10">
        <v>0</v>
      </c>
      <c r="AA8" s="305">
        <f aca="true" t="shared" si="11" ref="AA8:AA54">IF($P8&lt;&gt;0,Z8/$P8*100,0)</f>
        <v>0</v>
      </c>
      <c r="AB8" s="10">
        <v>0</v>
      </c>
      <c r="AC8" s="305">
        <f aca="true" t="shared" si="12" ref="AC8:AC54">IF($P8&lt;&gt;0,AB8/$P8*100,0)</f>
        <v>0</v>
      </c>
      <c r="AD8" s="10">
        <v>0</v>
      </c>
      <c r="AE8" s="305">
        <f aca="true" t="shared" si="13" ref="AE8:AE54">IF($P8&lt;&gt;0,AD8/$P8*100,0)</f>
        <v>0</v>
      </c>
      <c r="AF8" s="10">
        <v>0</v>
      </c>
      <c r="AG8" s="305">
        <f aca="true" t="shared" si="14" ref="AG8:AG54">IF($P8&lt;&gt;0,AF8/$P8*100,0)</f>
        <v>0</v>
      </c>
      <c r="AH8" s="11">
        <v>0</v>
      </c>
      <c r="AI8" s="289">
        <f aca="true" t="shared" si="15" ref="AI8:AI54">IF($P8&lt;&gt;0,AH8/$P8*100,0)</f>
        <v>0</v>
      </c>
      <c r="AJ8" s="318">
        <f>SUM(AK8+AM8+AO8)</f>
        <v>0</v>
      </c>
      <c r="AK8" s="10">
        <v>0</v>
      </c>
      <c r="AL8" s="305">
        <f t="shared" si="0"/>
        <v>0</v>
      </c>
      <c r="AM8" s="10">
        <v>0</v>
      </c>
      <c r="AN8" s="372">
        <f t="shared" si="1"/>
        <v>0</v>
      </c>
      <c r="AO8" s="10">
        <v>0</v>
      </c>
      <c r="AP8" s="305">
        <f t="shared" si="2"/>
        <v>0</v>
      </c>
      <c r="AQ8" s="104">
        <v>0</v>
      </c>
      <c r="AR8" s="1"/>
    </row>
    <row r="9" spans="2:44" s="4" customFormat="1" ht="21.75" customHeight="1">
      <c r="B9" s="93" t="s">
        <v>160</v>
      </c>
      <c r="C9" s="325">
        <f>SUM(F9+AJ9+AQ9)</f>
        <v>0</v>
      </c>
      <c r="D9" s="103">
        <v>0</v>
      </c>
      <c r="E9" s="109">
        <v>0</v>
      </c>
      <c r="F9" s="327">
        <f>SUM(H9+J9+L9+N9)</f>
        <v>0</v>
      </c>
      <c r="G9" s="328">
        <v>100</v>
      </c>
      <c r="H9" s="11">
        <v>0</v>
      </c>
      <c r="I9" s="289">
        <f t="shared" si="3"/>
        <v>0</v>
      </c>
      <c r="J9" s="10">
        <v>0</v>
      </c>
      <c r="K9" s="305">
        <f t="shared" si="4"/>
        <v>0</v>
      </c>
      <c r="L9" s="11">
        <v>0</v>
      </c>
      <c r="M9" s="289">
        <f t="shared" si="5"/>
        <v>0</v>
      </c>
      <c r="N9" s="11">
        <v>0</v>
      </c>
      <c r="O9" s="305">
        <f t="shared" si="6"/>
        <v>0</v>
      </c>
      <c r="P9" s="327">
        <f>SUM(R9+T9+V9+X9+Z9+AB9+AD9+AF9+AH9)</f>
        <v>0</v>
      </c>
      <c r="Q9" s="364">
        <v>100</v>
      </c>
      <c r="R9" s="11">
        <v>0</v>
      </c>
      <c r="S9" s="289">
        <f t="shared" si="7"/>
        <v>0</v>
      </c>
      <c r="T9" s="11">
        <v>0</v>
      </c>
      <c r="U9" s="289">
        <f t="shared" si="8"/>
        <v>0</v>
      </c>
      <c r="V9" s="11">
        <v>0</v>
      </c>
      <c r="W9" s="305">
        <f t="shared" si="9"/>
        <v>0</v>
      </c>
      <c r="X9" s="11">
        <v>0</v>
      </c>
      <c r="Y9" s="305">
        <f t="shared" si="10"/>
        <v>0</v>
      </c>
      <c r="Z9" s="10">
        <v>0</v>
      </c>
      <c r="AA9" s="305">
        <f t="shared" si="11"/>
        <v>0</v>
      </c>
      <c r="AB9" s="10">
        <v>0</v>
      </c>
      <c r="AC9" s="317">
        <f t="shared" si="12"/>
        <v>0</v>
      </c>
      <c r="AD9" s="10">
        <v>0</v>
      </c>
      <c r="AE9" s="305">
        <f t="shared" si="13"/>
        <v>0</v>
      </c>
      <c r="AF9" s="10">
        <v>0</v>
      </c>
      <c r="AG9" s="305">
        <f t="shared" si="14"/>
        <v>0</v>
      </c>
      <c r="AH9" s="11">
        <v>0</v>
      </c>
      <c r="AI9" s="289">
        <f t="shared" si="15"/>
        <v>0</v>
      </c>
      <c r="AJ9" s="318">
        <f>SUM(AK9+AM9+AO9)</f>
        <v>0</v>
      </c>
      <c r="AK9" s="10">
        <v>0</v>
      </c>
      <c r="AL9" s="305">
        <f t="shared" si="0"/>
        <v>0</v>
      </c>
      <c r="AM9" s="10">
        <v>0</v>
      </c>
      <c r="AN9" s="372">
        <f t="shared" si="1"/>
        <v>0</v>
      </c>
      <c r="AO9" s="10">
        <v>0</v>
      </c>
      <c r="AP9" s="305">
        <f t="shared" si="2"/>
        <v>0</v>
      </c>
      <c r="AQ9" s="104">
        <v>0</v>
      </c>
      <c r="AR9" s="1"/>
    </row>
    <row r="10" spans="2:44" s="4" customFormat="1" ht="21.75" customHeight="1">
      <c r="B10" s="94" t="s">
        <v>161</v>
      </c>
      <c r="C10" s="325">
        <f aca="true" t="shared" si="16" ref="C10:C39">SUM(F10+AJ10+AQ10)</f>
        <v>0</v>
      </c>
      <c r="D10" s="103">
        <v>0</v>
      </c>
      <c r="E10" s="109">
        <v>0</v>
      </c>
      <c r="F10" s="327">
        <f aca="true" t="shared" si="17" ref="F10:F17">SUM(H10+J10+L10+N10)</f>
        <v>0</v>
      </c>
      <c r="G10" s="328">
        <v>100</v>
      </c>
      <c r="H10" s="11">
        <v>0</v>
      </c>
      <c r="I10" s="289">
        <f t="shared" si="3"/>
        <v>0</v>
      </c>
      <c r="J10" s="10">
        <v>0</v>
      </c>
      <c r="K10" s="305">
        <f t="shared" si="4"/>
        <v>0</v>
      </c>
      <c r="L10" s="11">
        <v>0</v>
      </c>
      <c r="M10" s="289">
        <f t="shared" si="5"/>
        <v>0</v>
      </c>
      <c r="N10" s="11">
        <v>0</v>
      </c>
      <c r="O10" s="305">
        <f t="shared" si="6"/>
        <v>0</v>
      </c>
      <c r="P10" s="327">
        <f aca="true" t="shared" si="18" ref="P10:P39">SUM(R10+T10+V10+X10+Z10+AB10+AD10+AF10+AH10)</f>
        <v>0</v>
      </c>
      <c r="Q10" s="364">
        <v>100</v>
      </c>
      <c r="R10" s="11">
        <v>0</v>
      </c>
      <c r="S10" s="289">
        <f t="shared" si="7"/>
        <v>0</v>
      </c>
      <c r="T10" s="11">
        <v>0</v>
      </c>
      <c r="U10" s="289">
        <f t="shared" si="8"/>
        <v>0</v>
      </c>
      <c r="V10" s="11">
        <v>0</v>
      </c>
      <c r="W10" s="305">
        <f t="shared" si="9"/>
        <v>0</v>
      </c>
      <c r="X10" s="11">
        <v>0</v>
      </c>
      <c r="Y10" s="305">
        <f t="shared" si="10"/>
        <v>0</v>
      </c>
      <c r="Z10" s="10">
        <v>0</v>
      </c>
      <c r="AA10" s="305">
        <f t="shared" si="11"/>
        <v>0</v>
      </c>
      <c r="AB10" s="10">
        <v>0</v>
      </c>
      <c r="AC10" s="317">
        <f t="shared" si="12"/>
        <v>0</v>
      </c>
      <c r="AD10" s="10">
        <v>0</v>
      </c>
      <c r="AE10" s="305">
        <f t="shared" si="13"/>
        <v>0</v>
      </c>
      <c r="AF10" s="10">
        <v>0</v>
      </c>
      <c r="AG10" s="305">
        <f t="shared" si="14"/>
        <v>0</v>
      </c>
      <c r="AH10" s="11">
        <v>0</v>
      </c>
      <c r="AI10" s="289">
        <f t="shared" si="15"/>
        <v>0</v>
      </c>
      <c r="AJ10" s="318">
        <f aca="true" t="shared" si="19" ref="AJ10:AJ39">SUM(AK10+AM10+AO10)</f>
        <v>0</v>
      </c>
      <c r="AK10" s="10">
        <v>0</v>
      </c>
      <c r="AL10" s="305">
        <f t="shared" si="0"/>
        <v>0</v>
      </c>
      <c r="AM10" s="10">
        <v>0</v>
      </c>
      <c r="AN10" s="372">
        <f t="shared" si="1"/>
        <v>0</v>
      </c>
      <c r="AO10" s="10">
        <v>0</v>
      </c>
      <c r="AP10" s="305">
        <f t="shared" si="2"/>
        <v>0</v>
      </c>
      <c r="AQ10" s="104">
        <v>0</v>
      </c>
      <c r="AR10" s="1"/>
    </row>
    <row r="11" spans="2:44" s="4" customFormat="1" ht="21.75" customHeight="1">
      <c r="B11" s="95" t="s">
        <v>162</v>
      </c>
      <c r="C11" s="325">
        <f t="shared" si="16"/>
        <v>0</v>
      </c>
      <c r="D11" s="103">
        <v>0</v>
      </c>
      <c r="E11" s="109">
        <v>0</v>
      </c>
      <c r="F11" s="327">
        <f t="shared" si="17"/>
        <v>0</v>
      </c>
      <c r="G11" s="328">
        <v>100</v>
      </c>
      <c r="H11" s="11">
        <v>0</v>
      </c>
      <c r="I11" s="289">
        <f t="shared" si="3"/>
        <v>0</v>
      </c>
      <c r="J11" s="10">
        <v>0</v>
      </c>
      <c r="K11" s="305">
        <f t="shared" si="4"/>
        <v>0</v>
      </c>
      <c r="L11" s="11">
        <v>0</v>
      </c>
      <c r="M11" s="289">
        <f t="shared" si="5"/>
        <v>0</v>
      </c>
      <c r="N11" s="11">
        <v>0</v>
      </c>
      <c r="O11" s="305">
        <f t="shared" si="6"/>
        <v>0</v>
      </c>
      <c r="P11" s="327">
        <f t="shared" si="18"/>
        <v>0</v>
      </c>
      <c r="Q11" s="364">
        <v>100</v>
      </c>
      <c r="R11" s="11">
        <v>0</v>
      </c>
      <c r="S11" s="289">
        <f t="shared" si="7"/>
        <v>0</v>
      </c>
      <c r="T11" s="11">
        <v>0</v>
      </c>
      <c r="U11" s="289">
        <f t="shared" si="8"/>
        <v>0</v>
      </c>
      <c r="V11" s="11">
        <v>0</v>
      </c>
      <c r="W11" s="305">
        <f t="shared" si="9"/>
        <v>0</v>
      </c>
      <c r="X11" s="11">
        <v>0</v>
      </c>
      <c r="Y11" s="305">
        <f t="shared" si="10"/>
        <v>0</v>
      </c>
      <c r="Z11" s="10">
        <v>0</v>
      </c>
      <c r="AA11" s="305">
        <f t="shared" si="11"/>
        <v>0</v>
      </c>
      <c r="AB11" s="10">
        <v>0</v>
      </c>
      <c r="AC11" s="305">
        <f t="shared" si="12"/>
        <v>0</v>
      </c>
      <c r="AD11" s="10">
        <v>0</v>
      </c>
      <c r="AE11" s="305">
        <f t="shared" si="13"/>
        <v>0</v>
      </c>
      <c r="AF11" s="10">
        <v>0</v>
      </c>
      <c r="AG11" s="305">
        <f t="shared" si="14"/>
        <v>0</v>
      </c>
      <c r="AH11" s="11">
        <v>0</v>
      </c>
      <c r="AI11" s="289">
        <f t="shared" si="15"/>
        <v>0</v>
      </c>
      <c r="AJ11" s="318">
        <f t="shared" si="19"/>
        <v>0</v>
      </c>
      <c r="AK11" s="10">
        <v>0</v>
      </c>
      <c r="AL11" s="305">
        <f t="shared" si="0"/>
        <v>0</v>
      </c>
      <c r="AM11" s="10">
        <v>0</v>
      </c>
      <c r="AN11" s="372">
        <f t="shared" si="1"/>
        <v>0</v>
      </c>
      <c r="AO11" s="10">
        <v>0</v>
      </c>
      <c r="AP11" s="305">
        <f t="shared" si="2"/>
        <v>0</v>
      </c>
      <c r="AQ11" s="104">
        <v>0</v>
      </c>
      <c r="AR11" s="1"/>
    </row>
    <row r="12" spans="2:44" s="4" customFormat="1" ht="21.75" customHeight="1">
      <c r="B12" s="95" t="s">
        <v>163</v>
      </c>
      <c r="C12" s="325">
        <f t="shared" si="16"/>
        <v>0</v>
      </c>
      <c r="D12" s="103">
        <v>0</v>
      </c>
      <c r="E12" s="109">
        <v>0</v>
      </c>
      <c r="F12" s="327">
        <f t="shared" si="17"/>
        <v>0</v>
      </c>
      <c r="G12" s="328">
        <v>100</v>
      </c>
      <c r="H12" s="11">
        <v>0</v>
      </c>
      <c r="I12" s="289">
        <f t="shared" si="3"/>
        <v>0</v>
      </c>
      <c r="J12" s="10">
        <v>0</v>
      </c>
      <c r="K12" s="305">
        <f t="shared" si="4"/>
        <v>0</v>
      </c>
      <c r="L12" s="11">
        <v>0</v>
      </c>
      <c r="M12" s="289">
        <f t="shared" si="5"/>
        <v>0</v>
      </c>
      <c r="N12" s="11">
        <v>0</v>
      </c>
      <c r="O12" s="305">
        <f t="shared" si="6"/>
        <v>0</v>
      </c>
      <c r="P12" s="327">
        <f t="shared" si="18"/>
        <v>0</v>
      </c>
      <c r="Q12" s="364">
        <v>100</v>
      </c>
      <c r="R12" s="11">
        <v>0</v>
      </c>
      <c r="S12" s="289">
        <f t="shared" si="7"/>
        <v>0</v>
      </c>
      <c r="T12" s="11">
        <v>0</v>
      </c>
      <c r="U12" s="289">
        <f t="shared" si="8"/>
        <v>0</v>
      </c>
      <c r="V12" s="11">
        <v>0</v>
      </c>
      <c r="W12" s="305">
        <f t="shared" si="9"/>
        <v>0</v>
      </c>
      <c r="X12" s="11">
        <v>0</v>
      </c>
      <c r="Y12" s="305">
        <f t="shared" si="10"/>
        <v>0</v>
      </c>
      <c r="Z12" s="10">
        <v>0</v>
      </c>
      <c r="AA12" s="305">
        <f t="shared" si="11"/>
        <v>0</v>
      </c>
      <c r="AB12" s="10">
        <v>0</v>
      </c>
      <c r="AC12" s="305">
        <f t="shared" si="12"/>
        <v>0</v>
      </c>
      <c r="AD12" s="10">
        <v>0</v>
      </c>
      <c r="AE12" s="305">
        <f t="shared" si="13"/>
        <v>0</v>
      </c>
      <c r="AF12" s="30">
        <v>0</v>
      </c>
      <c r="AG12" s="317">
        <f t="shared" si="14"/>
        <v>0</v>
      </c>
      <c r="AH12" s="31">
        <v>0</v>
      </c>
      <c r="AI12" s="289">
        <f t="shared" si="15"/>
        <v>0</v>
      </c>
      <c r="AJ12" s="325">
        <f t="shared" si="19"/>
        <v>0</v>
      </c>
      <c r="AK12" s="10">
        <v>0</v>
      </c>
      <c r="AL12" s="305">
        <f t="shared" si="0"/>
        <v>0</v>
      </c>
      <c r="AM12" s="10">
        <v>0</v>
      </c>
      <c r="AN12" s="372">
        <f t="shared" si="1"/>
        <v>0</v>
      </c>
      <c r="AO12" s="10">
        <v>0</v>
      </c>
      <c r="AP12" s="305">
        <f t="shared" si="2"/>
        <v>0</v>
      </c>
      <c r="AQ12" s="104">
        <v>0</v>
      </c>
      <c r="AR12" s="1"/>
    </row>
    <row r="13" spans="2:44" s="4" customFormat="1" ht="21.75" customHeight="1">
      <c r="B13" s="95" t="s">
        <v>164</v>
      </c>
      <c r="C13" s="325">
        <f t="shared" si="16"/>
        <v>0</v>
      </c>
      <c r="D13" s="103">
        <v>0</v>
      </c>
      <c r="E13" s="109">
        <v>0</v>
      </c>
      <c r="F13" s="327">
        <f t="shared" si="17"/>
        <v>0</v>
      </c>
      <c r="G13" s="328">
        <v>100</v>
      </c>
      <c r="H13" s="11">
        <v>0</v>
      </c>
      <c r="I13" s="289">
        <f t="shared" si="3"/>
        <v>0</v>
      </c>
      <c r="J13" s="10">
        <v>0</v>
      </c>
      <c r="K13" s="305">
        <f t="shared" si="4"/>
        <v>0</v>
      </c>
      <c r="L13" s="11">
        <v>0</v>
      </c>
      <c r="M13" s="289">
        <f t="shared" si="5"/>
        <v>0</v>
      </c>
      <c r="N13" s="11">
        <v>0</v>
      </c>
      <c r="O13" s="305">
        <f t="shared" si="6"/>
        <v>0</v>
      </c>
      <c r="P13" s="327">
        <f t="shared" si="18"/>
        <v>0</v>
      </c>
      <c r="Q13" s="364">
        <v>100</v>
      </c>
      <c r="R13" s="11">
        <v>0</v>
      </c>
      <c r="S13" s="289">
        <f t="shared" si="7"/>
        <v>0</v>
      </c>
      <c r="T13" s="11">
        <v>0</v>
      </c>
      <c r="U13" s="289">
        <f t="shared" si="8"/>
        <v>0</v>
      </c>
      <c r="V13" s="11">
        <v>0</v>
      </c>
      <c r="W13" s="305">
        <f t="shared" si="9"/>
        <v>0</v>
      </c>
      <c r="X13" s="11">
        <v>0</v>
      </c>
      <c r="Y13" s="305">
        <f t="shared" si="10"/>
        <v>0</v>
      </c>
      <c r="Z13" s="10">
        <v>0</v>
      </c>
      <c r="AA13" s="305">
        <f t="shared" si="11"/>
        <v>0</v>
      </c>
      <c r="AB13" s="10">
        <v>0</v>
      </c>
      <c r="AC13" s="305">
        <f t="shared" si="12"/>
        <v>0</v>
      </c>
      <c r="AD13" s="10">
        <v>0</v>
      </c>
      <c r="AE13" s="305">
        <f t="shared" si="13"/>
        <v>0</v>
      </c>
      <c r="AF13" s="11">
        <v>0</v>
      </c>
      <c r="AG13" s="305">
        <f t="shared" si="14"/>
        <v>0</v>
      </c>
      <c r="AH13" s="11">
        <v>0</v>
      </c>
      <c r="AI13" s="289">
        <f t="shared" si="15"/>
        <v>0</v>
      </c>
      <c r="AJ13" s="325">
        <f t="shared" si="19"/>
        <v>0</v>
      </c>
      <c r="AK13" s="10">
        <v>0</v>
      </c>
      <c r="AL13" s="305">
        <f t="shared" si="0"/>
        <v>0</v>
      </c>
      <c r="AM13" s="10">
        <v>0</v>
      </c>
      <c r="AN13" s="372">
        <f t="shared" si="1"/>
        <v>0</v>
      </c>
      <c r="AO13" s="10">
        <v>0</v>
      </c>
      <c r="AP13" s="305">
        <f t="shared" si="2"/>
        <v>0</v>
      </c>
      <c r="AQ13" s="104">
        <v>0</v>
      </c>
      <c r="AR13" s="1"/>
    </row>
    <row r="14" spans="2:44" s="4" customFormat="1" ht="21.75" customHeight="1">
      <c r="B14" s="95" t="s">
        <v>165</v>
      </c>
      <c r="C14" s="325">
        <f t="shared" si="16"/>
        <v>0</v>
      </c>
      <c r="D14" s="103">
        <v>0</v>
      </c>
      <c r="E14" s="109">
        <v>0</v>
      </c>
      <c r="F14" s="327">
        <f t="shared" si="17"/>
        <v>0</v>
      </c>
      <c r="G14" s="328">
        <v>100</v>
      </c>
      <c r="H14" s="11">
        <v>0</v>
      </c>
      <c r="I14" s="289">
        <f t="shared" si="3"/>
        <v>0</v>
      </c>
      <c r="J14" s="10">
        <v>0</v>
      </c>
      <c r="K14" s="305">
        <f t="shared" si="4"/>
        <v>0</v>
      </c>
      <c r="L14" s="11">
        <v>0</v>
      </c>
      <c r="M14" s="289">
        <f t="shared" si="5"/>
        <v>0</v>
      </c>
      <c r="N14" s="11">
        <v>0</v>
      </c>
      <c r="O14" s="305">
        <f t="shared" si="6"/>
        <v>0</v>
      </c>
      <c r="P14" s="327">
        <f t="shared" si="18"/>
        <v>0</v>
      </c>
      <c r="Q14" s="364">
        <v>100</v>
      </c>
      <c r="R14" s="11">
        <v>0</v>
      </c>
      <c r="S14" s="289">
        <f t="shared" si="7"/>
        <v>0</v>
      </c>
      <c r="T14" s="11">
        <v>0</v>
      </c>
      <c r="U14" s="289">
        <f t="shared" si="8"/>
        <v>0</v>
      </c>
      <c r="V14" s="11">
        <v>0</v>
      </c>
      <c r="W14" s="305">
        <f t="shared" si="9"/>
        <v>0</v>
      </c>
      <c r="X14" s="11">
        <v>0</v>
      </c>
      <c r="Y14" s="305">
        <f t="shared" si="10"/>
        <v>0</v>
      </c>
      <c r="Z14" s="10">
        <v>0</v>
      </c>
      <c r="AA14" s="305">
        <f t="shared" si="11"/>
        <v>0</v>
      </c>
      <c r="AB14" s="30">
        <v>0</v>
      </c>
      <c r="AC14" s="317">
        <f t="shared" si="12"/>
        <v>0</v>
      </c>
      <c r="AD14" s="30">
        <v>0</v>
      </c>
      <c r="AE14" s="317">
        <f t="shared" si="13"/>
        <v>0</v>
      </c>
      <c r="AF14" s="30">
        <v>0</v>
      </c>
      <c r="AG14" s="305">
        <f t="shared" si="14"/>
        <v>0</v>
      </c>
      <c r="AH14" s="11">
        <v>0</v>
      </c>
      <c r="AI14" s="289">
        <f t="shared" si="15"/>
        <v>0</v>
      </c>
      <c r="AJ14" s="318">
        <f t="shared" si="19"/>
        <v>0</v>
      </c>
      <c r="AK14" s="10">
        <v>0</v>
      </c>
      <c r="AL14" s="305">
        <f t="shared" si="0"/>
        <v>0</v>
      </c>
      <c r="AM14" s="10">
        <v>0</v>
      </c>
      <c r="AN14" s="372">
        <f t="shared" si="1"/>
        <v>0</v>
      </c>
      <c r="AO14" s="10">
        <v>0</v>
      </c>
      <c r="AP14" s="305">
        <f t="shared" si="2"/>
        <v>0</v>
      </c>
      <c r="AQ14" s="104">
        <v>0</v>
      </c>
      <c r="AR14" s="1"/>
    </row>
    <row r="15" spans="2:44" s="4" customFormat="1" ht="21.75" customHeight="1">
      <c r="B15" s="95" t="s">
        <v>166</v>
      </c>
      <c r="C15" s="325">
        <f t="shared" si="16"/>
        <v>0</v>
      </c>
      <c r="D15" s="103">
        <v>0</v>
      </c>
      <c r="E15" s="109">
        <v>0</v>
      </c>
      <c r="F15" s="327">
        <f t="shared" si="17"/>
        <v>0</v>
      </c>
      <c r="G15" s="328">
        <v>100</v>
      </c>
      <c r="H15" s="11">
        <v>0</v>
      </c>
      <c r="I15" s="289">
        <f t="shared" si="3"/>
        <v>0</v>
      </c>
      <c r="J15" s="10">
        <v>0</v>
      </c>
      <c r="K15" s="305">
        <f t="shared" si="4"/>
        <v>0</v>
      </c>
      <c r="L15" s="11">
        <v>0</v>
      </c>
      <c r="M15" s="289">
        <f t="shared" si="5"/>
        <v>0</v>
      </c>
      <c r="N15" s="11">
        <v>0</v>
      </c>
      <c r="O15" s="305">
        <f t="shared" si="6"/>
        <v>0</v>
      </c>
      <c r="P15" s="327">
        <f t="shared" si="18"/>
        <v>0</v>
      </c>
      <c r="Q15" s="364">
        <v>100</v>
      </c>
      <c r="R15" s="11">
        <v>0</v>
      </c>
      <c r="S15" s="289">
        <f t="shared" si="7"/>
        <v>0</v>
      </c>
      <c r="T15" s="11">
        <v>0</v>
      </c>
      <c r="U15" s="289">
        <f t="shared" si="8"/>
        <v>0</v>
      </c>
      <c r="V15" s="11">
        <v>0</v>
      </c>
      <c r="W15" s="305">
        <f t="shared" si="9"/>
        <v>0</v>
      </c>
      <c r="X15" s="11">
        <v>0</v>
      </c>
      <c r="Y15" s="305">
        <f t="shared" si="10"/>
        <v>0</v>
      </c>
      <c r="Z15" s="10">
        <v>0</v>
      </c>
      <c r="AA15" s="305">
        <f t="shared" si="11"/>
        <v>0</v>
      </c>
      <c r="AB15" s="10">
        <v>0</v>
      </c>
      <c r="AC15" s="305">
        <f t="shared" si="12"/>
        <v>0</v>
      </c>
      <c r="AD15" s="10">
        <v>0</v>
      </c>
      <c r="AE15" s="305">
        <f t="shared" si="13"/>
        <v>0</v>
      </c>
      <c r="AF15" s="10">
        <v>0</v>
      </c>
      <c r="AG15" s="317">
        <f t="shared" si="14"/>
        <v>0</v>
      </c>
      <c r="AH15" s="11">
        <v>0</v>
      </c>
      <c r="AI15" s="289">
        <f t="shared" si="15"/>
        <v>0</v>
      </c>
      <c r="AJ15" s="318">
        <f t="shared" si="19"/>
        <v>0</v>
      </c>
      <c r="AK15" s="10">
        <v>0</v>
      </c>
      <c r="AL15" s="305">
        <f t="shared" si="0"/>
        <v>0</v>
      </c>
      <c r="AM15" s="10">
        <v>0</v>
      </c>
      <c r="AN15" s="372">
        <f t="shared" si="1"/>
        <v>0</v>
      </c>
      <c r="AO15" s="10">
        <v>0</v>
      </c>
      <c r="AP15" s="305">
        <f t="shared" si="2"/>
        <v>0</v>
      </c>
      <c r="AQ15" s="104">
        <v>0</v>
      </c>
      <c r="AR15" s="1"/>
    </row>
    <row r="16" spans="2:44" s="4" customFormat="1" ht="21.75" customHeight="1">
      <c r="B16" s="93" t="s">
        <v>167</v>
      </c>
      <c r="C16" s="325">
        <f t="shared" si="16"/>
        <v>0</v>
      </c>
      <c r="D16" s="103">
        <v>0</v>
      </c>
      <c r="E16" s="109">
        <v>0</v>
      </c>
      <c r="F16" s="327">
        <f t="shared" si="17"/>
        <v>0</v>
      </c>
      <c r="G16" s="328">
        <v>100</v>
      </c>
      <c r="H16" s="101">
        <v>0</v>
      </c>
      <c r="I16" s="289">
        <f t="shared" si="3"/>
        <v>0</v>
      </c>
      <c r="J16" s="10">
        <v>0</v>
      </c>
      <c r="K16" s="305">
        <f t="shared" si="4"/>
        <v>0</v>
      </c>
      <c r="L16" s="11">
        <v>0</v>
      </c>
      <c r="M16" s="289">
        <f t="shared" si="5"/>
        <v>0</v>
      </c>
      <c r="N16" s="11">
        <v>0</v>
      </c>
      <c r="O16" s="305">
        <f t="shared" si="6"/>
        <v>0</v>
      </c>
      <c r="P16" s="327">
        <f t="shared" si="18"/>
        <v>0</v>
      </c>
      <c r="Q16" s="364">
        <v>100</v>
      </c>
      <c r="R16" s="11">
        <v>0</v>
      </c>
      <c r="S16" s="289">
        <f t="shared" si="7"/>
        <v>0</v>
      </c>
      <c r="T16" s="11">
        <v>0</v>
      </c>
      <c r="U16" s="289">
        <f t="shared" si="8"/>
        <v>0</v>
      </c>
      <c r="V16" s="11">
        <v>0</v>
      </c>
      <c r="W16" s="305">
        <f t="shared" si="9"/>
        <v>0</v>
      </c>
      <c r="X16" s="11">
        <v>0</v>
      </c>
      <c r="Y16" s="305">
        <f t="shared" si="10"/>
        <v>0</v>
      </c>
      <c r="Z16" s="10">
        <v>0</v>
      </c>
      <c r="AA16" s="305">
        <f t="shared" si="11"/>
        <v>0</v>
      </c>
      <c r="AB16" s="10">
        <v>0</v>
      </c>
      <c r="AC16" s="305">
        <f t="shared" si="12"/>
        <v>0</v>
      </c>
      <c r="AD16" s="10">
        <v>0</v>
      </c>
      <c r="AE16" s="305">
        <f t="shared" si="13"/>
        <v>0</v>
      </c>
      <c r="AF16" s="10">
        <v>0</v>
      </c>
      <c r="AG16" s="305">
        <f t="shared" si="14"/>
        <v>0</v>
      </c>
      <c r="AH16" s="11">
        <v>0</v>
      </c>
      <c r="AI16" s="289">
        <f t="shared" si="15"/>
        <v>0</v>
      </c>
      <c r="AJ16" s="318">
        <f t="shared" si="19"/>
        <v>0</v>
      </c>
      <c r="AK16" s="10">
        <v>0</v>
      </c>
      <c r="AL16" s="305">
        <f t="shared" si="0"/>
        <v>0</v>
      </c>
      <c r="AM16" s="10">
        <v>0</v>
      </c>
      <c r="AN16" s="372">
        <f t="shared" si="1"/>
        <v>0</v>
      </c>
      <c r="AO16" s="10">
        <v>0</v>
      </c>
      <c r="AP16" s="305">
        <f t="shared" si="2"/>
        <v>0</v>
      </c>
      <c r="AQ16" s="104">
        <v>0</v>
      </c>
      <c r="AR16" s="1"/>
    </row>
    <row r="17" spans="2:44" s="4" customFormat="1" ht="21.75" customHeight="1">
      <c r="B17" s="93" t="s">
        <v>168</v>
      </c>
      <c r="C17" s="325">
        <f t="shared" si="16"/>
        <v>0</v>
      </c>
      <c r="D17" s="103">
        <v>0</v>
      </c>
      <c r="E17" s="109">
        <v>0</v>
      </c>
      <c r="F17" s="327">
        <f t="shared" si="17"/>
        <v>0</v>
      </c>
      <c r="G17" s="328">
        <v>100</v>
      </c>
      <c r="H17" s="11">
        <v>0</v>
      </c>
      <c r="I17" s="289">
        <f t="shared" si="3"/>
        <v>0</v>
      </c>
      <c r="J17" s="10">
        <v>0</v>
      </c>
      <c r="K17" s="305">
        <f t="shared" si="4"/>
        <v>0</v>
      </c>
      <c r="L17" s="11">
        <v>0</v>
      </c>
      <c r="M17" s="289">
        <f t="shared" si="5"/>
        <v>0</v>
      </c>
      <c r="N17" s="11">
        <v>0</v>
      </c>
      <c r="O17" s="305">
        <f t="shared" si="6"/>
        <v>0</v>
      </c>
      <c r="P17" s="327">
        <f t="shared" si="18"/>
        <v>0</v>
      </c>
      <c r="Q17" s="364">
        <v>100</v>
      </c>
      <c r="R17" s="11">
        <v>0</v>
      </c>
      <c r="S17" s="289">
        <f t="shared" si="7"/>
        <v>0</v>
      </c>
      <c r="T17" s="11">
        <v>0</v>
      </c>
      <c r="U17" s="289">
        <f t="shared" si="8"/>
        <v>0</v>
      </c>
      <c r="V17" s="11">
        <v>0</v>
      </c>
      <c r="W17" s="305">
        <f t="shared" si="9"/>
        <v>0</v>
      </c>
      <c r="X17" s="11">
        <v>0</v>
      </c>
      <c r="Y17" s="305">
        <f t="shared" si="10"/>
        <v>0</v>
      </c>
      <c r="Z17" s="10">
        <v>0</v>
      </c>
      <c r="AA17" s="305">
        <f t="shared" si="11"/>
        <v>0</v>
      </c>
      <c r="AB17" s="10">
        <v>0</v>
      </c>
      <c r="AC17" s="305">
        <f t="shared" si="12"/>
        <v>0</v>
      </c>
      <c r="AD17" s="10">
        <v>0</v>
      </c>
      <c r="AE17" s="305">
        <f t="shared" si="13"/>
        <v>0</v>
      </c>
      <c r="AF17" s="10">
        <v>0</v>
      </c>
      <c r="AG17" s="305">
        <f t="shared" si="14"/>
        <v>0</v>
      </c>
      <c r="AH17" s="11">
        <v>0</v>
      </c>
      <c r="AI17" s="289">
        <f t="shared" si="15"/>
        <v>0</v>
      </c>
      <c r="AJ17" s="325">
        <f t="shared" si="19"/>
        <v>0</v>
      </c>
      <c r="AK17" s="10">
        <v>0</v>
      </c>
      <c r="AL17" s="305">
        <f t="shared" si="0"/>
        <v>0</v>
      </c>
      <c r="AM17" s="10">
        <v>0</v>
      </c>
      <c r="AN17" s="372">
        <f t="shared" si="1"/>
        <v>0</v>
      </c>
      <c r="AO17" s="10">
        <v>0</v>
      </c>
      <c r="AP17" s="305">
        <f t="shared" si="2"/>
        <v>0</v>
      </c>
      <c r="AQ17" s="104">
        <v>0</v>
      </c>
      <c r="AR17" s="1"/>
    </row>
    <row r="18" spans="2:44" s="4" customFormat="1" ht="21.75" customHeight="1">
      <c r="B18" s="94" t="s">
        <v>169</v>
      </c>
      <c r="C18" s="325">
        <f t="shared" si="16"/>
        <v>0</v>
      </c>
      <c r="D18" s="103">
        <v>0</v>
      </c>
      <c r="E18" s="109">
        <v>0</v>
      </c>
      <c r="F18" s="327">
        <f aca="true" t="shared" si="20" ref="F18:F31">SUM(H18+J18+L18+N18)</f>
        <v>0</v>
      </c>
      <c r="G18" s="328">
        <v>100</v>
      </c>
      <c r="H18" s="11">
        <v>0</v>
      </c>
      <c r="I18" s="289">
        <f t="shared" si="3"/>
        <v>0</v>
      </c>
      <c r="J18" s="10">
        <v>0</v>
      </c>
      <c r="K18" s="305">
        <f t="shared" si="4"/>
        <v>0</v>
      </c>
      <c r="L18" s="11">
        <v>0</v>
      </c>
      <c r="M18" s="289">
        <f t="shared" si="5"/>
        <v>0</v>
      </c>
      <c r="N18" s="11">
        <v>0</v>
      </c>
      <c r="O18" s="305">
        <f t="shared" si="6"/>
        <v>0</v>
      </c>
      <c r="P18" s="327">
        <f t="shared" si="18"/>
        <v>0</v>
      </c>
      <c r="Q18" s="364">
        <v>100</v>
      </c>
      <c r="R18" s="11">
        <v>0</v>
      </c>
      <c r="S18" s="289">
        <f t="shared" si="7"/>
        <v>0</v>
      </c>
      <c r="T18" s="11">
        <v>0</v>
      </c>
      <c r="U18" s="289">
        <f t="shared" si="8"/>
        <v>0</v>
      </c>
      <c r="V18" s="11">
        <v>0</v>
      </c>
      <c r="W18" s="305">
        <f t="shared" si="9"/>
        <v>0</v>
      </c>
      <c r="X18" s="11">
        <v>0</v>
      </c>
      <c r="Y18" s="305">
        <f t="shared" si="10"/>
        <v>0</v>
      </c>
      <c r="Z18" s="10">
        <v>0</v>
      </c>
      <c r="AA18" s="305">
        <f t="shared" si="11"/>
        <v>0</v>
      </c>
      <c r="AB18" s="10">
        <v>0</v>
      </c>
      <c r="AC18" s="317">
        <f t="shared" si="12"/>
        <v>0</v>
      </c>
      <c r="AD18" s="10">
        <v>0</v>
      </c>
      <c r="AE18" s="305">
        <f t="shared" si="13"/>
        <v>0</v>
      </c>
      <c r="AF18" s="10">
        <v>0</v>
      </c>
      <c r="AG18" s="305">
        <f t="shared" si="14"/>
        <v>0</v>
      </c>
      <c r="AH18" s="11">
        <v>0</v>
      </c>
      <c r="AI18" s="313">
        <f t="shared" si="15"/>
        <v>0</v>
      </c>
      <c r="AJ18" s="362">
        <f t="shared" si="19"/>
        <v>0</v>
      </c>
      <c r="AK18" s="10">
        <v>0</v>
      </c>
      <c r="AL18" s="305">
        <f t="shared" si="0"/>
        <v>0</v>
      </c>
      <c r="AM18" s="10">
        <v>0</v>
      </c>
      <c r="AN18" s="372">
        <f t="shared" si="1"/>
        <v>0</v>
      </c>
      <c r="AO18" s="10">
        <v>0</v>
      </c>
      <c r="AP18" s="305">
        <f t="shared" si="2"/>
        <v>0</v>
      </c>
      <c r="AQ18" s="104">
        <v>0</v>
      </c>
      <c r="AR18" s="1"/>
    </row>
    <row r="19" spans="2:44" s="4" customFormat="1" ht="21.75" customHeight="1">
      <c r="B19" s="95" t="s">
        <v>170</v>
      </c>
      <c r="C19" s="325">
        <f t="shared" si="16"/>
        <v>0</v>
      </c>
      <c r="D19" s="103">
        <v>0</v>
      </c>
      <c r="E19" s="109">
        <v>0</v>
      </c>
      <c r="F19" s="327">
        <f t="shared" si="20"/>
        <v>0</v>
      </c>
      <c r="G19" s="328">
        <v>100</v>
      </c>
      <c r="H19" s="101">
        <v>0</v>
      </c>
      <c r="I19" s="289">
        <f t="shared" si="3"/>
        <v>0</v>
      </c>
      <c r="J19" s="10">
        <v>0</v>
      </c>
      <c r="K19" s="305">
        <f t="shared" si="4"/>
        <v>0</v>
      </c>
      <c r="L19" s="11">
        <v>0</v>
      </c>
      <c r="M19" s="289">
        <f t="shared" si="5"/>
        <v>0</v>
      </c>
      <c r="N19" s="11">
        <v>0</v>
      </c>
      <c r="O19" s="305">
        <f t="shared" si="6"/>
        <v>0</v>
      </c>
      <c r="P19" s="327">
        <f t="shared" si="18"/>
        <v>0</v>
      </c>
      <c r="Q19" s="364">
        <v>100</v>
      </c>
      <c r="R19" s="11">
        <v>0</v>
      </c>
      <c r="S19" s="289">
        <f t="shared" si="7"/>
        <v>0</v>
      </c>
      <c r="T19" s="11">
        <v>0</v>
      </c>
      <c r="U19" s="289">
        <f t="shared" si="8"/>
        <v>0</v>
      </c>
      <c r="V19" s="11">
        <v>0</v>
      </c>
      <c r="W19" s="305">
        <f t="shared" si="9"/>
        <v>0</v>
      </c>
      <c r="X19" s="11">
        <v>0</v>
      </c>
      <c r="Y19" s="305">
        <f t="shared" si="10"/>
        <v>0</v>
      </c>
      <c r="Z19" s="10">
        <v>0</v>
      </c>
      <c r="AA19" s="305">
        <f t="shared" si="11"/>
        <v>0</v>
      </c>
      <c r="AB19" s="10">
        <v>0</v>
      </c>
      <c r="AC19" s="305">
        <f t="shared" si="12"/>
        <v>0</v>
      </c>
      <c r="AD19" s="30">
        <v>0</v>
      </c>
      <c r="AE19" s="317">
        <f t="shared" si="13"/>
        <v>0</v>
      </c>
      <c r="AF19" s="30">
        <v>0</v>
      </c>
      <c r="AG19" s="317">
        <f t="shared" si="14"/>
        <v>0</v>
      </c>
      <c r="AH19" s="31">
        <v>0</v>
      </c>
      <c r="AI19" s="289">
        <f t="shared" si="15"/>
        <v>0</v>
      </c>
      <c r="AJ19" s="362">
        <f t="shared" si="19"/>
        <v>0</v>
      </c>
      <c r="AK19" s="10">
        <v>0</v>
      </c>
      <c r="AL19" s="305">
        <f t="shared" si="0"/>
        <v>0</v>
      </c>
      <c r="AM19" s="10">
        <v>0</v>
      </c>
      <c r="AN19" s="372">
        <f t="shared" si="1"/>
        <v>0</v>
      </c>
      <c r="AO19" s="10">
        <v>0</v>
      </c>
      <c r="AP19" s="305">
        <f t="shared" si="2"/>
        <v>0</v>
      </c>
      <c r="AQ19" s="104">
        <v>0</v>
      </c>
      <c r="AR19" s="1"/>
    </row>
    <row r="20" spans="2:44" s="4" customFormat="1" ht="21.75" customHeight="1">
      <c r="B20" s="95" t="s">
        <v>171</v>
      </c>
      <c r="C20" s="325">
        <f t="shared" si="16"/>
        <v>0</v>
      </c>
      <c r="D20" s="103">
        <v>0</v>
      </c>
      <c r="E20" s="109">
        <v>0</v>
      </c>
      <c r="F20" s="327">
        <f t="shared" si="20"/>
        <v>0</v>
      </c>
      <c r="G20" s="328">
        <v>100</v>
      </c>
      <c r="H20" s="11">
        <v>0</v>
      </c>
      <c r="I20" s="289">
        <f t="shared" si="3"/>
        <v>0</v>
      </c>
      <c r="J20" s="10">
        <v>0</v>
      </c>
      <c r="K20" s="305">
        <f t="shared" si="4"/>
        <v>0</v>
      </c>
      <c r="L20" s="11">
        <v>0</v>
      </c>
      <c r="M20" s="289">
        <f t="shared" si="5"/>
        <v>0</v>
      </c>
      <c r="N20" s="11">
        <v>0</v>
      </c>
      <c r="O20" s="305">
        <f t="shared" si="6"/>
        <v>0</v>
      </c>
      <c r="P20" s="327">
        <f t="shared" si="18"/>
        <v>0</v>
      </c>
      <c r="Q20" s="364">
        <v>100</v>
      </c>
      <c r="R20" s="11">
        <v>0</v>
      </c>
      <c r="S20" s="289">
        <f t="shared" si="7"/>
        <v>0</v>
      </c>
      <c r="T20" s="11">
        <v>0</v>
      </c>
      <c r="U20" s="289">
        <f t="shared" si="8"/>
        <v>0</v>
      </c>
      <c r="V20" s="11">
        <v>0</v>
      </c>
      <c r="W20" s="305">
        <f t="shared" si="9"/>
        <v>0</v>
      </c>
      <c r="X20" s="11">
        <v>0</v>
      </c>
      <c r="Y20" s="305">
        <f t="shared" si="10"/>
        <v>0</v>
      </c>
      <c r="Z20" s="10">
        <v>0</v>
      </c>
      <c r="AA20" s="305">
        <f t="shared" si="11"/>
        <v>0</v>
      </c>
      <c r="AB20" s="10">
        <v>0</v>
      </c>
      <c r="AC20" s="305">
        <f t="shared" si="12"/>
        <v>0</v>
      </c>
      <c r="AD20" s="10">
        <v>0</v>
      </c>
      <c r="AE20" s="305">
        <f t="shared" si="13"/>
        <v>0</v>
      </c>
      <c r="AF20" s="10">
        <v>0</v>
      </c>
      <c r="AG20" s="305">
        <f t="shared" si="14"/>
        <v>0</v>
      </c>
      <c r="AH20" s="11">
        <v>0</v>
      </c>
      <c r="AI20" s="289">
        <f t="shared" si="15"/>
        <v>0</v>
      </c>
      <c r="AJ20" s="362">
        <f t="shared" si="19"/>
        <v>0</v>
      </c>
      <c r="AK20" s="10">
        <v>0</v>
      </c>
      <c r="AL20" s="305">
        <f>IF($AJ20,AK20/$AJ20*100,0)</f>
        <v>0</v>
      </c>
      <c r="AM20" s="10">
        <v>0</v>
      </c>
      <c r="AN20" s="372">
        <f>IF($AJ20,AM20/$AJ20*100,0)</f>
        <v>0</v>
      </c>
      <c r="AO20" s="10">
        <v>0</v>
      </c>
      <c r="AP20" s="305">
        <f>IF($AJ20,AO20/$AJ20*100,0)</f>
        <v>0</v>
      </c>
      <c r="AQ20" s="104">
        <v>0</v>
      </c>
      <c r="AR20" s="1"/>
    </row>
    <row r="21" spans="2:44" s="4" customFormat="1" ht="21.75" customHeight="1">
      <c r="B21" s="95" t="s">
        <v>172</v>
      </c>
      <c r="C21" s="325">
        <f t="shared" si="16"/>
        <v>0</v>
      </c>
      <c r="D21" s="103">
        <v>0</v>
      </c>
      <c r="E21" s="109">
        <v>0</v>
      </c>
      <c r="F21" s="327">
        <f t="shared" si="20"/>
        <v>0</v>
      </c>
      <c r="G21" s="328">
        <v>100</v>
      </c>
      <c r="H21" s="11">
        <v>0</v>
      </c>
      <c r="I21" s="289">
        <f t="shared" si="3"/>
        <v>0</v>
      </c>
      <c r="J21" s="10">
        <v>0</v>
      </c>
      <c r="K21" s="305">
        <f t="shared" si="4"/>
        <v>0</v>
      </c>
      <c r="L21" s="11">
        <v>0</v>
      </c>
      <c r="M21" s="289">
        <f t="shared" si="5"/>
        <v>0</v>
      </c>
      <c r="N21" s="11">
        <v>0</v>
      </c>
      <c r="O21" s="305">
        <f t="shared" si="6"/>
        <v>0</v>
      </c>
      <c r="P21" s="327">
        <f t="shared" si="18"/>
        <v>0</v>
      </c>
      <c r="Q21" s="364">
        <v>100</v>
      </c>
      <c r="R21" s="11">
        <v>0</v>
      </c>
      <c r="S21" s="289">
        <f t="shared" si="7"/>
        <v>0</v>
      </c>
      <c r="T21" s="11">
        <v>0</v>
      </c>
      <c r="U21" s="289">
        <f t="shared" si="8"/>
        <v>0</v>
      </c>
      <c r="V21" s="11">
        <v>0</v>
      </c>
      <c r="W21" s="305">
        <f t="shared" si="9"/>
        <v>0</v>
      </c>
      <c r="X21" s="11">
        <v>0</v>
      </c>
      <c r="Y21" s="305">
        <f t="shared" si="10"/>
        <v>0</v>
      </c>
      <c r="Z21" s="10">
        <v>0</v>
      </c>
      <c r="AA21" s="305">
        <f t="shared" si="11"/>
        <v>0</v>
      </c>
      <c r="AB21" s="10">
        <v>0</v>
      </c>
      <c r="AC21" s="305">
        <f t="shared" si="12"/>
        <v>0</v>
      </c>
      <c r="AD21" s="30">
        <v>0</v>
      </c>
      <c r="AE21" s="317">
        <f t="shared" si="13"/>
        <v>0</v>
      </c>
      <c r="AF21" s="30">
        <v>0</v>
      </c>
      <c r="AG21" s="317">
        <f t="shared" si="14"/>
        <v>0</v>
      </c>
      <c r="AH21" s="31">
        <v>0</v>
      </c>
      <c r="AI21" s="289">
        <f t="shared" si="15"/>
        <v>0</v>
      </c>
      <c r="AJ21" s="325">
        <f t="shared" si="19"/>
        <v>0</v>
      </c>
      <c r="AK21" s="10">
        <v>0</v>
      </c>
      <c r="AL21" s="305">
        <f aca="true" t="shared" si="21" ref="AL21:AL54">IF($AJ21,AK21/$AJ21*100,0)</f>
        <v>0</v>
      </c>
      <c r="AM21" s="10">
        <v>0</v>
      </c>
      <c r="AN21" s="372">
        <f aca="true" t="shared" si="22" ref="AN21:AN54">IF($AJ21,AM21/$AJ21*100,0)</f>
        <v>0</v>
      </c>
      <c r="AO21" s="10">
        <v>0</v>
      </c>
      <c r="AP21" s="305">
        <f aca="true" t="shared" si="23" ref="AP21:AP54">IF($AJ21,AO21/$AJ21*100,0)</f>
        <v>0</v>
      </c>
      <c r="AQ21" s="104">
        <v>0</v>
      </c>
      <c r="AR21" s="1"/>
    </row>
    <row r="22" spans="2:44" s="4" customFormat="1" ht="21.75" customHeight="1">
      <c r="B22" s="95" t="s">
        <v>173</v>
      </c>
      <c r="C22" s="325">
        <f t="shared" si="16"/>
        <v>0</v>
      </c>
      <c r="D22" s="103">
        <v>0</v>
      </c>
      <c r="E22" s="109">
        <v>0</v>
      </c>
      <c r="F22" s="327">
        <f t="shared" si="20"/>
        <v>0</v>
      </c>
      <c r="G22" s="328">
        <v>100</v>
      </c>
      <c r="H22" s="11">
        <v>0</v>
      </c>
      <c r="I22" s="289">
        <f t="shared" si="3"/>
        <v>0</v>
      </c>
      <c r="J22" s="10">
        <v>0</v>
      </c>
      <c r="K22" s="305">
        <f t="shared" si="4"/>
        <v>0</v>
      </c>
      <c r="L22" s="11">
        <v>0</v>
      </c>
      <c r="M22" s="289">
        <f t="shared" si="5"/>
        <v>0</v>
      </c>
      <c r="N22" s="11">
        <v>0</v>
      </c>
      <c r="O22" s="305">
        <f t="shared" si="6"/>
        <v>0</v>
      </c>
      <c r="P22" s="327">
        <f t="shared" si="18"/>
        <v>0</v>
      </c>
      <c r="Q22" s="364">
        <v>100</v>
      </c>
      <c r="R22" s="11">
        <v>0</v>
      </c>
      <c r="S22" s="289">
        <f t="shared" si="7"/>
        <v>0</v>
      </c>
      <c r="T22" s="11">
        <v>0</v>
      </c>
      <c r="U22" s="289">
        <f t="shared" si="8"/>
        <v>0</v>
      </c>
      <c r="V22" s="11">
        <v>0</v>
      </c>
      <c r="W22" s="305">
        <f t="shared" si="9"/>
        <v>0</v>
      </c>
      <c r="X22" s="11">
        <v>0</v>
      </c>
      <c r="Y22" s="305">
        <f t="shared" si="10"/>
        <v>0</v>
      </c>
      <c r="Z22" s="10">
        <v>0</v>
      </c>
      <c r="AA22" s="305">
        <f t="shared" si="11"/>
        <v>0</v>
      </c>
      <c r="AB22" s="10">
        <v>0</v>
      </c>
      <c r="AC22" s="317">
        <f t="shared" si="12"/>
        <v>0</v>
      </c>
      <c r="AD22" s="10">
        <v>0</v>
      </c>
      <c r="AE22" s="305">
        <f t="shared" si="13"/>
        <v>0</v>
      </c>
      <c r="AF22" s="10">
        <v>0</v>
      </c>
      <c r="AG22" s="305">
        <f t="shared" si="14"/>
        <v>0</v>
      </c>
      <c r="AH22" s="11">
        <v>0</v>
      </c>
      <c r="AI22" s="289">
        <f t="shared" si="15"/>
        <v>0</v>
      </c>
      <c r="AJ22" s="325">
        <f t="shared" si="19"/>
        <v>0</v>
      </c>
      <c r="AK22" s="10">
        <v>0</v>
      </c>
      <c r="AL22" s="305">
        <f t="shared" si="21"/>
        <v>0</v>
      </c>
      <c r="AM22" s="10">
        <v>0</v>
      </c>
      <c r="AN22" s="372">
        <f t="shared" si="22"/>
        <v>0</v>
      </c>
      <c r="AO22" s="10">
        <v>0</v>
      </c>
      <c r="AP22" s="305">
        <f t="shared" si="23"/>
        <v>0</v>
      </c>
      <c r="AQ22" s="110">
        <v>0</v>
      </c>
      <c r="AR22" s="1"/>
    </row>
    <row r="23" spans="2:44" s="4" customFormat="1" ht="21.75" customHeight="1">
      <c r="B23" s="95" t="s">
        <v>174</v>
      </c>
      <c r="C23" s="325">
        <f t="shared" si="16"/>
        <v>0</v>
      </c>
      <c r="D23" s="103">
        <v>0</v>
      </c>
      <c r="E23" s="109">
        <v>0</v>
      </c>
      <c r="F23" s="327">
        <f t="shared" si="20"/>
        <v>0</v>
      </c>
      <c r="G23" s="328">
        <v>100</v>
      </c>
      <c r="H23" s="11">
        <v>0</v>
      </c>
      <c r="I23" s="289">
        <f t="shared" si="3"/>
        <v>0</v>
      </c>
      <c r="J23" s="10">
        <v>0</v>
      </c>
      <c r="K23" s="305">
        <f t="shared" si="4"/>
        <v>0</v>
      </c>
      <c r="L23" s="11">
        <v>0</v>
      </c>
      <c r="M23" s="289">
        <f t="shared" si="5"/>
        <v>0</v>
      </c>
      <c r="N23" s="11">
        <v>0</v>
      </c>
      <c r="O23" s="305">
        <f t="shared" si="6"/>
        <v>0</v>
      </c>
      <c r="P23" s="327">
        <f t="shared" si="18"/>
        <v>0</v>
      </c>
      <c r="Q23" s="364">
        <v>100</v>
      </c>
      <c r="R23" s="11">
        <v>0</v>
      </c>
      <c r="S23" s="289">
        <f t="shared" si="7"/>
        <v>0</v>
      </c>
      <c r="T23" s="11">
        <v>0</v>
      </c>
      <c r="U23" s="289">
        <f t="shared" si="8"/>
        <v>0</v>
      </c>
      <c r="V23" s="11">
        <v>0</v>
      </c>
      <c r="W23" s="305">
        <f t="shared" si="9"/>
        <v>0</v>
      </c>
      <c r="X23" s="11">
        <v>0</v>
      </c>
      <c r="Y23" s="305">
        <f t="shared" si="10"/>
        <v>0</v>
      </c>
      <c r="Z23" s="10">
        <v>0</v>
      </c>
      <c r="AA23" s="305">
        <f t="shared" si="11"/>
        <v>0</v>
      </c>
      <c r="AB23" s="10">
        <v>0</v>
      </c>
      <c r="AC23" s="305">
        <f t="shared" si="12"/>
        <v>0</v>
      </c>
      <c r="AD23" s="10">
        <v>0</v>
      </c>
      <c r="AE23" s="305">
        <f t="shared" si="13"/>
        <v>0</v>
      </c>
      <c r="AF23" s="10">
        <v>0</v>
      </c>
      <c r="AG23" s="305">
        <f t="shared" si="14"/>
        <v>0</v>
      </c>
      <c r="AH23" s="11">
        <v>0</v>
      </c>
      <c r="AI23" s="289">
        <f t="shared" si="15"/>
        <v>0</v>
      </c>
      <c r="AJ23" s="318">
        <f t="shared" si="19"/>
        <v>0</v>
      </c>
      <c r="AK23" s="10">
        <v>0</v>
      </c>
      <c r="AL23" s="305">
        <f t="shared" si="21"/>
        <v>0</v>
      </c>
      <c r="AM23" s="10">
        <v>0</v>
      </c>
      <c r="AN23" s="372">
        <f t="shared" si="22"/>
        <v>0</v>
      </c>
      <c r="AO23" s="10">
        <v>0</v>
      </c>
      <c r="AP23" s="305">
        <f t="shared" si="23"/>
        <v>0</v>
      </c>
      <c r="AQ23" s="110">
        <v>0</v>
      </c>
      <c r="AR23" s="1"/>
    </row>
    <row r="24" spans="2:44" s="4" customFormat="1" ht="21.75" customHeight="1">
      <c r="B24" s="93" t="s">
        <v>175</v>
      </c>
      <c r="C24" s="325">
        <f t="shared" si="16"/>
        <v>0</v>
      </c>
      <c r="D24" s="103">
        <v>0</v>
      </c>
      <c r="E24" s="109">
        <v>0</v>
      </c>
      <c r="F24" s="327">
        <f t="shared" si="20"/>
        <v>0</v>
      </c>
      <c r="G24" s="328">
        <v>100</v>
      </c>
      <c r="H24" s="11">
        <v>0</v>
      </c>
      <c r="I24" s="289">
        <f t="shared" si="3"/>
        <v>0</v>
      </c>
      <c r="J24" s="10">
        <v>0</v>
      </c>
      <c r="K24" s="305">
        <f t="shared" si="4"/>
        <v>0</v>
      </c>
      <c r="L24" s="11">
        <v>0</v>
      </c>
      <c r="M24" s="289">
        <f t="shared" si="5"/>
        <v>0</v>
      </c>
      <c r="N24" s="11">
        <v>0</v>
      </c>
      <c r="O24" s="305">
        <f t="shared" si="6"/>
        <v>0</v>
      </c>
      <c r="P24" s="327">
        <f t="shared" si="18"/>
        <v>0</v>
      </c>
      <c r="Q24" s="364">
        <v>100</v>
      </c>
      <c r="R24" s="11">
        <v>0</v>
      </c>
      <c r="S24" s="289">
        <f t="shared" si="7"/>
        <v>0</v>
      </c>
      <c r="T24" s="11">
        <v>0</v>
      </c>
      <c r="U24" s="289">
        <f t="shared" si="8"/>
        <v>0</v>
      </c>
      <c r="V24" s="11">
        <v>0</v>
      </c>
      <c r="W24" s="305">
        <f t="shared" si="9"/>
        <v>0</v>
      </c>
      <c r="X24" s="11">
        <v>0</v>
      </c>
      <c r="Y24" s="305">
        <f t="shared" si="10"/>
        <v>0</v>
      </c>
      <c r="Z24" s="10">
        <v>0</v>
      </c>
      <c r="AA24" s="305">
        <f t="shared" si="11"/>
        <v>0</v>
      </c>
      <c r="AB24" s="10">
        <v>0</v>
      </c>
      <c r="AC24" s="317">
        <f t="shared" si="12"/>
        <v>0</v>
      </c>
      <c r="AD24" s="30">
        <v>0</v>
      </c>
      <c r="AE24" s="317">
        <f t="shared" si="13"/>
        <v>0</v>
      </c>
      <c r="AF24" s="30">
        <v>0</v>
      </c>
      <c r="AG24" s="317">
        <f t="shared" si="14"/>
        <v>0</v>
      </c>
      <c r="AH24" s="11">
        <v>0</v>
      </c>
      <c r="AI24" s="289">
        <f t="shared" si="15"/>
        <v>0</v>
      </c>
      <c r="AJ24" s="318">
        <f t="shared" si="19"/>
        <v>0</v>
      </c>
      <c r="AK24" s="10">
        <v>0</v>
      </c>
      <c r="AL24" s="305">
        <f t="shared" si="21"/>
        <v>0</v>
      </c>
      <c r="AM24" s="10">
        <v>0</v>
      </c>
      <c r="AN24" s="372">
        <f t="shared" si="22"/>
        <v>0</v>
      </c>
      <c r="AO24" s="10">
        <v>0</v>
      </c>
      <c r="AP24" s="305">
        <f t="shared" si="23"/>
        <v>0</v>
      </c>
      <c r="AQ24" s="110">
        <v>0</v>
      </c>
      <c r="AR24" s="1"/>
    </row>
    <row r="25" spans="2:44" s="4" customFormat="1" ht="21.75" customHeight="1">
      <c r="B25" s="93" t="s">
        <v>176</v>
      </c>
      <c r="C25" s="325">
        <f t="shared" si="16"/>
        <v>0</v>
      </c>
      <c r="D25" s="103">
        <v>0</v>
      </c>
      <c r="E25" s="109">
        <v>0</v>
      </c>
      <c r="F25" s="327">
        <f t="shared" si="20"/>
        <v>0</v>
      </c>
      <c r="G25" s="328">
        <v>100</v>
      </c>
      <c r="H25" s="11">
        <v>0</v>
      </c>
      <c r="I25" s="289">
        <f t="shared" si="3"/>
        <v>0</v>
      </c>
      <c r="J25" s="10">
        <v>0</v>
      </c>
      <c r="K25" s="305">
        <f t="shared" si="4"/>
        <v>0</v>
      </c>
      <c r="L25" s="11">
        <v>0</v>
      </c>
      <c r="M25" s="289">
        <f t="shared" si="5"/>
        <v>0</v>
      </c>
      <c r="N25" s="11">
        <v>0</v>
      </c>
      <c r="O25" s="305">
        <f t="shared" si="6"/>
        <v>0</v>
      </c>
      <c r="P25" s="327">
        <f t="shared" si="18"/>
        <v>0</v>
      </c>
      <c r="Q25" s="364">
        <v>100</v>
      </c>
      <c r="R25" s="11">
        <v>0</v>
      </c>
      <c r="S25" s="289">
        <f t="shared" si="7"/>
        <v>0</v>
      </c>
      <c r="T25" s="11">
        <v>0</v>
      </c>
      <c r="U25" s="289">
        <f t="shared" si="8"/>
        <v>0</v>
      </c>
      <c r="V25" s="11">
        <v>0</v>
      </c>
      <c r="W25" s="305">
        <f t="shared" si="9"/>
        <v>0</v>
      </c>
      <c r="X25" s="11">
        <v>0</v>
      </c>
      <c r="Y25" s="305">
        <f t="shared" si="10"/>
        <v>0</v>
      </c>
      <c r="Z25" s="10">
        <v>0</v>
      </c>
      <c r="AA25" s="305">
        <f t="shared" si="11"/>
        <v>0</v>
      </c>
      <c r="AB25" s="10">
        <v>0</v>
      </c>
      <c r="AC25" s="317">
        <f t="shared" si="12"/>
        <v>0</v>
      </c>
      <c r="AD25" s="10">
        <v>0</v>
      </c>
      <c r="AE25" s="305">
        <f t="shared" si="13"/>
        <v>0</v>
      </c>
      <c r="AF25" s="10">
        <v>0</v>
      </c>
      <c r="AG25" s="305">
        <f t="shared" si="14"/>
        <v>0</v>
      </c>
      <c r="AH25" s="11">
        <v>0</v>
      </c>
      <c r="AI25" s="289">
        <f t="shared" si="15"/>
        <v>0</v>
      </c>
      <c r="AJ25" s="318">
        <f t="shared" si="19"/>
        <v>0</v>
      </c>
      <c r="AK25" s="10">
        <v>0</v>
      </c>
      <c r="AL25" s="305">
        <f t="shared" si="21"/>
        <v>0</v>
      </c>
      <c r="AM25" s="10">
        <v>0</v>
      </c>
      <c r="AN25" s="372">
        <f t="shared" si="22"/>
        <v>0</v>
      </c>
      <c r="AO25" s="10">
        <v>0</v>
      </c>
      <c r="AP25" s="305">
        <f t="shared" si="23"/>
        <v>0</v>
      </c>
      <c r="AQ25" s="104">
        <v>0</v>
      </c>
      <c r="AR25" s="1"/>
    </row>
    <row r="26" spans="2:44" s="4" customFormat="1" ht="21.75" customHeight="1">
      <c r="B26" s="94" t="s">
        <v>177</v>
      </c>
      <c r="C26" s="325">
        <f t="shared" si="16"/>
        <v>0</v>
      </c>
      <c r="D26" s="103">
        <v>0</v>
      </c>
      <c r="E26" s="109">
        <v>0</v>
      </c>
      <c r="F26" s="327">
        <f t="shared" si="20"/>
        <v>0</v>
      </c>
      <c r="G26" s="328">
        <v>100</v>
      </c>
      <c r="H26" s="11">
        <v>0</v>
      </c>
      <c r="I26" s="289">
        <f t="shared" si="3"/>
        <v>0</v>
      </c>
      <c r="J26" s="10">
        <v>0</v>
      </c>
      <c r="K26" s="305">
        <f t="shared" si="4"/>
        <v>0</v>
      </c>
      <c r="L26" s="11">
        <v>0</v>
      </c>
      <c r="M26" s="289">
        <f t="shared" si="5"/>
        <v>0</v>
      </c>
      <c r="N26" s="11">
        <v>0</v>
      </c>
      <c r="O26" s="305">
        <f t="shared" si="6"/>
        <v>0</v>
      </c>
      <c r="P26" s="327">
        <f t="shared" si="18"/>
        <v>0</v>
      </c>
      <c r="Q26" s="364">
        <v>100</v>
      </c>
      <c r="R26" s="11">
        <v>0</v>
      </c>
      <c r="S26" s="289">
        <f t="shared" si="7"/>
        <v>0</v>
      </c>
      <c r="T26" s="11">
        <v>0</v>
      </c>
      <c r="U26" s="289">
        <f t="shared" si="8"/>
        <v>0</v>
      </c>
      <c r="V26" s="11">
        <v>0</v>
      </c>
      <c r="W26" s="305">
        <f t="shared" si="9"/>
        <v>0</v>
      </c>
      <c r="X26" s="11">
        <v>0</v>
      </c>
      <c r="Y26" s="305">
        <f t="shared" si="10"/>
        <v>0</v>
      </c>
      <c r="Z26" s="10">
        <v>0</v>
      </c>
      <c r="AA26" s="305">
        <f t="shared" si="11"/>
        <v>0</v>
      </c>
      <c r="AB26" s="10">
        <v>0</v>
      </c>
      <c r="AC26" s="305">
        <f t="shared" si="12"/>
        <v>0</v>
      </c>
      <c r="AD26" s="10">
        <v>0</v>
      </c>
      <c r="AE26" s="305">
        <f t="shared" si="13"/>
        <v>0</v>
      </c>
      <c r="AF26" s="10">
        <v>0</v>
      </c>
      <c r="AG26" s="305">
        <f t="shared" si="14"/>
        <v>0</v>
      </c>
      <c r="AH26" s="11">
        <v>0</v>
      </c>
      <c r="AI26" s="289">
        <f t="shared" si="15"/>
        <v>0</v>
      </c>
      <c r="AJ26" s="318">
        <f t="shared" si="19"/>
        <v>0</v>
      </c>
      <c r="AK26" s="10">
        <v>0</v>
      </c>
      <c r="AL26" s="305">
        <f t="shared" si="21"/>
        <v>0</v>
      </c>
      <c r="AM26" s="10">
        <v>0</v>
      </c>
      <c r="AN26" s="372">
        <f t="shared" si="22"/>
        <v>0</v>
      </c>
      <c r="AO26" s="10">
        <v>0</v>
      </c>
      <c r="AP26" s="305">
        <f t="shared" si="23"/>
        <v>0</v>
      </c>
      <c r="AQ26" s="104">
        <v>0</v>
      </c>
      <c r="AR26" s="1"/>
    </row>
    <row r="27" spans="2:44" s="4" customFormat="1" ht="21.75" customHeight="1">
      <c r="B27" s="95" t="s">
        <v>178</v>
      </c>
      <c r="C27" s="325">
        <f t="shared" si="16"/>
        <v>0</v>
      </c>
      <c r="D27" s="103">
        <v>0</v>
      </c>
      <c r="E27" s="109">
        <v>0</v>
      </c>
      <c r="F27" s="327">
        <f t="shared" si="20"/>
        <v>0</v>
      </c>
      <c r="G27" s="328">
        <v>100</v>
      </c>
      <c r="H27" s="11">
        <v>0</v>
      </c>
      <c r="I27" s="289">
        <f t="shared" si="3"/>
        <v>0</v>
      </c>
      <c r="J27" s="10">
        <v>0</v>
      </c>
      <c r="K27" s="305">
        <f t="shared" si="4"/>
        <v>0</v>
      </c>
      <c r="L27" s="11">
        <v>0</v>
      </c>
      <c r="M27" s="289">
        <f t="shared" si="5"/>
        <v>0</v>
      </c>
      <c r="N27" s="11">
        <v>0</v>
      </c>
      <c r="O27" s="305">
        <f t="shared" si="6"/>
        <v>0</v>
      </c>
      <c r="P27" s="327">
        <f t="shared" si="18"/>
        <v>0</v>
      </c>
      <c r="Q27" s="364">
        <v>100</v>
      </c>
      <c r="R27" s="11">
        <v>0</v>
      </c>
      <c r="S27" s="289">
        <f t="shared" si="7"/>
        <v>0</v>
      </c>
      <c r="T27" s="11">
        <v>0</v>
      </c>
      <c r="U27" s="289">
        <f t="shared" si="8"/>
        <v>0</v>
      </c>
      <c r="V27" s="11">
        <v>0</v>
      </c>
      <c r="W27" s="305">
        <f t="shared" si="9"/>
        <v>0</v>
      </c>
      <c r="X27" s="11">
        <v>0</v>
      </c>
      <c r="Y27" s="305">
        <f t="shared" si="10"/>
        <v>0</v>
      </c>
      <c r="Z27" s="10">
        <v>0</v>
      </c>
      <c r="AA27" s="305">
        <f t="shared" si="11"/>
        <v>0</v>
      </c>
      <c r="AB27" s="10">
        <v>0</v>
      </c>
      <c r="AC27" s="305">
        <f t="shared" si="12"/>
        <v>0</v>
      </c>
      <c r="AD27" s="10">
        <v>0</v>
      </c>
      <c r="AE27" s="305">
        <f t="shared" si="13"/>
        <v>0</v>
      </c>
      <c r="AF27" s="30">
        <v>0</v>
      </c>
      <c r="AG27" s="317">
        <f t="shared" si="14"/>
        <v>0</v>
      </c>
      <c r="AH27" s="31">
        <v>0</v>
      </c>
      <c r="AI27" s="289">
        <f t="shared" si="15"/>
        <v>0</v>
      </c>
      <c r="AJ27" s="325">
        <f t="shared" si="19"/>
        <v>0</v>
      </c>
      <c r="AK27" s="10">
        <v>0</v>
      </c>
      <c r="AL27" s="305">
        <f t="shared" si="21"/>
        <v>0</v>
      </c>
      <c r="AM27" s="10">
        <v>0</v>
      </c>
      <c r="AN27" s="372">
        <f t="shared" si="22"/>
        <v>0</v>
      </c>
      <c r="AO27" s="10">
        <v>0</v>
      </c>
      <c r="AP27" s="305">
        <f t="shared" si="23"/>
        <v>0</v>
      </c>
      <c r="AQ27" s="104">
        <v>0</v>
      </c>
      <c r="AR27" s="1"/>
    </row>
    <row r="28" spans="2:44" s="4" customFormat="1" ht="21.75" customHeight="1">
      <c r="B28" s="95" t="s">
        <v>179</v>
      </c>
      <c r="C28" s="325">
        <f t="shared" si="16"/>
        <v>0</v>
      </c>
      <c r="D28" s="103">
        <v>0</v>
      </c>
      <c r="E28" s="109">
        <v>0</v>
      </c>
      <c r="F28" s="327">
        <f t="shared" si="20"/>
        <v>0</v>
      </c>
      <c r="G28" s="328">
        <v>100</v>
      </c>
      <c r="H28" s="11">
        <v>0</v>
      </c>
      <c r="I28" s="289">
        <f t="shared" si="3"/>
        <v>0</v>
      </c>
      <c r="J28" s="10">
        <v>0</v>
      </c>
      <c r="K28" s="305">
        <f t="shared" si="4"/>
        <v>0</v>
      </c>
      <c r="L28" s="11">
        <v>0</v>
      </c>
      <c r="M28" s="289">
        <f t="shared" si="5"/>
        <v>0</v>
      </c>
      <c r="N28" s="11">
        <v>0</v>
      </c>
      <c r="O28" s="305">
        <f t="shared" si="6"/>
        <v>0</v>
      </c>
      <c r="P28" s="327">
        <f t="shared" si="18"/>
        <v>0</v>
      </c>
      <c r="Q28" s="364">
        <v>100</v>
      </c>
      <c r="R28" s="11">
        <v>0</v>
      </c>
      <c r="S28" s="289">
        <f t="shared" si="7"/>
        <v>0</v>
      </c>
      <c r="T28" s="11">
        <v>0</v>
      </c>
      <c r="U28" s="289">
        <f t="shared" si="8"/>
        <v>0</v>
      </c>
      <c r="V28" s="11">
        <v>0</v>
      </c>
      <c r="W28" s="305">
        <f t="shared" si="9"/>
        <v>0</v>
      </c>
      <c r="X28" s="11">
        <v>0</v>
      </c>
      <c r="Y28" s="305">
        <f t="shared" si="10"/>
        <v>0</v>
      </c>
      <c r="Z28" s="10">
        <v>0</v>
      </c>
      <c r="AA28" s="305">
        <f t="shared" si="11"/>
        <v>0</v>
      </c>
      <c r="AB28" s="10">
        <v>0</v>
      </c>
      <c r="AC28" s="305">
        <f t="shared" si="12"/>
        <v>0</v>
      </c>
      <c r="AD28" s="10">
        <v>0</v>
      </c>
      <c r="AE28" s="305">
        <f t="shared" si="13"/>
        <v>0</v>
      </c>
      <c r="AF28" s="11">
        <v>0</v>
      </c>
      <c r="AG28" s="305">
        <f t="shared" si="14"/>
        <v>0</v>
      </c>
      <c r="AH28" s="11">
        <v>0</v>
      </c>
      <c r="AI28" s="289">
        <f t="shared" si="15"/>
        <v>0</v>
      </c>
      <c r="AJ28" s="325">
        <f t="shared" si="19"/>
        <v>0</v>
      </c>
      <c r="AK28" s="10">
        <v>0</v>
      </c>
      <c r="AL28" s="305">
        <f t="shared" si="21"/>
        <v>0</v>
      </c>
      <c r="AM28" s="10">
        <v>0</v>
      </c>
      <c r="AN28" s="372">
        <f t="shared" si="22"/>
        <v>0</v>
      </c>
      <c r="AO28" s="10">
        <v>0</v>
      </c>
      <c r="AP28" s="305">
        <f t="shared" si="23"/>
        <v>0</v>
      </c>
      <c r="AQ28" s="104">
        <v>0</v>
      </c>
      <c r="AR28" s="1"/>
    </row>
    <row r="29" spans="2:44" s="4" customFormat="1" ht="21.75" customHeight="1">
      <c r="B29" s="95" t="s">
        <v>180</v>
      </c>
      <c r="C29" s="325">
        <f t="shared" si="16"/>
        <v>0</v>
      </c>
      <c r="D29" s="103">
        <v>0</v>
      </c>
      <c r="E29" s="109">
        <v>0</v>
      </c>
      <c r="F29" s="327">
        <f t="shared" si="20"/>
        <v>0</v>
      </c>
      <c r="G29" s="328">
        <v>100</v>
      </c>
      <c r="H29" s="11">
        <v>0</v>
      </c>
      <c r="I29" s="289">
        <f t="shared" si="3"/>
        <v>0</v>
      </c>
      <c r="J29" s="10">
        <v>0</v>
      </c>
      <c r="K29" s="305">
        <f t="shared" si="4"/>
        <v>0</v>
      </c>
      <c r="L29" s="11">
        <v>0</v>
      </c>
      <c r="M29" s="289">
        <f t="shared" si="5"/>
        <v>0</v>
      </c>
      <c r="N29" s="11">
        <v>0</v>
      </c>
      <c r="O29" s="305">
        <f t="shared" si="6"/>
        <v>0</v>
      </c>
      <c r="P29" s="327">
        <f t="shared" si="18"/>
        <v>0</v>
      </c>
      <c r="Q29" s="364">
        <v>100</v>
      </c>
      <c r="R29" s="11">
        <v>0</v>
      </c>
      <c r="S29" s="289">
        <f t="shared" si="7"/>
        <v>0</v>
      </c>
      <c r="T29" s="11">
        <v>0</v>
      </c>
      <c r="U29" s="289">
        <f t="shared" si="8"/>
        <v>0</v>
      </c>
      <c r="V29" s="11">
        <v>0</v>
      </c>
      <c r="W29" s="305">
        <f t="shared" si="9"/>
        <v>0</v>
      </c>
      <c r="X29" s="11">
        <v>0</v>
      </c>
      <c r="Y29" s="305">
        <f t="shared" si="10"/>
        <v>0</v>
      </c>
      <c r="Z29" s="10">
        <v>0</v>
      </c>
      <c r="AA29" s="305">
        <f t="shared" si="11"/>
        <v>0</v>
      </c>
      <c r="AB29" s="30">
        <v>0</v>
      </c>
      <c r="AC29" s="317">
        <f t="shared" si="12"/>
        <v>0</v>
      </c>
      <c r="AD29" s="30">
        <v>0</v>
      </c>
      <c r="AE29" s="317">
        <f t="shared" si="13"/>
        <v>0</v>
      </c>
      <c r="AF29" s="30">
        <v>0</v>
      </c>
      <c r="AG29" s="305">
        <f t="shared" si="14"/>
        <v>0</v>
      </c>
      <c r="AH29" s="11">
        <v>0</v>
      </c>
      <c r="AI29" s="289">
        <f t="shared" si="15"/>
        <v>0</v>
      </c>
      <c r="AJ29" s="318">
        <f t="shared" si="19"/>
        <v>0</v>
      </c>
      <c r="AK29" s="10">
        <v>0</v>
      </c>
      <c r="AL29" s="305">
        <f t="shared" si="21"/>
        <v>0</v>
      </c>
      <c r="AM29" s="10">
        <v>0</v>
      </c>
      <c r="AN29" s="372">
        <f t="shared" si="22"/>
        <v>0</v>
      </c>
      <c r="AO29" s="10">
        <v>0</v>
      </c>
      <c r="AP29" s="305">
        <f t="shared" si="23"/>
        <v>0</v>
      </c>
      <c r="AQ29" s="104">
        <v>0</v>
      </c>
      <c r="AR29" s="1"/>
    </row>
    <row r="30" spans="2:44" s="4" customFormat="1" ht="21.75" customHeight="1">
      <c r="B30" s="95" t="s">
        <v>181</v>
      </c>
      <c r="C30" s="325">
        <f t="shared" si="16"/>
        <v>0</v>
      </c>
      <c r="D30" s="103">
        <v>0</v>
      </c>
      <c r="E30" s="109">
        <v>0</v>
      </c>
      <c r="F30" s="327">
        <f t="shared" si="20"/>
        <v>0</v>
      </c>
      <c r="G30" s="328">
        <v>100</v>
      </c>
      <c r="H30" s="11">
        <v>0</v>
      </c>
      <c r="I30" s="289">
        <f t="shared" si="3"/>
        <v>0</v>
      </c>
      <c r="J30" s="10">
        <v>0</v>
      </c>
      <c r="K30" s="305">
        <f t="shared" si="4"/>
        <v>0</v>
      </c>
      <c r="L30" s="11">
        <v>0</v>
      </c>
      <c r="M30" s="289">
        <f t="shared" si="5"/>
        <v>0</v>
      </c>
      <c r="N30" s="11">
        <v>0</v>
      </c>
      <c r="O30" s="305">
        <f t="shared" si="6"/>
        <v>0</v>
      </c>
      <c r="P30" s="327">
        <f t="shared" si="18"/>
        <v>0</v>
      </c>
      <c r="Q30" s="364">
        <v>100</v>
      </c>
      <c r="R30" s="11">
        <v>0</v>
      </c>
      <c r="S30" s="289">
        <f t="shared" si="7"/>
        <v>0</v>
      </c>
      <c r="T30" s="11">
        <v>0</v>
      </c>
      <c r="U30" s="289">
        <f t="shared" si="8"/>
        <v>0</v>
      </c>
      <c r="V30" s="11">
        <v>0</v>
      </c>
      <c r="W30" s="305">
        <f t="shared" si="9"/>
        <v>0</v>
      </c>
      <c r="X30" s="11">
        <v>0</v>
      </c>
      <c r="Y30" s="305">
        <f t="shared" si="10"/>
        <v>0</v>
      </c>
      <c r="Z30" s="10">
        <v>0</v>
      </c>
      <c r="AA30" s="305">
        <f t="shared" si="11"/>
        <v>0</v>
      </c>
      <c r="AB30" s="10">
        <v>0</v>
      </c>
      <c r="AC30" s="305">
        <f t="shared" si="12"/>
        <v>0</v>
      </c>
      <c r="AD30" s="10">
        <v>0</v>
      </c>
      <c r="AE30" s="305">
        <f t="shared" si="13"/>
        <v>0</v>
      </c>
      <c r="AF30" s="10">
        <v>0</v>
      </c>
      <c r="AG30" s="317">
        <f t="shared" si="14"/>
        <v>0</v>
      </c>
      <c r="AH30" s="11">
        <v>0</v>
      </c>
      <c r="AI30" s="289">
        <f t="shared" si="15"/>
        <v>0</v>
      </c>
      <c r="AJ30" s="318">
        <f t="shared" si="19"/>
        <v>0</v>
      </c>
      <c r="AK30" s="10">
        <v>0</v>
      </c>
      <c r="AL30" s="305">
        <f t="shared" si="21"/>
        <v>0</v>
      </c>
      <c r="AM30" s="10">
        <v>0</v>
      </c>
      <c r="AN30" s="372">
        <f t="shared" si="22"/>
        <v>0</v>
      </c>
      <c r="AO30" s="10">
        <v>0</v>
      </c>
      <c r="AP30" s="305">
        <f t="shared" si="23"/>
        <v>0</v>
      </c>
      <c r="AQ30" s="104">
        <v>0</v>
      </c>
      <c r="AR30" s="1"/>
    </row>
    <row r="31" spans="2:44" s="4" customFormat="1" ht="21.75" customHeight="1">
      <c r="B31" s="95" t="s">
        <v>182</v>
      </c>
      <c r="C31" s="325">
        <f t="shared" si="16"/>
        <v>0</v>
      </c>
      <c r="D31" s="103">
        <v>0</v>
      </c>
      <c r="E31" s="109">
        <v>0</v>
      </c>
      <c r="F31" s="327">
        <f t="shared" si="20"/>
        <v>0</v>
      </c>
      <c r="G31" s="328">
        <v>100</v>
      </c>
      <c r="H31" s="101">
        <v>0</v>
      </c>
      <c r="I31" s="289">
        <f t="shared" si="3"/>
        <v>0</v>
      </c>
      <c r="J31" s="10">
        <v>0</v>
      </c>
      <c r="K31" s="305">
        <f t="shared" si="4"/>
        <v>0</v>
      </c>
      <c r="L31" s="11">
        <v>0</v>
      </c>
      <c r="M31" s="289">
        <f t="shared" si="5"/>
        <v>0</v>
      </c>
      <c r="N31" s="11">
        <v>0</v>
      </c>
      <c r="O31" s="305">
        <f t="shared" si="6"/>
        <v>0</v>
      </c>
      <c r="P31" s="327">
        <f t="shared" si="18"/>
        <v>0</v>
      </c>
      <c r="Q31" s="364">
        <v>100</v>
      </c>
      <c r="R31" s="11">
        <v>0</v>
      </c>
      <c r="S31" s="289">
        <f t="shared" si="7"/>
        <v>0</v>
      </c>
      <c r="T31" s="11">
        <v>0</v>
      </c>
      <c r="U31" s="289">
        <f t="shared" si="8"/>
        <v>0</v>
      </c>
      <c r="V31" s="11">
        <v>0</v>
      </c>
      <c r="W31" s="305">
        <f t="shared" si="9"/>
        <v>0</v>
      </c>
      <c r="X31" s="11">
        <v>0</v>
      </c>
      <c r="Y31" s="305">
        <f t="shared" si="10"/>
        <v>0</v>
      </c>
      <c r="Z31" s="10">
        <v>0</v>
      </c>
      <c r="AA31" s="305">
        <f t="shared" si="11"/>
        <v>0</v>
      </c>
      <c r="AB31" s="10">
        <v>0</v>
      </c>
      <c r="AC31" s="305">
        <f t="shared" si="12"/>
        <v>0</v>
      </c>
      <c r="AD31" s="10">
        <v>0</v>
      </c>
      <c r="AE31" s="305">
        <f t="shared" si="13"/>
        <v>0</v>
      </c>
      <c r="AF31" s="10">
        <v>0</v>
      </c>
      <c r="AG31" s="305">
        <f t="shared" si="14"/>
        <v>0</v>
      </c>
      <c r="AH31" s="11">
        <v>0</v>
      </c>
      <c r="AI31" s="289">
        <f t="shared" si="15"/>
        <v>0</v>
      </c>
      <c r="AJ31" s="318">
        <f t="shared" si="19"/>
        <v>0</v>
      </c>
      <c r="AK31" s="10">
        <v>0</v>
      </c>
      <c r="AL31" s="305">
        <f t="shared" si="21"/>
        <v>0</v>
      </c>
      <c r="AM31" s="10">
        <v>0</v>
      </c>
      <c r="AN31" s="372">
        <f t="shared" si="22"/>
        <v>0</v>
      </c>
      <c r="AO31" s="10">
        <v>0</v>
      </c>
      <c r="AP31" s="305">
        <f t="shared" si="23"/>
        <v>0</v>
      </c>
      <c r="AQ31" s="104">
        <v>0</v>
      </c>
      <c r="AR31" s="1"/>
    </row>
    <row r="32" spans="2:44" s="4" customFormat="1" ht="21.75" customHeight="1">
      <c r="B32" s="95" t="s">
        <v>183</v>
      </c>
      <c r="C32" s="325">
        <f t="shared" si="16"/>
        <v>0</v>
      </c>
      <c r="D32" s="103">
        <v>0</v>
      </c>
      <c r="E32" s="109">
        <v>0</v>
      </c>
      <c r="F32" s="327">
        <f aca="true" t="shared" si="24" ref="F32:F39">SUM(H32+J32+L32+N32)</f>
        <v>0</v>
      </c>
      <c r="G32" s="328">
        <v>100</v>
      </c>
      <c r="H32" s="11">
        <v>0</v>
      </c>
      <c r="I32" s="289">
        <f t="shared" si="3"/>
        <v>0</v>
      </c>
      <c r="J32" s="10">
        <v>0</v>
      </c>
      <c r="K32" s="305">
        <f t="shared" si="4"/>
        <v>0</v>
      </c>
      <c r="L32" s="11">
        <v>0</v>
      </c>
      <c r="M32" s="289">
        <f t="shared" si="5"/>
        <v>0</v>
      </c>
      <c r="N32" s="11">
        <v>0</v>
      </c>
      <c r="O32" s="305">
        <f t="shared" si="6"/>
        <v>0</v>
      </c>
      <c r="P32" s="327">
        <f t="shared" si="18"/>
        <v>0</v>
      </c>
      <c r="Q32" s="364">
        <v>100</v>
      </c>
      <c r="R32" s="11">
        <v>0</v>
      </c>
      <c r="S32" s="289">
        <f t="shared" si="7"/>
        <v>0</v>
      </c>
      <c r="T32" s="11">
        <v>0</v>
      </c>
      <c r="U32" s="289">
        <f t="shared" si="8"/>
        <v>0</v>
      </c>
      <c r="V32" s="11">
        <v>0</v>
      </c>
      <c r="W32" s="305">
        <f t="shared" si="9"/>
        <v>0</v>
      </c>
      <c r="X32" s="11">
        <v>0</v>
      </c>
      <c r="Y32" s="305">
        <f t="shared" si="10"/>
        <v>0</v>
      </c>
      <c r="Z32" s="10">
        <v>0</v>
      </c>
      <c r="AA32" s="305">
        <f t="shared" si="11"/>
        <v>0</v>
      </c>
      <c r="AB32" s="10">
        <v>0</v>
      </c>
      <c r="AC32" s="305">
        <f t="shared" si="12"/>
        <v>0</v>
      </c>
      <c r="AD32" s="10">
        <v>0</v>
      </c>
      <c r="AE32" s="305">
        <f t="shared" si="13"/>
        <v>0</v>
      </c>
      <c r="AF32" s="10">
        <v>0</v>
      </c>
      <c r="AG32" s="305">
        <f t="shared" si="14"/>
        <v>0</v>
      </c>
      <c r="AH32" s="11">
        <v>0</v>
      </c>
      <c r="AI32" s="289">
        <f t="shared" si="15"/>
        <v>0</v>
      </c>
      <c r="AJ32" s="325">
        <f t="shared" si="19"/>
        <v>0</v>
      </c>
      <c r="AK32" s="10">
        <v>0</v>
      </c>
      <c r="AL32" s="305">
        <f t="shared" si="21"/>
        <v>0</v>
      </c>
      <c r="AM32" s="10">
        <v>0</v>
      </c>
      <c r="AN32" s="372">
        <f t="shared" si="22"/>
        <v>0</v>
      </c>
      <c r="AO32" s="10">
        <v>0</v>
      </c>
      <c r="AP32" s="305">
        <f t="shared" si="23"/>
        <v>0</v>
      </c>
      <c r="AQ32" s="104">
        <v>0</v>
      </c>
      <c r="AR32" s="1"/>
    </row>
    <row r="33" spans="2:44" s="4" customFormat="1" ht="21.75" customHeight="1">
      <c r="B33" s="95" t="s">
        <v>184</v>
      </c>
      <c r="C33" s="325">
        <f t="shared" si="16"/>
        <v>0</v>
      </c>
      <c r="D33" s="103">
        <v>0</v>
      </c>
      <c r="E33" s="109">
        <v>0</v>
      </c>
      <c r="F33" s="327">
        <f t="shared" si="24"/>
        <v>0</v>
      </c>
      <c r="G33" s="328">
        <v>100</v>
      </c>
      <c r="H33" s="11">
        <v>0</v>
      </c>
      <c r="I33" s="289">
        <f t="shared" si="3"/>
        <v>0</v>
      </c>
      <c r="J33" s="10">
        <v>0</v>
      </c>
      <c r="K33" s="305">
        <f t="shared" si="4"/>
        <v>0</v>
      </c>
      <c r="L33" s="11">
        <v>0</v>
      </c>
      <c r="M33" s="289">
        <f t="shared" si="5"/>
        <v>0</v>
      </c>
      <c r="N33" s="11">
        <v>0</v>
      </c>
      <c r="O33" s="305">
        <f t="shared" si="6"/>
        <v>0</v>
      </c>
      <c r="P33" s="327">
        <f t="shared" si="18"/>
        <v>0</v>
      </c>
      <c r="Q33" s="364">
        <v>100</v>
      </c>
      <c r="R33" s="11">
        <v>0</v>
      </c>
      <c r="S33" s="289">
        <f t="shared" si="7"/>
        <v>0</v>
      </c>
      <c r="T33" s="11">
        <v>0</v>
      </c>
      <c r="U33" s="289">
        <f t="shared" si="8"/>
        <v>0</v>
      </c>
      <c r="V33" s="11">
        <v>0</v>
      </c>
      <c r="W33" s="305">
        <f t="shared" si="9"/>
        <v>0</v>
      </c>
      <c r="X33" s="11">
        <v>0</v>
      </c>
      <c r="Y33" s="305">
        <f t="shared" si="10"/>
        <v>0</v>
      </c>
      <c r="Z33" s="10">
        <v>0</v>
      </c>
      <c r="AA33" s="305">
        <f t="shared" si="11"/>
        <v>0</v>
      </c>
      <c r="AB33" s="10">
        <v>0</v>
      </c>
      <c r="AC33" s="317">
        <f t="shared" si="12"/>
        <v>0</v>
      </c>
      <c r="AD33" s="10">
        <v>0</v>
      </c>
      <c r="AE33" s="305">
        <f t="shared" si="13"/>
        <v>0</v>
      </c>
      <c r="AF33" s="10">
        <v>0</v>
      </c>
      <c r="AG33" s="305">
        <f t="shared" si="14"/>
        <v>0</v>
      </c>
      <c r="AH33" s="11">
        <v>0</v>
      </c>
      <c r="AI33" s="313">
        <f t="shared" si="15"/>
        <v>0</v>
      </c>
      <c r="AJ33" s="362">
        <f t="shared" si="19"/>
        <v>0</v>
      </c>
      <c r="AK33" s="10">
        <v>0</v>
      </c>
      <c r="AL33" s="305">
        <f t="shared" si="21"/>
        <v>0</v>
      </c>
      <c r="AM33" s="10">
        <v>0</v>
      </c>
      <c r="AN33" s="372">
        <f t="shared" si="22"/>
        <v>0</v>
      </c>
      <c r="AO33" s="10">
        <v>0</v>
      </c>
      <c r="AP33" s="305">
        <f t="shared" si="23"/>
        <v>0</v>
      </c>
      <c r="AQ33" s="104">
        <v>0</v>
      </c>
      <c r="AR33" s="1"/>
    </row>
    <row r="34" spans="2:44" s="4" customFormat="1" ht="21.75" customHeight="1">
      <c r="B34" s="95" t="s">
        <v>185</v>
      </c>
      <c r="C34" s="325">
        <f t="shared" si="16"/>
        <v>0</v>
      </c>
      <c r="D34" s="103">
        <v>0</v>
      </c>
      <c r="E34" s="109">
        <v>0</v>
      </c>
      <c r="F34" s="327">
        <f t="shared" si="24"/>
        <v>0</v>
      </c>
      <c r="G34" s="328">
        <v>100</v>
      </c>
      <c r="H34" s="101">
        <v>0</v>
      </c>
      <c r="I34" s="289">
        <f t="shared" si="3"/>
        <v>0</v>
      </c>
      <c r="J34" s="10">
        <v>0</v>
      </c>
      <c r="K34" s="305">
        <f t="shared" si="4"/>
        <v>0</v>
      </c>
      <c r="L34" s="11">
        <v>0</v>
      </c>
      <c r="M34" s="289">
        <f t="shared" si="5"/>
        <v>0</v>
      </c>
      <c r="N34" s="11">
        <v>0</v>
      </c>
      <c r="O34" s="305">
        <f t="shared" si="6"/>
        <v>0</v>
      </c>
      <c r="P34" s="327">
        <f t="shared" si="18"/>
        <v>0</v>
      </c>
      <c r="Q34" s="364">
        <v>100</v>
      </c>
      <c r="R34" s="11">
        <v>0</v>
      </c>
      <c r="S34" s="289">
        <f t="shared" si="7"/>
        <v>0</v>
      </c>
      <c r="T34" s="11">
        <v>0</v>
      </c>
      <c r="U34" s="289">
        <f t="shared" si="8"/>
        <v>0</v>
      </c>
      <c r="V34" s="11">
        <v>0</v>
      </c>
      <c r="W34" s="305">
        <f t="shared" si="9"/>
        <v>0</v>
      </c>
      <c r="X34" s="11">
        <v>0</v>
      </c>
      <c r="Y34" s="305">
        <f t="shared" si="10"/>
        <v>0</v>
      </c>
      <c r="Z34" s="10">
        <v>0</v>
      </c>
      <c r="AA34" s="305">
        <f t="shared" si="11"/>
        <v>0</v>
      </c>
      <c r="AB34" s="10">
        <v>0</v>
      </c>
      <c r="AC34" s="305">
        <f t="shared" si="12"/>
        <v>0</v>
      </c>
      <c r="AD34" s="30">
        <v>0</v>
      </c>
      <c r="AE34" s="317">
        <f t="shared" si="13"/>
        <v>0</v>
      </c>
      <c r="AF34" s="30">
        <v>0</v>
      </c>
      <c r="AG34" s="317">
        <f t="shared" si="14"/>
        <v>0</v>
      </c>
      <c r="AH34" s="31">
        <v>0</v>
      </c>
      <c r="AI34" s="289">
        <f t="shared" si="15"/>
        <v>0</v>
      </c>
      <c r="AJ34" s="362">
        <f t="shared" si="19"/>
        <v>0</v>
      </c>
      <c r="AK34" s="10">
        <v>0</v>
      </c>
      <c r="AL34" s="305">
        <f t="shared" si="21"/>
        <v>0</v>
      </c>
      <c r="AM34" s="10">
        <v>0</v>
      </c>
      <c r="AN34" s="372">
        <f t="shared" si="22"/>
        <v>0</v>
      </c>
      <c r="AO34" s="10">
        <v>0</v>
      </c>
      <c r="AP34" s="305">
        <f t="shared" si="23"/>
        <v>0</v>
      </c>
      <c r="AQ34" s="104">
        <v>0</v>
      </c>
      <c r="AR34" s="1"/>
    </row>
    <row r="35" spans="2:44" s="4" customFormat="1" ht="21.75" customHeight="1">
      <c r="B35" s="95" t="s">
        <v>186</v>
      </c>
      <c r="C35" s="325">
        <f t="shared" si="16"/>
        <v>0</v>
      </c>
      <c r="D35" s="103">
        <v>0</v>
      </c>
      <c r="E35" s="109">
        <v>0</v>
      </c>
      <c r="F35" s="327">
        <f t="shared" si="24"/>
        <v>0</v>
      </c>
      <c r="G35" s="328">
        <v>100</v>
      </c>
      <c r="H35" s="11">
        <v>0</v>
      </c>
      <c r="I35" s="289">
        <f t="shared" si="3"/>
        <v>0</v>
      </c>
      <c r="J35" s="10">
        <v>0</v>
      </c>
      <c r="K35" s="305">
        <f t="shared" si="4"/>
        <v>0</v>
      </c>
      <c r="L35" s="11">
        <v>0</v>
      </c>
      <c r="M35" s="289">
        <f t="shared" si="5"/>
        <v>0</v>
      </c>
      <c r="N35" s="11">
        <v>0</v>
      </c>
      <c r="O35" s="305">
        <f t="shared" si="6"/>
        <v>0</v>
      </c>
      <c r="P35" s="327">
        <f t="shared" si="18"/>
        <v>0</v>
      </c>
      <c r="Q35" s="364">
        <v>100</v>
      </c>
      <c r="R35" s="11">
        <v>0</v>
      </c>
      <c r="S35" s="289">
        <f t="shared" si="7"/>
        <v>0</v>
      </c>
      <c r="T35" s="11">
        <v>0</v>
      </c>
      <c r="U35" s="289">
        <f t="shared" si="8"/>
        <v>0</v>
      </c>
      <c r="V35" s="11">
        <v>0</v>
      </c>
      <c r="W35" s="305">
        <f t="shared" si="9"/>
        <v>0</v>
      </c>
      <c r="X35" s="11">
        <v>0</v>
      </c>
      <c r="Y35" s="305">
        <f t="shared" si="10"/>
        <v>0</v>
      </c>
      <c r="Z35" s="10">
        <v>0</v>
      </c>
      <c r="AA35" s="305">
        <f t="shared" si="11"/>
        <v>0</v>
      </c>
      <c r="AB35" s="10">
        <v>0</v>
      </c>
      <c r="AC35" s="305">
        <f t="shared" si="12"/>
        <v>0</v>
      </c>
      <c r="AD35" s="10">
        <v>0</v>
      </c>
      <c r="AE35" s="305">
        <f t="shared" si="13"/>
        <v>0</v>
      </c>
      <c r="AF35" s="10">
        <v>0</v>
      </c>
      <c r="AG35" s="305">
        <f t="shared" si="14"/>
        <v>0</v>
      </c>
      <c r="AH35" s="11">
        <v>0</v>
      </c>
      <c r="AI35" s="289">
        <f t="shared" si="15"/>
        <v>0</v>
      </c>
      <c r="AJ35" s="362">
        <f t="shared" si="19"/>
        <v>0</v>
      </c>
      <c r="AK35" s="10">
        <v>0</v>
      </c>
      <c r="AL35" s="305">
        <f t="shared" si="21"/>
        <v>0</v>
      </c>
      <c r="AM35" s="10">
        <v>0</v>
      </c>
      <c r="AN35" s="372">
        <f t="shared" si="22"/>
        <v>0</v>
      </c>
      <c r="AO35" s="10">
        <v>0</v>
      </c>
      <c r="AP35" s="305">
        <f t="shared" si="23"/>
        <v>0</v>
      </c>
      <c r="AQ35" s="104">
        <v>0</v>
      </c>
      <c r="AR35" s="1"/>
    </row>
    <row r="36" spans="2:44" s="4" customFormat="1" ht="21.75" customHeight="1">
      <c r="B36" s="95" t="s">
        <v>187</v>
      </c>
      <c r="C36" s="325">
        <f t="shared" si="16"/>
        <v>0</v>
      </c>
      <c r="D36" s="103">
        <v>0</v>
      </c>
      <c r="E36" s="109">
        <v>0</v>
      </c>
      <c r="F36" s="327">
        <f t="shared" si="24"/>
        <v>0</v>
      </c>
      <c r="G36" s="328">
        <v>100</v>
      </c>
      <c r="H36" s="11">
        <v>0</v>
      </c>
      <c r="I36" s="289">
        <f t="shared" si="3"/>
        <v>0</v>
      </c>
      <c r="J36" s="10">
        <v>0</v>
      </c>
      <c r="K36" s="305">
        <f t="shared" si="4"/>
        <v>0</v>
      </c>
      <c r="L36" s="11">
        <v>0</v>
      </c>
      <c r="M36" s="289">
        <f t="shared" si="5"/>
        <v>0</v>
      </c>
      <c r="N36" s="11">
        <v>0</v>
      </c>
      <c r="O36" s="305">
        <f t="shared" si="6"/>
        <v>0</v>
      </c>
      <c r="P36" s="327">
        <f t="shared" si="18"/>
        <v>0</v>
      </c>
      <c r="Q36" s="364">
        <v>100</v>
      </c>
      <c r="R36" s="11">
        <v>0</v>
      </c>
      <c r="S36" s="289">
        <f t="shared" si="7"/>
        <v>0</v>
      </c>
      <c r="T36" s="11">
        <v>0</v>
      </c>
      <c r="U36" s="289">
        <f t="shared" si="8"/>
        <v>0</v>
      </c>
      <c r="V36" s="11">
        <v>0</v>
      </c>
      <c r="W36" s="305">
        <f t="shared" si="9"/>
        <v>0</v>
      </c>
      <c r="X36" s="11">
        <v>0</v>
      </c>
      <c r="Y36" s="305">
        <f t="shared" si="10"/>
        <v>0</v>
      </c>
      <c r="Z36" s="10">
        <v>0</v>
      </c>
      <c r="AA36" s="305">
        <f t="shared" si="11"/>
        <v>0</v>
      </c>
      <c r="AB36" s="10">
        <v>0</v>
      </c>
      <c r="AC36" s="305">
        <f t="shared" si="12"/>
        <v>0</v>
      </c>
      <c r="AD36" s="30">
        <v>0</v>
      </c>
      <c r="AE36" s="317">
        <f t="shared" si="13"/>
        <v>0</v>
      </c>
      <c r="AF36" s="30">
        <v>0</v>
      </c>
      <c r="AG36" s="317">
        <f t="shared" si="14"/>
        <v>0</v>
      </c>
      <c r="AH36" s="31">
        <v>0</v>
      </c>
      <c r="AI36" s="289">
        <f t="shared" si="15"/>
        <v>0</v>
      </c>
      <c r="AJ36" s="325">
        <f t="shared" si="19"/>
        <v>0</v>
      </c>
      <c r="AK36" s="10">
        <v>0</v>
      </c>
      <c r="AL36" s="305">
        <f t="shared" si="21"/>
        <v>0</v>
      </c>
      <c r="AM36" s="10">
        <v>0</v>
      </c>
      <c r="AN36" s="372">
        <f t="shared" si="22"/>
        <v>0</v>
      </c>
      <c r="AO36" s="10">
        <v>0</v>
      </c>
      <c r="AP36" s="305">
        <f t="shared" si="23"/>
        <v>0</v>
      </c>
      <c r="AQ36" s="104">
        <v>0</v>
      </c>
      <c r="AR36" s="1"/>
    </row>
    <row r="37" spans="2:44" s="4" customFormat="1" ht="21.75" customHeight="1">
      <c r="B37" s="95" t="s">
        <v>188</v>
      </c>
      <c r="C37" s="325">
        <f t="shared" si="16"/>
        <v>0</v>
      </c>
      <c r="D37" s="103">
        <v>0</v>
      </c>
      <c r="E37" s="109">
        <v>0</v>
      </c>
      <c r="F37" s="327">
        <f t="shared" si="24"/>
        <v>0</v>
      </c>
      <c r="G37" s="328">
        <v>100</v>
      </c>
      <c r="H37" s="11">
        <v>0</v>
      </c>
      <c r="I37" s="289">
        <f t="shared" si="3"/>
        <v>0</v>
      </c>
      <c r="J37" s="10">
        <v>0</v>
      </c>
      <c r="K37" s="305">
        <f t="shared" si="4"/>
        <v>0</v>
      </c>
      <c r="L37" s="11">
        <v>0</v>
      </c>
      <c r="M37" s="289">
        <f t="shared" si="5"/>
        <v>0</v>
      </c>
      <c r="N37" s="11">
        <v>0</v>
      </c>
      <c r="O37" s="305">
        <f t="shared" si="6"/>
        <v>0</v>
      </c>
      <c r="P37" s="327">
        <f t="shared" si="18"/>
        <v>0</v>
      </c>
      <c r="Q37" s="364">
        <v>100</v>
      </c>
      <c r="R37" s="11">
        <v>0</v>
      </c>
      <c r="S37" s="289">
        <f t="shared" si="7"/>
        <v>0</v>
      </c>
      <c r="T37" s="11">
        <v>0</v>
      </c>
      <c r="U37" s="289">
        <f t="shared" si="8"/>
        <v>0</v>
      </c>
      <c r="V37" s="11">
        <v>0</v>
      </c>
      <c r="W37" s="305">
        <f t="shared" si="9"/>
        <v>0</v>
      </c>
      <c r="X37" s="11">
        <v>0</v>
      </c>
      <c r="Y37" s="305">
        <f t="shared" si="10"/>
        <v>0</v>
      </c>
      <c r="Z37" s="10">
        <v>0</v>
      </c>
      <c r="AA37" s="305">
        <f t="shared" si="11"/>
        <v>0</v>
      </c>
      <c r="AB37" s="10">
        <v>0</v>
      </c>
      <c r="AC37" s="317">
        <f t="shared" si="12"/>
        <v>0</v>
      </c>
      <c r="AD37" s="10">
        <v>0</v>
      </c>
      <c r="AE37" s="305">
        <f t="shared" si="13"/>
        <v>0</v>
      </c>
      <c r="AF37" s="10">
        <v>0</v>
      </c>
      <c r="AG37" s="305">
        <f t="shared" si="14"/>
        <v>0</v>
      </c>
      <c r="AH37" s="11">
        <v>0</v>
      </c>
      <c r="AI37" s="289">
        <f t="shared" si="15"/>
        <v>0</v>
      </c>
      <c r="AJ37" s="325">
        <f t="shared" si="19"/>
        <v>0</v>
      </c>
      <c r="AK37" s="10">
        <v>0</v>
      </c>
      <c r="AL37" s="305">
        <f t="shared" si="21"/>
        <v>0</v>
      </c>
      <c r="AM37" s="10">
        <v>0</v>
      </c>
      <c r="AN37" s="372">
        <f t="shared" si="22"/>
        <v>0</v>
      </c>
      <c r="AO37" s="10">
        <v>0</v>
      </c>
      <c r="AP37" s="305">
        <f t="shared" si="23"/>
        <v>0</v>
      </c>
      <c r="AQ37" s="110">
        <v>0</v>
      </c>
      <c r="AR37" s="1"/>
    </row>
    <row r="38" spans="2:44" s="4" customFormat="1" ht="21.75" customHeight="1">
      <c r="B38" s="95" t="s">
        <v>189</v>
      </c>
      <c r="C38" s="325">
        <f t="shared" si="16"/>
        <v>0</v>
      </c>
      <c r="D38" s="103">
        <v>0</v>
      </c>
      <c r="E38" s="109">
        <v>0</v>
      </c>
      <c r="F38" s="327">
        <f t="shared" si="24"/>
        <v>0</v>
      </c>
      <c r="G38" s="328">
        <v>100</v>
      </c>
      <c r="H38" s="11">
        <v>0</v>
      </c>
      <c r="I38" s="289">
        <f t="shared" si="3"/>
        <v>0</v>
      </c>
      <c r="J38" s="10">
        <v>0</v>
      </c>
      <c r="K38" s="305">
        <f t="shared" si="4"/>
        <v>0</v>
      </c>
      <c r="L38" s="11">
        <v>0</v>
      </c>
      <c r="M38" s="289">
        <f t="shared" si="5"/>
        <v>0</v>
      </c>
      <c r="N38" s="11">
        <v>0</v>
      </c>
      <c r="O38" s="305">
        <f t="shared" si="6"/>
        <v>0</v>
      </c>
      <c r="P38" s="327">
        <f t="shared" si="18"/>
        <v>0</v>
      </c>
      <c r="Q38" s="364">
        <v>100</v>
      </c>
      <c r="R38" s="11">
        <v>0</v>
      </c>
      <c r="S38" s="289">
        <f t="shared" si="7"/>
        <v>0</v>
      </c>
      <c r="T38" s="11">
        <v>0</v>
      </c>
      <c r="U38" s="289">
        <f t="shared" si="8"/>
        <v>0</v>
      </c>
      <c r="V38" s="11">
        <v>0</v>
      </c>
      <c r="W38" s="305">
        <f t="shared" si="9"/>
        <v>0</v>
      </c>
      <c r="X38" s="11">
        <v>0</v>
      </c>
      <c r="Y38" s="305">
        <f t="shared" si="10"/>
        <v>0</v>
      </c>
      <c r="Z38" s="10">
        <v>0</v>
      </c>
      <c r="AA38" s="305">
        <f t="shared" si="11"/>
        <v>0</v>
      </c>
      <c r="AB38" s="10">
        <v>0</v>
      </c>
      <c r="AC38" s="305">
        <f t="shared" si="12"/>
        <v>0</v>
      </c>
      <c r="AD38" s="10">
        <v>0</v>
      </c>
      <c r="AE38" s="305">
        <f t="shared" si="13"/>
        <v>0</v>
      </c>
      <c r="AF38" s="10">
        <v>0</v>
      </c>
      <c r="AG38" s="305">
        <f t="shared" si="14"/>
        <v>0</v>
      </c>
      <c r="AH38" s="11">
        <v>0</v>
      </c>
      <c r="AI38" s="289">
        <f t="shared" si="15"/>
        <v>0</v>
      </c>
      <c r="AJ38" s="318">
        <f t="shared" si="19"/>
        <v>0</v>
      </c>
      <c r="AK38" s="10">
        <v>0</v>
      </c>
      <c r="AL38" s="305">
        <f t="shared" si="21"/>
        <v>0</v>
      </c>
      <c r="AM38" s="10">
        <v>0</v>
      </c>
      <c r="AN38" s="372">
        <f t="shared" si="22"/>
        <v>0</v>
      </c>
      <c r="AO38" s="10">
        <v>0</v>
      </c>
      <c r="AP38" s="305">
        <f t="shared" si="23"/>
        <v>0</v>
      </c>
      <c r="AQ38" s="110">
        <v>0</v>
      </c>
      <c r="AR38" s="1"/>
    </row>
    <row r="39" spans="2:44" s="4" customFormat="1" ht="21.75" customHeight="1">
      <c r="B39" s="95" t="s">
        <v>190</v>
      </c>
      <c r="C39" s="325">
        <f t="shared" si="16"/>
        <v>0</v>
      </c>
      <c r="D39" s="103">
        <v>0</v>
      </c>
      <c r="E39" s="109">
        <v>0</v>
      </c>
      <c r="F39" s="327">
        <f t="shared" si="24"/>
        <v>0</v>
      </c>
      <c r="G39" s="328">
        <v>100</v>
      </c>
      <c r="H39" s="11">
        <v>0</v>
      </c>
      <c r="I39" s="289">
        <f t="shared" si="3"/>
        <v>0</v>
      </c>
      <c r="J39" s="10">
        <v>0</v>
      </c>
      <c r="K39" s="305">
        <f t="shared" si="4"/>
        <v>0</v>
      </c>
      <c r="L39" s="11">
        <v>0</v>
      </c>
      <c r="M39" s="289">
        <f t="shared" si="5"/>
        <v>0</v>
      </c>
      <c r="N39" s="11">
        <v>0</v>
      </c>
      <c r="O39" s="305">
        <f t="shared" si="6"/>
        <v>0</v>
      </c>
      <c r="P39" s="327">
        <f t="shared" si="18"/>
        <v>0</v>
      </c>
      <c r="Q39" s="364">
        <v>100</v>
      </c>
      <c r="R39" s="11">
        <v>0</v>
      </c>
      <c r="S39" s="289">
        <f t="shared" si="7"/>
        <v>0</v>
      </c>
      <c r="T39" s="11">
        <v>0</v>
      </c>
      <c r="U39" s="289">
        <f t="shared" si="8"/>
        <v>0</v>
      </c>
      <c r="V39" s="11">
        <v>0</v>
      </c>
      <c r="W39" s="305">
        <f t="shared" si="9"/>
        <v>0</v>
      </c>
      <c r="X39" s="11">
        <v>0</v>
      </c>
      <c r="Y39" s="305">
        <f t="shared" si="10"/>
        <v>0</v>
      </c>
      <c r="Z39" s="10">
        <v>0</v>
      </c>
      <c r="AA39" s="305">
        <f t="shared" si="11"/>
        <v>0</v>
      </c>
      <c r="AB39" s="10">
        <v>0</v>
      </c>
      <c r="AC39" s="317">
        <f t="shared" si="12"/>
        <v>0</v>
      </c>
      <c r="AD39" s="30">
        <v>0</v>
      </c>
      <c r="AE39" s="317">
        <f t="shared" si="13"/>
        <v>0</v>
      </c>
      <c r="AF39" s="30">
        <v>0</v>
      </c>
      <c r="AG39" s="317">
        <f t="shared" si="14"/>
        <v>0</v>
      </c>
      <c r="AH39" s="11">
        <v>0</v>
      </c>
      <c r="AI39" s="289">
        <f t="shared" si="15"/>
        <v>0</v>
      </c>
      <c r="AJ39" s="318">
        <f t="shared" si="19"/>
        <v>0</v>
      </c>
      <c r="AK39" s="10">
        <v>0</v>
      </c>
      <c r="AL39" s="305">
        <f t="shared" si="21"/>
        <v>0</v>
      </c>
      <c r="AM39" s="10">
        <v>0</v>
      </c>
      <c r="AN39" s="372">
        <f t="shared" si="22"/>
        <v>0</v>
      </c>
      <c r="AO39" s="10">
        <v>0</v>
      </c>
      <c r="AP39" s="305">
        <f t="shared" si="23"/>
        <v>0</v>
      </c>
      <c r="AQ39" s="110">
        <v>0</v>
      </c>
      <c r="AR39" s="1"/>
    </row>
    <row r="40" spans="2:44" s="4" customFormat="1" ht="21.75" customHeight="1">
      <c r="B40" s="95" t="s">
        <v>191</v>
      </c>
      <c r="C40" s="325">
        <f aca="true" t="shared" si="25" ref="C40:C54">SUM(F40+AJ40+AQ40)</f>
        <v>0</v>
      </c>
      <c r="D40" s="103">
        <v>0</v>
      </c>
      <c r="E40" s="109">
        <v>0</v>
      </c>
      <c r="F40" s="327">
        <f aca="true" t="shared" si="26" ref="F40:F46">SUM(H40+J40+L40+N40)</f>
        <v>0</v>
      </c>
      <c r="G40" s="328">
        <v>100</v>
      </c>
      <c r="H40" s="11">
        <v>0</v>
      </c>
      <c r="I40" s="289">
        <f t="shared" si="3"/>
        <v>0</v>
      </c>
      <c r="J40" s="10">
        <v>0</v>
      </c>
      <c r="K40" s="305">
        <f t="shared" si="4"/>
        <v>0</v>
      </c>
      <c r="L40" s="11">
        <v>0</v>
      </c>
      <c r="M40" s="289">
        <f t="shared" si="5"/>
        <v>0</v>
      </c>
      <c r="N40" s="11">
        <v>0</v>
      </c>
      <c r="O40" s="305">
        <f t="shared" si="6"/>
        <v>0</v>
      </c>
      <c r="P40" s="327">
        <f aca="true" t="shared" si="27" ref="P40:P54">SUM(R40+T40+V40+X40+Z40+AB40+AD40+AF40+AH40)</f>
        <v>0</v>
      </c>
      <c r="Q40" s="364">
        <v>100</v>
      </c>
      <c r="R40" s="11">
        <v>0</v>
      </c>
      <c r="S40" s="289">
        <f t="shared" si="7"/>
        <v>0</v>
      </c>
      <c r="T40" s="11">
        <v>0</v>
      </c>
      <c r="U40" s="289">
        <f t="shared" si="8"/>
        <v>0</v>
      </c>
      <c r="V40" s="11">
        <v>0</v>
      </c>
      <c r="W40" s="305">
        <f t="shared" si="9"/>
        <v>0</v>
      </c>
      <c r="X40" s="11">
        <v>0</v>
      </c>
      <c r="Y40" s="305">
        <f t="shared" si="10"/>
        <v>0</v>
      </c>
      <c r="Z40" s="10">
        <v>0</v>
      </c>
      <c r="AA40" s="305">
        <f t="shared" si="11"/>
        <v>0</v>
      </c>
      <c r="AB40" s="10">
        <v>0</v>
      </c>
      <c r="AC40" s="305">
        <f t="shared" si="12"/>
        <v>0</v>
      </c>
      <c r="AD40" s="10">
        <v>0</v>
      </c>
      <c r="AE40" s="305">
        <f t="shared" si="13"/>
        <v>0</v>
      </c>
      <c r="AF40" s="10">
        <v>0</v>
      </c>
      <c r="AG40" s="305">
        <f t="shared" si="14"/>
        <v>0</v>
      </c>
      <c r="AH40" s="11">
        <v>0</v>
      </c>
      <c r="AI40" s="289">
        <f t="shared" si="15"/>
        <v>0</v>
      </c>
      <c r="AJ40" s="318">
        <f aca="true" t="shared" si="28" ref="AJ40:AJ53">SUM(AK40+AM40+AO40)</f>
        <v>0</v>
      </c>
      <c r="AK40" s="10">
        <v>0</v>
      </c>
      <c r="AL40" s="305">
        <f t="shared" si="21"/>
        <v>0</v>
      </c>
      <c r="AM40" s="10">
        <v>0</v>
      </c>
      <c r="AN40" s="372">
        <f t="shared" si="22"/>
        <v>0</v>
      </c>
      <c r="AO40" s="10">
        <v>0</v>
      </c>
      <c r="AP40" s="305">
        <f t="shared" si="23"/>
        <v>0</v>
      </c>
      <c r="AQ40" s="104">
        <v>0</v>
      </c>
      <c r="AR40" s="1"/>
    </row>
    <row r="41" spans="2:44" s="4" customFormat="1" ht="21.75" customHeight="1">
      <c r="B41" s="95" t="s">
        <v>192</v>
      </c>
      <c r="C41" s="325">
        <f t="shared" si="25"/>
        <v>0</v>
      </c>
      <c r="D41" s="103">
        <v>0</v>
      </c>
      <c r="E41" s="109">
        <v>0</v>
      </c>
      <c r="F41" s="327">
        <f t="shared" si="26"/>
        <v>0</v>
      </c>
      <c r="G41" s="328">
        <v>100</v>
      </c>
      <c r="H41" s="11">
        <v>0</v>
      </c>
      <c r="I41" s="289">
        <f t="shared" si="3"/>
        <v>0</v>
      </c>
      <c r="J41" s="10">
        <v>0</v>
      </c>
      <c r="K41" s="305">
        <f t="shared" si="4"/>
        <v>0</v>
      </c>
      <c r="L41" s="11">
        <v>0</v>
      </c>
      <c r="M41" s="289">
        <f t="shared" si="5"/>
        <v>0</v>
      </c>
      <c r="N41" s="11">
        <v>0</v>
      </c>
      <c r="O41" s="305">
        <f t="shared" si="6"/>
        <v>0</v>
      </c>
      <c r="P41" s="327">
        <f t="shared" si="27"/>
        <v>0</v>
      </c>
      <c r="Q41" s="364">
        <v>100</v>
      </c>
      <c r="R41" s="11">
        <v>0</v>
      </c>
      <c r="S41" s="289">
        <f t="shared" si="7"/>
        <v>0</v>
      </c>
      <c r="T41" s="11">
        <v>0</v>
      </c>
      <c r="U41" s="289">
        <f t="shared" si="8"/>
        <v>0</v>
      </c>
      <c r="V41" s="11">
        <v>0</v>
      </c>
      <c r="W41" s="305">
        <f t="shared" si="9"/>
        <v>0</v>
      </c>
      <c r="X41" s="11">
        <v>0</v>
      </c>
      <c r="Y41" s="305">
        <f t="shared" si="10"/>
        <v>0</v>
      </c>
      <c r="Z41" s="10">
        <v>0</v>
      </c>
      <c r="AA41" s="305">
        <f t="shared" si="11"/>
        <v>0</v>
      </c>
      <c r="AB41" s="10">
        <v>0</v>
      </c>
      <c r="AC41" s="305">
        <f t="shared" si="12"/>
        <v>0</v>
      </c>
      <c r="AD41" s="10">
        <v>0</v>
      </c>
      <c r="AE41" s="305">
        <f t="shared" si="13"/>
        <v>0</v>
      </c>
      <c r="AF41" s="30">
        <v>0</v>
      </c>
      <c r="AG41" s="317">
        <f t="shared" si="14"/>
        <v>0</v>
      </c>
      <c r="AH41" s="31">
        <v>0</v>
      </c>
      <c r="AI41" s="289">
        <f t="shared" si="15"/>
        <v>0</v>
      </c>
      <c r="AJ41" s="325">
        <f t="shared" si="28"/>
        <v>0</v>
      </c>
      <c r="AK41" s="10">
        <v>0</v>
      </c>
      <c r="AL41" s="305">
        <f t="shared" si="21"/>
        <v>0</v>
      </c>
      <c r="AM41" s="10">
        <v>0</v>
      </c>
      <c r="AN41" s="372">
        <f t="shared" si="22"/>
        <v>0</v>
      </c>
      <c r="AO41" s="10">
        <v>0</v>
      </c>
      <c r="AP41" s="305">
        <f t="shared" si="23"/>
        <v>0</v>
      </c>
      <c r="AQ41" s="104">
        <v>0</v>
      </c>
      <c r="AR41" s="1"/>
    </row>
    <row r="42" spans="2:44" s="4" customFormat="1" ht="21.75" customHeight="1">
      <c r="B42" s="95" t="s">
        <v>193</v>
      </c>
      <c r="C42" s="325">
        <f t="shared" si="25"/>
        <v>0</v>
      </c>
      <c r="D42" s="103">
        <v>0</v>
      </c>
      <c r="E42" s="109">
        <v>0</v>
      </c>
      <c r="F42" s="327">
        <f t="shared" si="26"/>
        <v>0</v>
      </c>
      <c r="G42" s="328">
        <v>100</v>
      </c>
      <c r="H42" s="11">
        <v>0</v>
      </c>
      <c r="I42" s="289">
        <f t="shared" si="3"/>
        <v>0</v>
      </c>
      <c r="J42" s="10">
        <v>0</v>
      </c>
      <c r="K42" s="305">
        <f t="shared" si="4"/>
        <v>0</v>
      </c>
      <c r="L42" s="11">
        <v>0</v>
      </c>
      <c r="M42" s="289">
        <f t="shared" si="5"/>
        <v>0</v>
      </c>
      <c r="N42" s="11">
        <v>0</v>
      </c>
      <c r="O42" s="305">
        <f t="shared" si="6"/>
        <v>0</v>
      </c>
      <c r="P42" s="327">
        <f t="shared" si="27"/>
        <v>0</v>
      </c>
      <c r="Q42" s="364">
        <v>100</v>
      </c>
      <c r="R42" s="11">
        <v>0</v>
      </c>
      <c r="S42" s="289">
        <f t="shared" si="7"/>
        <v>0</v>
      </c>
      <c r="T42" s="11">
        <v>0</v>
      </c>
      <c r="U42" s="289">
        <f t="shared" si="8"/>
        <v>0</v>
      </c>
      <c r="V42" s="11">
        <v>0</v>
      </c>
      <c r="W42" s="305">
        <f t="shared" si="9"/>
        <v>0</v>
      </c>
      <c r="X42" s="11">
        <v>0</v>
      </c>
      <c r="Y42" s="305">
        <f t="shared" si="10"/>
        <v>0</v>
      </c>
      <c r="Z42" s="10">
        <v>0</v>
      </c>
      <c r="AA42" s="305">
        <f t="shared" si="11"/>
        <v>0</v>
      </c>
      <c r="AB42" s="10">
        <v>0</v>
      </c>
      <c r="AC42" s="305">
        <f t="shared" si="12"/>
        <v>0</v>
      </c>
      <c r="AD42" s="10">
        <v>0</v>
      </c>
      <c r="AE42" s="305">
        <f t="shared" si="13"/>
        <v>0</v>
      </c>
      <c r="AF42" s="11">
        <v>0</v>
      </c>
      <c r="AG42" s="305">
        <f t="shared" si="14"/>
        <v>0</v>
      </c>
      <c r="AH42" s="11">
        <v>0</v>
      </c>
      <c r="AI42" s="289">
        <f t="shared" si="15"/>
        <v>0</v>
      </c>
      <c r="AJ42" s="325">
        <f t="shared" si="28"/>
        <v>0</v>
      </c>
      <c r="AK42" s="10">
        <v>0</v>
      </c>
      <c r="AL42" s="305">
        <f t="shared" si="21"/>
        <v>0</v>
      </c>
      <c r="AM42" s="10">
        <v>0</v>
      </c>
      <c r="AN42" s="372">
        <f t="shared" si="22"/>
        <v>0</v>
      </c>
      <c r="AO42" s="10">
        <v>0</v>
      </c>
      <c r="AP42" s="305">
        <f t="shared" si="23"/>
        <v>0</v>
      </c>
      <c r="AQ42" s="104">
        <v>0</v>
      </c>
      <c r="AR42" s="1"/>
    </row>
    <row r="43" spans="2:44" s="4" customFormat="1" ht="21.75" customHeight="1">
      <c r="B43" s="95" t="s">
        <v>194</v>
      </c>
      <c r="C43" s="325">
        <f t="shared" si="25"/>
        <v>0</v>
      </c>
      <c r="D43" s="103">
        <v>0</v>
      </c>
      <c r="E43" s="109">
        <v>0</v>
      </c>
      <c r="F43" s="327">
        <f t="shared" si="26"/>
        <v>0</v>
      </c>
      <c r="G43" s="328">
        <v>100</v>
      </c>
      <c r="H43" s="11">
        <v>0</v>
      </c>
      <c r="I43" s="289">
        <f t="shared" si="3"/>
        <v>0</v>
      </c>
      <c r="J43" s="10">
        <v>0</v>
      </c>
      <c r="K43" s="305">
        <f t="shared" si="4"/>
        <v>0</v>
      </c>
      <c r="L43" s="11">
        <v>0</v>
      </c>
      <c r="M43" s="289">
        <f t="shared" si="5"/>
        <v>0</v>
      </c>
      <c r="N43" s="11">
        <v>0</v>
      </c>
      <c r="O43" s="305">
        <f t="shared" si="6"/>
        <v>0</v>
      </c>
      <c r="P43" s="327">
        <f t="shared" si="27"/>
        <v>0</v>
      </c>
      <c r="Q43" s="364">
        <v>100</v>
      </c>
      <c r="R43" s="11">
        <v>0</v>
      </c>
      <c r="S43" s="289">
        <f t="shared" si="7"/>
        <v>0</v>
      </c>
      <c r="T43" s="11">
        <v>0</v>
      </c>
      <c r="U43" s="289">
        <f t="shared" si="8"/>
        <v>0</v>
      </c>
      <c r="V43" s="11">
        <v>0</v>
      </c>
      <c r="W43" s="305">
        <f t="shared" si="9"/>
        <v>0</v>
      </c>
      <c r="X43" s="11">
        <v>0</v>
      </c>
      <c r="Y43" s="305">
        <f t="shared" si="10"/>
        <v>0</v>
      </c>
      <c r="Z43" s="10">
        <v>0</v>
      </c>
      <c r="AA43" s="305">
        <f t="shared" si="11"/>
        <v>0</v>
      </c>
      <c r="AB43" s="30">
        <v>0</v>
      </c>
      <c r="AC43" s="317">
        <f t="shared" si="12"/>
        <v>0</v>
      </c>
      <c r="AD43" s="30">
        <v>0</v>
      </c>
      <c r="AE43" s="317">
        <f t="shared" si="13"/>
        <v>0</v>
      </c>
      <c r="AF43" s="30">
        <v>0</v>
      </c>
      <c r="AG43" s="305">
        <f t="shared" si="14"/>
        <v>0</v>
      </c>
      <c r="AH43" s="11">
        <v>0</v>
      </c>
      <c r="AI43" s="289">
        <f t="shared" si="15"/>
        <v>0</v>
      </c>
      <c r="AJ43" s="318">
        <f t="shared" si="28"/>
        <v>0</v>
      </c>
      <c r="AK43" s="10">
        <v>0</v>
      </c>
      <c r="AL43" s="305">
        <f t="shared" si="21"/>
        <v>0</v>
      </c>
      <c r="AM43" s="10">
        <v>0</v>
      </c>
      <c r="AN43" s="372">
        <f t="shared" si="22"/>
        <v>0</v>
      </c>
      <c r="AO43" s="10">
        <v>0</v>
      </c>
      <c r="AP43" s="305">
        <f t="shared" si="23"/>
        <v>0</v>
      </c>
      <c r="AQ43" s="104">
        <v>0</v>
      </c>
      <c r="AR43" s="1"/>
    </row>
    <row r="44" spans="2:44" s="4" customFormat="1" ht="21.75" customHeight="1">
      <c r="B44" s="95" t="s">
        <v>195</v>
      </c>
      <c r="C44" s="325">
        <f t="shared" si="25"/>
        <v>0</v>
      </c>
      <c r="D44" s="103">
        <v>0</v>
      </c>
      <c r="E44" s="109">
        <v>0</v>
      </c>
      <c r="F44" s="327">
        <f t="shared" si="26"/>
        <v>0</v>
      </c>
      <c r="G44" s="328">
        <v>100</v>
      </c>
      <c r="H44" s="11">
        <v>0</v>
      </c>
      <c r="I44" s="289">
        <f t="shared" si="3"/>
        <v>0</v>
      </c>
      <c r="J44" s="10">
        <v>0</v>
      </c>
      <c r="K44" s="305">
        <f t="shared" si="4"/>
        <v>0</v>
      </c>
      <c r="L44" s="11">
        <v>0</v>
      </c>
      <c r="M44" s="289">
        <f t="shared" si="5"/>
        <v>0</v>
      </c>
      <c r="N44" s="11">
        <v>0</v>
      </c>
      <c r="O44" s="305">
        <f t="shared" si="6"/>
        <v>0</v>
      </c>
      <c r="P44" s="327">
        <f t="shared" si="27"/>
        <v>0</v>
      </c>
      <c r="Q44" s="364">
        <v>100</v>
      </c>
      <c r="R44" s="11">
        <v>0</v>
      </c>
      <c r="S44" s="289">
        <f t="shared" si="7"/>
        <v>0</v>
      </c>
      <c r="T44" s="11">
        <v>0</v>
      </c>
      <c r="U44" s="289">
        <f t="shared" si="8"/>
        <v>0</v>
      </c>
      <c r="V44" s="11">
        <v>0</v>
      </c>
      <c r="W44" s="305">
        <f t="shared" si="9"/>
        <v>0</v>
      </c>
      <c r="X44" s="11">
        <v>0</v>
      </c>
      <c r="Y44" s="305">
        <f t="shared" si="10"/>
        <v>0</v>
      </c>
      <c r="Z44" s="10">
        <v>0</v>
      </c>
      <c r="AA44" s="305">
        <f t="shared" si="11"/>
        <v>0</v>
      </c>
      <c r="AB44" s="10">
        <v>0</v>
      </c>
      <c r="AC44" s="305">
        <f t="shared" si="12"/>
        <v>0</v>
      </c>
      <c r="AD44" s="10">
        <v>0</v>
      </c>
      <c r="AE44" s="305">
        <f t="shared" si="13"/>
        <v>0</v>
      </c>
      <c r="AF44" s="10">
        <v>0</v>
      </c>
      <c r="AG44" s="317">
        <f t="shared" si="14"/>
        <v>0</v>
      </c>
      <c r="AH44" s="11">
        <v>0</v>
      </c>
      <c r="AI44" s="289">
        <f t="shared" si="15"/>
        <v>0</v>
      </c>
      <c r="AJ44" s="318">
        <f t="shared" si="28"/>
        <v>0</v>
      </c>
      <c r="AK44" s="10">
        <v>0</v>
      </c>
      <c r="AL44" s="305">
        <f t="shared" si="21"/>
        <v>0</v>
      </c>
      <c r="AM44" s="10">
        <v>0</v>
      </c>
      <c r="AN44" s="372">
        <f t="shared" si="22"/>
        <v>0</v>
      </c>
      <c r="AO44" s="10">
        <v>0</v>
      </c>
      <c r="AP44" s="305">
        <f t="shared" si="23"/>
        <v>0</v>
      </c>
      <c r="AQ44" s="104">
        <v>0</v>
      </c>
      <c r="AR44" s="1"/>
    </row>
    <row r="45" spans="2:44" s="4" customFormat="1" ht="21.75" customHeight="1">
      <c r="B45" s="95" t="s">
        <v>196</v>
      </c>
      <c r="C45" s="325">
        <f t="shared" si="25"/>
        <v>0</v>
      </c>
      <c r="D45" s="103">
        <v>0</v>
      </c>
      <c r="E45" s="109">
        <v>0</v>
      </c>
      <c r="F45" s="327">
        <f t="shared" si="26"/>
        <v>0</v>
      </c>
      <c r="G45" s="328">
        <v>100</v>
      </c>
      <c r="H45" s="101">
        <v>0</v>
      </c>
      <c r="I45" s="289">
        <f t="shared" si="3"/>
        <v>0</v>
      </c>
      <c r="J45" s="10">
        <v>0</v>
      </c>
      <c r="K45" s="305">
        <f t="shared" si="4"/>
        <v>0</v>
      </c>
      <c r="L45" s="11">
        <v>0</v>
      </c>
      <c r="M45" s="289">
        <f t="shared" si="5"/>
        <v>0</v>
      </c>
      <c r="N45" s="11">
        <v>0</v>
      </c>
      <c r="O45" s="305">
        <f t="shared" si="6"/>
        <v>0</v>
      </c>
      <c r="P45" s="327">
        <f t="shared" si="27"/>
        <v>0</v>
      </c>
      <c r="Q45" s="364">
        <v>100</v>
      </c>
      <c r="R45" s="11">
        <v>0</v>
      </c>
      <c r="S45" s="289">
        <f t="shared" si="7"/>
        <v>0</v>
      </c>
      <c r="T45" s="11">
        <v>0</v>
      </c>
      <c r="U45" s="289">
        <f t="shared" si="8"/>
        <v>0</v>
      </c>
      <c r="V45" s="11">
        <v>0</v>
      </c>
      <c r="W45" s="305">
        <f t="shared" si="9"/>
        <v>0</v>
      </c>
      <c r="X45" s="11">
        <v>0</v>
      </c>
      <c r="Y45" s="305">
        <f t="shared" si="10"/>
        <v>0</v>
      </c>
      <c r="Z45" s="10">
        <v>0</v>
      </c>
      <c r="AA45" s="305">
        <f t="shared" si="11"/>
        <v>0</v>
      </c>
      <c r="AB45" s="10">
        <v>0</v>
      </c>
      <c r="AC45" s="305">
        <f t="shared" si="12"/>
        <v>0</v>
      </c>
      <c r="AD45" s="10">
        <v>0</v>
      </c>
      <c r="AE45" s="305">
        <f t="shared" si="13"/>
        <v>0</v>
      </c>
      <c r="AF45" s="10">
        <v>0</v>
      </c>
      <c r="AG45" s="305">
        <f t="shared" si="14"/>
        <v>0</v>
      </c>
      <c r="AH45" s="11">
        <v>0</v>
      </c>
      <c r="AI45" s="289">
        <f t="shared" si="15"/>
        <v>0</v>
      </c>
      <c r="AJ45" s="318">
        <f t="shared" si="28"/>
        <v>0</v>
      </c>
      <c r="AK45" s="10">
        <v>0</v>
      </c>
      <c r="AL45" s="305">
        <f t="shared" si="21"/>
        <v>0</v>
      </c>
      <c r="AM45" s="10">
        <v>0</v>
      </c>
      <c r="AN45" s="372">
        <f t="shared" si="22"/>
        <v>0</v>
      </c>
      <c r="AO45" s="10">
        <v>0</v>
      </c>
      <c r="AP45" s="305">
        <f t="shared" si="23"/>
        <v>0</v>
      </c>
      <c r="AQ45" s="104">
        <v>0</v>
      </c>
      <c r="AR45" s="1"/>
    </row>
    <row r="46" spans="2:44" s="4" customFormat="1" ht="21.75" customHeight="1">
      <c r="B46" s="95" t="s">
        <v>197</v>
      </c>
      <c r="C46" s="325">
        <f t="shared" si="25"/>
        <v>0</v>
      </c>
      <c r="D46" s="103">
        <v>0</v>
      </c>
      <c r="E46" s="109">
        <v>0</v>
      </c>
      <c r="F46" s="327">
        <f t="shared" si="26"/>
        <v>0</v>
      </c>
      <c r="G46" s="328">
        <v>100</v>
      </c>
      <c r="H46" s="11">
        <v>0</v>
      </c>
      <c r="I46" s="289">
        <f t="shared" si="3"/>
        <v>0</v>
      </c>
      <c r="J46" s="10">
        <v>0</v>
      </c>
      <c r="K46" s="305">
        <f t="shared" si="4"/>
        <v>0</v>
      </c>
      <c r="L46" s="11">
        <v>0</v>
      </c>
      <c r="M46" s="289">
        <f t="shared" si="5"/>
        <v>0</v>
      </c>
      <c r="N46" s="11">
        <v>0</v>
      </c>
      <c r="O46" s="305">
        <f t="shared" si="6"/>
        <v>0</v>
      </c>
      <c r="P46" s="327">
        <f t="shared" si="27"/>
        <v>0</v>
      </c>
      <c r="Q46" s="364">
        <v>100</v>
      </c>
      <c r="R46" s="11">
        <v>0</v>
      </c>
      <c r="S46" s="289">
        <f t="shared" si="7"/>
        <v>0</v>
      </c>
      <c r="T46" s="11">
        <v>0</v>
      </c>
      <c r="U46" s="289">
        <f t="shared" si="8"/>
        <v>0</v>
      </c>
      <c r="V46" s="11">
        <v>0</v>
      </c>
      <c r="W46" s="305">
        <f t="shared" si="9"/>
        <v>0</v>
      </c>
      <c r="X46" s="11">
        <v>0</v>
      </c>
      <c r="Y46" s="305">
        <f t="shared" si="10"/>
        <v>0</v>
      </c>
      <c r="Z46" s="10">
        <v>0</v>
      </c>
      <c r="AA46" s="305">
        <f t="shared" si="11"/>
        <v>0</v>
      </c>
      <c r="AB46" s="10">
        <v>0</v>
      </c>
      <c r="AC46" s="305">
        <f t="shared" si="12"/>
        <v>0</v>
      </c>
      <c r="AD46" s="10">
        <v>0</v>
      </c>
      <c r="AE46" s="305">
        <f t="shared" si="13"/>
        <v>0</v>
      </c>
      <c r="AF46" s="10">
        <v>0</v>
      </c>
      <c r="AG46" s="305">
        <f t="shared" si="14"/>
        <v>0</v>
      </c>
      <c r="AH46" s="11">
        <v>0</v>
      </c>
      <c r="AI46" s="289">
        <f t="shared" si="15"/>
        <v>0</v>
      </c>
      <c r="AJ46" s="325">
        <f t="shared" si="28"/>
        <v>0</v>
      </c>
      <c r="AK46" s="10">
        <v>0</v>
      </c>
      <c r="AL46" s="305">
        <f t="shared" si="21"/>
        <v>0</v>
      </c>
      <c r="AM46" s="10">
        <v>0</v>
      </c>
      <c r="AN46" s="372">
        <f t="shared" si="22"/>
        <v>0</v>
      </c>
      <c r="AO46" s="10">
        <v>0</v>
      </c>
      <c r="AP46" s="305">
        <f t="shared" si="23"/>
        <v>0</v>
      </c>
      <c r="AQ46" s="104">
        <v>0</v>
      </c>
      <c r="AR46" s="1"/>
    </row>
    <row r="47" spans="2:44" s="4" customFormat="1" ht="21.75" customHeight="1">
      <c r="B47" s="95" t="s">
        <v>198</v>
      </c>
      <c r="C47" s="325">
        <f t="shared" si="25"/>
        <v>0</v>
      </c>
      <c r="D47" s="103">
        <v>0</v>
      </c>
      <c r="E47" s="109">
        <v>0</v>
      </c>
      <c r="F47" s="327">
        <f aca="true" t="shared" si="29" ref="F47:F53">SUM(H47+J47+L47+N47)</f>
        <v>0</v>
      </c>
      <c r="G47" s="328">
        <v>100</v>
      </c>
      <c r="H47" s="11">
        <v>0</v>
      </c>
      <c r="I47" s="289">
        <f t="shared" si="3"/>
        <v>0</v>
      </c>
      <c r="J47" s="10">
        <v>0</v>
      </c>
      <c r="K47" s="305">
        <f t="shared" si="4"/>
        <v>0</v>
      </c>
      <c r="L47" s="11">
        <v>0</v>
      </c>
      <c r="M47" s="289">
        <f t="shared" si="5"/>
        <v>0</v>
      </c>
      <c r="N47" s="11">
        <v>0</v>
      </c>
      <c r="O47" s="305">
        <f t="shared" si="6"/>
        <v>0</v>
      </c>
      <c r="P47" s="327">
        <f t="shared" si="27"/>
        <v>0</v>
      </c>
      <c r="Q47" s="364">
        <v>100</v>
      </c>
      <c r="R47" s="11">
        <v>0</v>
      </c>
      <c r="S47" s="289">
        <f t="shared" si="7"/>
        <v>0</v>
      </c>
      <c r="T47" s="11">
        <v>0</v>
      </c>
      <c r="U47" s="289">
        <f t="shared" si="8"/>
        <v>0</v>
      </c>
      <c r="V47" s="11">
        <v>0</v>
      </c>
      <c r="W47" s="305">
        <f t="shared" si="9"/>
        <v>0</v>
      </c>
      <c r="X47" s="11">
        <v>0</v>
      </c>
      <c r="Y47" s="305">
        <f t="shared" si="10"/>
        <v>0</v>
      </c>
      <c r="Z47" s="10">
        <v>0</v>
      </c>
      <c r="AA47" s="305">
        <f t="shared" si="11"/>
        <v>0</v>
      </c>
      <c r="AB47" s="10">
        <v>0</v>
      </c>
      <c r="AC47" s="317">
        <f t="shared" si="12"/>
        <v>0</v>
      </c>
      <c r="AD47" s="10">
        <v>0</v>
      </c>
      <c r="AE47" s="305">
        <f t="shared" si="13"/>
        <v>0</v>
      </c>
      <c r="AF47" s="10">
        <v>0</v>
      </c>
      <c r="AG47" s="305">
        <f t="shared" si="14"/>
        <v>0</v>
      </c>
      <c r="AH47" s="11">
        <v>0</v>
      </c>
      <c r="AI47" s="313">
        <f t="shared" si="15"/>
        <v>0</v>
      </c>
      <c r="AJ47" s="362">
        <f t="shared" si="28"/>
        <v>0</v>
      </c>
      <c r="AK47" s="10">
        <v>0</v>
      </c>
      <c r="AL47" s="305">
        <f t="shared" si="21"/>
        <v>0</v>
      </c>
      <c r="AM47" s="10">
        <v>0</v>
      </c>
      <c r="AN47" s="372">
        <f t="shared" si="22"/>
        <v>0</v>
      </c>
      <c r="AO47" s="10">
        <v>0</v>
      </c>
      <c r="AP47" s="305">
        <f t="shared" si="23"/>
        <v>0</v>
      </c>
      <c r="AQ47" s="104">
        <v>0</v>
      </c>
      <c r="AR47" s="1"/>
    </row>
    <row r="48" spans="2:44" s="4" customFormat="1" ht="21.75" customHeight="1">
      <c r="B48" s="95" t="s">
        <v>199</v>
      </c>
      <c r="C48" s="325">
        <f t="shared" si="25"/>
        <v>0</v>
      </c>
      <c r="D48" s="103">
        <v>0</v>
      </c>
      <c r="E48" s="109">
        <v>0</v>
      </c>
      <c r="F48" s="327">
        <f t="shared" si="29"/>
        <v>0</v>
      </c>
      <c r="G48" s="328">
        <v>100</v>
      </c>
      <c r="H48" s="101">
        <v>0</v>
      </c>
      <c r="I48" s="289">
        <f t="shared" si="3"/>
        <v>0</v>
      </c>
      <c r="J48" s="10">
        <v>0</v>
      </c>
      <c r="K48" s="305">
        <f t="shared" si="4"/>
        <v>0</v>
      </c>
      <c r="L48" s="11">
        <v>0</v>
      </c>
      <c r="M48" s="289">
        <f t="shared" si="5"/>
        <v>0</v>
      </c>
      <c r="N48" s="11">
        <v>0</v>
      </c>
      <c r="O48" s="305">
        <f t="shared" si="6"/>
        <v>0</v>
      </c>
      <c r="P48" s="327">
        <f t="shared" si="27"/>
        <v>0</v>
      </c>
      <c r="Q48" s="364">
        <v>100</v>
      </c>
      <c r="R48" s="11">
        <v>0</v>
      </c>
      <c r="S48" s="289">
        <f t="shared" si="7"/>
        <v>0</v>
      </c>
      <c r="T48" s="11">
        <v>0</v>
      </c>
      <c r="U48" s="289">
        <f t="shared" si="8"/>
        <v>0</v>
      </c>
      <c r="V48" s="11">
        <v>0</v>
      </c>
      <c r="W48" s="305">
        <f t="shared" si="9"/>
        <v>0</v>
      </c>
      <c r="X48" s="11">
        <v>0</v>
      </c>
      <c r="Y48" s="305">
        <f t="shared" si="10"/>
        <v>0</v>
      </c>
      <c r="Z48" s="10">
        <v>0</v>
      </c>
      <c r="AA48" s="305">
        <f t="shared" si="11"/>
        <v>0</v>
      </c>
      <c r="AB48" s="10">
        <v>0</v>
      </c>
      <c r="AC48" s="305">
        <f t="shared" si="12"/>
        <v>0</v>
      </c>
      <c r="AD48" s="30">
        <v>0</v>
      </c>
      <c r="AE48" s="317">
        <f t="shared" si="13"/>
        <v>0</v>
      </c>
      <c r="AF48" s="30">
        <v>0</v>
      </c>
      <c r="AG48" s="317">
        <f t="shared" si="14"/>
        <v>0</v>
      </c>
      <c r="AH48" s="31">
        <v>0</v>
      </c>
      <c r="AI48" s="289">
        <f t="shared" si="15"/>
        <v>0</v>
      </c>
      <c r="AJ48" s="362">
        <f t="shared" si="28"/>
        <v>0</v>
      </c>
      <c r="AK48" s="10">
        <v>0</v>
      </c>
      <c r="AL48" s="305">
        <f t="shared" si="21"/>
        <v>0</v>
      </c>
      <c r="AM48" s="10">
        <v>0</v>
      </c>
      <c r="AN48" s="372">
        <f t="shared" si="22"/>
        <v>0</v>
      </c>
      <c r="AO48" s="10">
        <v>0</v>
      </c>
      <c r="AP48" s="305">
        <f t="shared" si="23"/>
        <v>0</v>
      </c>
      <c r="AQ48" s="104">
        <v>0</v>
      </c>
      <c r="AR48" s="1"/>
    </row>
    <row r="49" spans="2:44" s="4" customFormat="1" ht="21.75" customHeight="1">
      <c r="B49" s="95" t="s">
        <v>200</v>
      </c>
      <c r="C49" s="325">
        <f t="shared" si="25"/>
        <v>144</v>
      </c>
      <c r="D49" s="103">
        <v>23</v>
      </c>
      <c r="E49" s="109">
        <v>121</v>
      </c>
      <c r="F49" s="327">
        <f t="shared" si="29"/>
        <v>90</v>
      </c>
      <c r="G49" s="328">
        <v>100</v>
      </c>
      <c r="H49" s="11">
        <v>0</v>
      </c>
      <c r="I49" s="289">
        <f t="shared" si="3"/>
        <v>0</v>
      </c>
      <c r="J49" s="10">
        <v>90</v>
      </c>
      <c r="K49" s="305">
        <f t="shared" si="4"/>
        <v>100</v>
      </c>
      <c r="L49" s="11">
        <v>0</v>
      </c>
      <c r="M49" s="289">
        <f t="shared" si="5"/>
        <v>0</v>
      </c>
      <c r="N49" s="11">
        <v>0</v>
      </c>
      <c r="O49" s="305">
        <f t="shared" si="6"/>
        <v>0</v>
      </c>
      <c r="P49" s="327">
        <f t="shared" si="27"/>
        <v>90</v>
      </c>
      <c r="Q49" s="364">
        <v>100</v>
      </c>
      <c r="R49" s="11">
        <v>0</v>
      </c>
      <c r="S49" s="289">
        <f t="shared" si="7"/>
        <v>0</v>
      </c>
      <c r="T49" s="11">
        <v>14</v>
      </c>
      <c r="U49" s="289">
        <f t="shared" si="8"/>
        <v>15.555555555555555</v>
      </c>
      <c r="V49" s="11">
        <v>76</v>
      </c>
      <c r="W49" s="305">
        <f t="shared" si="9"/>
        <v>84.44444444444444</v>
      </c>
      <c r="X49" s="11">
        <v>0</v>
      </c>
      <c r="Y49" s="305">
        <f t="shared" si="10"/>
        <v>0</v>
      </c>
      <c r="Z49" s="10">
        <v>0</v>
      </c>
      <c r="AA49" s="305">
        <f t="shared" si="11"/>
        <v>0</v>
      </c>
      <c r="AB49" s="10">
        <v>0</v>
      </c>
      <c r="AC49" s="305">
        <f t="shared" si="12"/>
        <v>0</v>
      </c>
      <c r="AD49" s="10">
        <v>0</v>
      </c>
      <c r="AE49" s="305">
        <f t="shared" si="13"/>
        <v>0</v>
      </c>
      <c r="AF49" s="10">
        <v>0</v>
      </c>
      <c r="AG49" s="305">
        <f t="shared" si="14"/>
        <v>0</v>
      </c>
      <c r="AH49" s="11">
        <v>0</v>
      </c>
      <c r="AI49" s="289">
        <f t="shared" si="15"/>
        <v>0</v>
      </c>
      <c r="AJ49" s="362">
        <f t="shared" si="28"/>
        <v>54</v>
      </c>
      <c r="AK49" s="10">
        <v>54</v>
      </c>
      <c r="AL49" s="305">
        <f t="shared" si="21"/>
        <v>100</v>
      </c>
      <c r="AM49" s="10">
        <v>0</v>
      </c>
      <c r="AN49" s="372">
        <f t="shared" si="22"/>
        <v>0</v>
      </c>
      <c r="AO49" s="10">
        <v>0</v>
      </c>
      <c r="AP49" s="305">
        <f t="shared" si="23"/>
        <v>0</v>
      </c>
      <c r="AQ49" s="104">
        <v>0</v>
      </c>
      <c r="AR49" s="1"/>
    </row>
    <row r="50" spans="2:44" s="4" customFormat="1" ht="21.75" customHeight="1">
      <c r="B50" s="95" t="s">
        <v>201</v>
      </c>
      <c r="C50" s="325">
        <f t="shared" si="25"/>
        <v>0</v>
      </c>
      <c r="D50" s="103">
        <v>0</v>
      </c>
      <c r="E50" s="109">
        <v>0</v>
      </c>
      <c r="F50" s="327">
        <f t="shared" si="29"/>
        <v>0</v>
      </c>
      <c r="G50" s="328">
        <v>100</v>
      </c>
      <c r="H50" s="11">
        <v>0</v>
      </c>
      <c r="I50" s="289">
        <f t="shared" si="3"/>
        <v>0</v>
      </c>
      <c r="J50" s="10">
        <v>0</v>
      </c>
      <c r="K50" s="305">
        <f t="shared" si="4"/>
        <v>0</v>
      </c>
      <c r="L50" s="11">
        <v>0</v>
      </c>
      <c r="M50" s="289">
        <f t="shared" si="5"/>
        <v>0</v>
      </c>
      <c r="N50" s="11">
        <v>0</v>
      </c>
      <c r="O50" s="305">
        <f t="shared" si="6"/>
        <v>0</v>
      </c>
      <c r="P50" s="327">
        <f t="shared" si="27"/>
        <v>0</v>
      </c>
      <c r="Q50" s="364">
        <v>100</v>
      </c>
      <c r="R50" s="11">
        <v>0</v>
      </c>
      <c r="S50" s="289">
        <f t="shared" si="7"/>
        <v>0</v>
      </c>
      <c r="T50" s="11">
        <v>0</v>
      </c>
      <c r="U50" s="289">
        <f t="shared" si="8"/>
        <v>0</v>
      </c>
      <c r="V50" s="11">
        <v>0</v>
      </c>
      <c r="W50" s="305">
        <f t="shared" si="9"/>
        <v>0</v>
      </c>
      <c r="X50" s="11">
        <v>0</v>
      </c>
      <c r="Y50" s="305">
        <f t="shared" si="10"/>
        <v>0</v>
      </c>
      <c r="Z50" s="10">
        <v>0</v>
      </c>
      <c r="AA50" s="305">
        <f t="shared" si="11"/>
        <v>0</v>
      </c>
      <c r="AB50" s="10">
        <v>0</v>
      </c>
      <c r="AC50" s="305">
        <f t="shared" si="12"/>
        <v>0</v>
      </c>
      <c r="AD50" s="30">
        <v>0</v>
      </c>
      <c r="AE50" s="317">
        <f t="shared" si="13"/>
        <v>0</v>
      </c>
      <c r="AF50" s="30">
        <v>0</v>
      </c>
      <c r="AG50" s="317">
        <f t="shared" si="14"/>
        <v>0</v>
      </c>
      <c r="AH50" s="31">
        <v>0</v>
      </c>
      <c r="AI50" s="289">
        <f t="shared" si="15"/>
        <v>0</v>
      </c>
      <c r="AJ50" s="325">
        <f t="shared" si="28"/>
        <v>0</v>
      </c>
      <c r="AK50" s="10">
        <v>0</v>
      </c>
      <c r="AL50" s="305">
        <f t="shared" si="21"/>
        <v>0</v>
      </c>
      <c r="AM50" s="10">
        <v>0</v>
      </c>
      <c r="AN50" s="372">
        <f t="shared" si="22"/>
        <v>0</v>
      </c>
      <c r="AO50" s="10">
        <v>0</v>
      </c>
      <c r="AP50" s="305">
        <f t="shared" si="23"/>
        <v>0</v>
      </c>
      <c r="AQ50" s="104">
        <v>0</v>
      </c>
      <c r="AR50" s="1"/>
    </row>
    <row r="51" spans="2:44" s="4" customFormat="1" ht="21.75" customHeight="1">
      <c r="B51" s="95" t="s">
        <v>202</v>
      </c>
      <c r="C51" s="325">
        <f t="shared" si="25"/>
        <v>0</v>
      </c>
      <c r="D51" s="103">
        <v>0</v>
      </c>
      <c r="E51" s="109">
        <v>0</v>
      </c>
      <c r="F51" s="327">
        <f t="shared" si="29"/>
        <v>0</v>
      </c>
      <c r="G51" s="328">
        <v>100</v>
      </c>
      <c r="H51" s="11">
        <v>0</v>
      </c>
      <c r="I51" s="289">
        <f t="shared" si="3"/>
        <v>0</v>
      </c>
      <c r="J51" s="10">
        <v>0</v>
      </c>
      <c r="K51" s="305">
        <f t="shared" si="4"/>
        <v>0</v>
      </c>
      <c r="L51" s="11">
        <v>0</v>
      </c>
      <c r="M51" s="289">
        <f t="shared" si="5"/>
        <v>0</v>
      </c>
      <c r="N51" s="11">
        <v>0</v>
      </c>
      <c r="O51" s="305">
        <f t="shared" si="6"/>
        <v>0</v>
      </c>
      <c r="P51" s="327">
        <f t="shared" si="27"/>
        <v>0</v>
      </c>
      <c r="Q51" s="364">
        <v>100</v>
      </c>
      <c r="R51" s="11">
        <v>0</v>
      </c>
      <c r="S51" s="289">
        <f t="shared" si="7"/>
        <v>0</v>
      </c>
      <c r="T51" s="11">
        <v>0</v>
      </c>
      <c r="U51" s="289">
        <f t="shared" si="8"/>
        <v>0</v>
      </c>
      <c r="V51" s="11">
        <v>0</v>
      </c>
      <c r="W51" s="305">
        <f t="shared" si="9"/>
        <v>0</v>
      </c>
      <c r="X51" s="11">
        <v>0</v>
      </c>
      <c r="Y51" s="305">
        <f t="shared" si="10"/>
        <v>0</v>
      </c>
      <c r="Z51" s="10">
        <v>0</v>
      </c>
      <c r="AA51" s="305">
        <f t="shared" si="11"/>
        <v>0</v>
      </c>
      <c r="AB51" s="10">
        <v>0</v>
      </c>
      <c r="AC51" s="317">
        <f t="shared" si="12"/>
        <v>0</v>
      </c>
      <c r="AD51" s="10">
        <v>0</v>
      </c>
      <c r="AE51" s="305">
        <f t="shared" si="13"/>
        <v>0</v>
      </c>
      <c r="AF51" s="10">
        <v>0</v>
      </c>
      <c r="AG51" s="305">
        <f t="shared" si="14"/>
        <v>0</v>
      </c>
      <c r="AH51" s="11">
        <v>0</v>
      </c>
      <c r="AI51" s="289">
        <f t="shared" si="15"/>
        <v>0</v>
      </c>
      <c r="AJ51" s="325">
        <f t="shared" si="28"/>
        <v>0</v>
      </c>
      <c r="AK51" s="10">
        <v>0</v>
      </c>
      <c r="AL51" s="305">
        <f t="shared" si="21"/>
        <v>0</v>
      </c>
      <c r="AM51" s="10">
        <v>0</v>
      </c>
      <c r="AN51" s="372">
        <f t="shared" si="22"/>
        <v>0</v>
      </c>
      <c r="AO51" s="10">
        <v>0</v>
      </c>
      <c r="AP51" s="305">
        <f t="shared" si="23"/>
        <v>0</v>
      </c>
      <c r="AQ51" s="110">
        <v>0</v>
      </c>
      <c r="AR51" s="1"/>
    </row>
    <row r="52" spans="2:44" s="4" customFormat="1" ht="21.75" customHeight="1">
      <c r="B52" s="95" t="s">
        <v>203</v>
      </c>
      <c r="C52" s="325">
        <f t="shared" si="25"/>
        <v>96</v>
      </c>
      <c r="D52" s="103">
        <v>30</v>
      </c>
      <c r="E52" s="109">
        <v>66</v>
      </c>
      <c r="F52" s="327">
        <f t="shared" si="29"/>
        <v>56</v>
      </c>
      <c r="G52" s="328">
        <v>100</v>
      </c>
      <c r="H52" s="11">
        <v>0</v>
      </c>
      <c r="I52" s="289">
        <f t="shared" si="3"/>
        <v>0</v>
      </c>
      <c r="J52" s="10">
        <v>56</v>
      </c>
      <c r="K52" s="305">
        <f t="shared" si="4"/>
        <v>100</v>
      </c>
      <c r="L52" s="11">
        <v>0</v>
      </c>
      <c r="M52" s="289">
        <f t="shared" si="5"/>
        <v>0</v>
      </c>
      <c r="N52" s="11">
        <v>0</v>
      </c>
      <c r="O52" s="305">
        <f t="shared" si="6"/>
        <v>0</v>
      </c>
      <c r="P52" s="327">
        <f t="shared" si="27"/>
        <v>56</v>
      </c>
      <c r="Q52" s="364">
        <v>100</v>
      </c>
      <c r="R52" s="11">
        <v>0</v>
      </c>
      <c r="S52" s="289">
        <f t="shared" si="7"/>
        <v>0</v>
      </c>
      <c r="T52" s="11">
        <v>28</v>
      </c>
      <c r="U52" s="289">
        <f t="shared" si="8"/>
        <v>50</v>
      </c>
      <c r="V52" s="11">
        <v>28</v>
      </c>
      <c r="W52" s="305">
        <f t="shared" si="9"/>
        <v>50</v>
      </c>
      <c r="X52" s="11">
        <v>0</v>
      </c>
      <c r="Y52" s="305">
        <f t="shared" si="10"/>
        <v>0</v>
      </c>
      <c r="Z52" s="10">
        <v>0</v>
      </c>
      <c r="AA52" s="305">
        <f t="shared" si="11"/>
        <v>0</v>
      </c>
      <c r="AB52" s="10">
        <v>0</v>
      </c>
      <c r="AC52" s="305">
        <f t="shared" si="12"/>
        <v>0</v>
      </c>
      <c r="AD52" s="10">
        <v>0</v>
      </c>
      <c r="AE52" s="305">
        <f t="shared" si="13"/>
        <v>0</v>
      </c>
      <c r="AF52" s="10">
        <v>0</v>
      </c>
      <c r="AG52" s="305">
        <f t="shared" si="14"/>
        <v>0</v>
      </c>
      <c r="AH52" s="11">
        <v>0</v>
      </c>
      <c r="AI52" s="289">
        <f t="shared" si="15"/>
        <v>0</v>
      </c>
      <c r="AJ52" s="318">
        <f t="shared" si="28"/>
        <v>39</v>
      </c>
      <c r="AK52" s="10">
        <v>39</v>
      </c>
      <c r="AL52" s="305">
        <f t="shared" si="21"/>
        <v>100</v>
      </c>
      <c r="AM52" s="10">
        <v>0</v>
      </c>
      <c r="AN52" s="372">
        <f t="shared" si="22"/>
        <v>0</v>
      </c>
      <c r="AO52" s="10">
        <v>0</v>
      </c>
      <c r="AP52" s="305">
        <f t="shared" si="23"/>
        <v>0</v>
      </c>
      <c r="AQ52" s="110">
        <v>1</v>
      </c>
      <c r="AR52" s="1"/>
    </row>
    <row r="53" spans="2:44" s="4" customFormat="1" ht="21.75" customHeight="1" thickBot="1">
      <c r="B53" s="96" t="s">
        <v>204</v>
      </c>
      <c r="C53" s="338">
        <f t="shared" si="25"/>
        <v>0</v>
      </c>
      <c r="D53" s="105">
        <v>0</v>
      </c>
      <c r="E53" s="111">
        <v>0</v>
      </c>
      <c r="F53" s="340">
        <f t="shared" si="29"/>
        <v>0</v>
      </c>
      <c r="G53" s="341">
        <v>100</v>
      </c>
      <c r="H53" s="13">
        <v>0</v>
      </c>
      <c r="I53" s="343">
        <f t="shared" si="3"/>
        <v>0</v>
      </c>
      <c r="J53" s="14">
        <v>0</v>
      </c>
      <c r="K53" s="344">
        <f t="shared" si="4"/>
        <v>0</v>
      </c>
      <c r="L53" s="13">
        <v>0</v>
      </c>
      <c r="M53" s="343">
        <f t="shared" si="5"/>
        <v>0</v>
      </c>
      <c r="N53" s="13">
        <v>0</v>
      </c>
      <c r="O53" s="344">
        <f t="shared" si="6"/>
        <v>0</v>
      </c>
      <c r="P53" s="340">
        <f t="shared" si="27"/>
        <v>0</v>
      </c>
      <c r="Q53" s="368">
        <v>100</v>
      </c>
      <c r="R53" s="13">
        <v>0</v>
      </c>
      <c r="S53" s="343">
        <f t="shared" si="7"/>
        <v>0</v>
      </c>
      <c r="T53" s="13">
        <v>0</v>
      </c>
      <c r="U53" s="344">
        <f t="shared" si="8"/>
        <v>0</v>
      </c>
      <c r="V53" s="13">
        <v>0</v>
      </c>
      <c r="W53" s="344">
        <f t="shared" si="9"/>
        <v>0</v>
      </c>
      <c r="X53" s="13">
        <v>0</v>
      </c>
      <c r="Y53" s="344">
        <f t="shared" si="10"/>
        <v>0</v>
      </c>
      <c r="Z53" s="14">
        <v>0</v>
      </c>
      <c r="AA53" s="344">
        <f t="shared" si="11"/>
        <v>0</v>
      </c>
      <c r="AB53" s="14">
        <v>0</v>
      </c>
      <c r="AC53" s="344">
        <f t="shared" si="12"/>
        <v>0</v>
      </c>
      <c r="AD53" s="14">
        <v>0</v>
      </c>
      <c r="AE53" s="344">
        <f t="shared" si="13"/>
        <v>0</v>
      </c>
      <c r="AF53" s="14">
        <v>0</v>
      </c>
      <c r="AG53" s="344">
        <f t="shared" si="14"/>
        <v>0</v>
      </c>
      <c r="AH53" s="13">
        <v>0</v>
      </c>
      <c r="AI53" s="343">
        <f t="shared" si="15"/>
        <v>0</v>
      </c>
      <c r="AJ53" s="338">
        <f t="shared" si="28"/>
        <v>0</v>
      </c>
      <c r="AK53" s="14">
        <v>0</v>
      </c>
      <c r="AL53" s="344">
        <f t="shared" si="21"/>
        <v>0</v>
      </c>
      <c r="AM53" s="14">
        <v>0</v>
      </c>
      <c r="AN53" s="373">
        <f t="shared" si="22"/>
        <v>0</v>
      </c>
      <c r="AO53" s="14">
        <v>0</v>
      </c>
      <c r="AP53" s="344">
        <f t="shared" si="23"/>
        <v>0</v>
      </c>
      <c r="AQ53" s="112">
        <v>0</v>
      </c>
      <c r="AR53" s="1"/>
    </row>
    <row r="54" spans="2:44" s="4" customFormat="1" ht="21.75" customHeight="1" thickBot="1" thickTop="1">
      <c r="B54" s="97" t="s">
        <v>2</v>
      </c>
      <c r="C54" s="347">
        <f t="shared" si="25"/>
        <v>240</v>
      </c>
      <c r="D54" s="370">
        <f>SUM(D7:D53)</f>
        <v>53</v>
      </c>
      <c r="E54" s="347">
        <f>SUM(E7:E53)</f>
        <v>187</v>
      </c>
      <c r="F54" s="351">
        <f>SUM(F7:F53)</f>
        <v>146</v>
      </c>
      <c r="G54" s="350">
        <v>100</v>
      </c>
      <c r="H54" s="351">
        <f>SUM(H7:H53)</f>
        <v>0</v>
      </c>
      <c r="I54" s="356">
        <f t="shared" si="3"/>
        <v>0</v>
      </c>
      <c r="J54" s="351">
        <f>SUM(J7:J53)</f>
        <v>146</v>
      </c>
      <c r="K54" s="357">
        <f t="shared" si="4"/>
        <v>100</v>
      </c>
      <c r="L54" s="353">
        <f>SUM(L7:L53)</f>
        <v>0</v>
      </c>
      <c r="M54" s="356">
        <f t="shared" si="5"/>
        <v>0</v>
      </c>
      <c r="N54" s="351">
        <f>SUM(N7:N53)</f>
        <v>0</v>
      </c>
      <c r="O54" s="357">
        <f t="shared" si="6"/>
        <v>0</v>
      </c>
      <c r="P54" s="371">
        <f t="shared" si="27"/>
        <v>146</v>
      </c>
      <c r="Q54" s="355">
        <v>100</v>
      </c>
      <c r="R54" s="351">
        <f>SUM(R7:R53)</f>
        <v>0</v>
      </c>
      <c r="S54" s="356">
        <f t="shared" si="7"/>
        <v>0</v>
      </c>
      <c r="T54" s="353">
        <f>SUM(T7:T53)</f>
        <v>42</v>
      </c>
      <c r="U54" s="357">
        <f t="shared" si="8"/>
        <v>28.767123287671232</v>
      </c>
      <c r="V54" s="351">
        <f>SUM(V7:V53)</f>
        <v>104</v>
      </c>
      <c r="W54" s="357">
        <f t="shared" si="9"/>
        <v>71.23287671232876</v>
      </c>
      <c r="X54" s="351">
        <f>SUM(X7:X53)</f>
        <v>0</v>
      </c>
      <c r="Y54" s="357">
        <f t="shared" si="10"/>
        <v>0</v>
      </c>
      <c r="Z54" s="353">
        <f>SUM(Z7:Z53)</f>
        <v>0</v>
      </c>
      <c r="AA54" s="357">
        <f t="shared" si="11"/>
        <v>0</v>
      </c>
      <c r="AB54" s="351">
        <f>SUM(AB7:AB53)</f>
        <v>0</v>
      </c>
      <c r="AC54" s="357">
        <f t="shared" si="12"/>
        <v>0</v>
      </c>
      <c r="AD54" s="351">
        <f>SUM(AD7:AD53)</f>
        <v>0</v>
      </c>
      <c r="AE54" s="357">
        <f t="shared" si="13"/>
        <v>0</v>
      </c>
      <c r="AF54" s="351">
        <f>SUM(AF7:AF53)</f>
        <v>0</v>
      </c>
      <c r="AG54" s="357">
        <f t="shared" si="14"/>
        <v>0</v>
      </c>
      <c r="AH54" s="351">
        <f>SUM(AH7:AH53)</f>
        <v>0</v>
      </c>
      <c r="AI54" s="356">
        <f t="shared" si="15"/>
        <v>0</v>
      </c>
      <c r="AJ54" s="347">
        <f>SUM(AJ7:AJ53)</f>
        <v>93</v>
      </c>
      <c r="AK54" s="370">
        <f>SUM(AK7:AK53)</f>
        <v>93</v>
      </c>
      <c r="AL54" s="357">
        <f t="shared" si="21"/>
        <v>100</v>
      </c>
      <c r="AM54" s="353">
        <f>SUM(AM7:AM53)</f>
        <v>0</v>
      </c>
      <c r="AN54" s="352">
        <f t="shared" si="22"/>
        <v>0</v>
      </c>
      <c r="AO54" s="353">
        <f>SUM(AO7:AO53)</f>
        <v>0</v>
      </c>
      <c r="AP54" s="356">
        <f t="shared" si="23"/>
        <v>0</v>
      </c>
      <c r="AQ54" s="358">
        <f>SUM(AQ7:AQ53)</f>
        <v>1</v>
      </c>
      <c r="AR54" s="1"/>
    </row>
    <row r="55" spans="2:44" s="4" customFormat="1" ht="21.75" customHeight="1">
      <c r="B55" s="32"/>
      <c r="C55" s="32"/>
      <c r="D55" s="32"/>
      <c r="E55" s="32"/>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1"/>
    </row>
    <row r="56" spans="2:43" ht="12.75">
      <c r="B56" s="32"/>
      <c r="C56" s="107"/>
      <c r="D56" s="107"/>
      <c r="E56" s="10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row>
    <row r="57" spans="2:43" ht="12.75">
      <c r="B57" s="32"/>
      <c r="C57" s="32"/>
      <c r="D57" s="32"/>
      <c r="E57" s="32"/>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row>
    <row r="58" spans="2:43" ht="12.75">
      <c r="B58" s="32"/>
      <c r="C58" s="32"/>
      <c r="D58" s="32"/>
      <c r="E58" s="32"/>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row>
    <row r="59" spans="2:43" ht="12.75">
      <c r="B59" s="32"/>
      <c r="C59" s="32"/>
      <c r="D59" s="32"/>
      <c r="E59" s="32"/>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row>
    <row r="60" spans="2:43" ht="12.75">
      <c r="B60" s="32"/>
      <c r="C60" s="32"/>
      <c r="D60" s="32"/>
      <c r="E60" s="32"/>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row>
    <row r="61" spans="2:43" ht="12.75">
      <c r="B61" s="32"/>
      <c r="C61" s="32"/>
      <c r="D61" s="32"/>
      <c r="E61" s="32"/>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row>
  </sheetData>
  <sheetProtection scenarios="1" formatCells="0" autoFilter="0"/>
  <mergeCells count="24">
    <mergeCell ref="B2:AQ2"/>
    <mergeCell ref="B4:B6"/>
    <mergeCell ref="F4:O4"/>
    <mergeCell ref="P4:AI4"/>
    <mergeCell ref="AQ4:AQ5"/>
    <mergeCell ref="H5:I5"/>
    <mergeCell ref="J5:K5"/>
    <mergeCell ref="L5:M5"/>
    <mergeCell ref="AM5:AN5"/>
    <mergeCell ref="AK5:AL5"/>
    <mergeCell ref="AJ4:AP4"/>
    <mergeCell ref="X5:Y5"/>
    <mergeCell ref="AO5:AP5"/>
    <mergeCell ref="AB5:AC5"/>
    <mergeCell ref="V5:W5"/>
    <mergeCell ref="AF5:AG5"/>
    <mergeCell ref="B3:M3"/>
    <mergeCell ref="T5:U5"/>
    <mergeCell ref="Z5:AA5"/>
    <mergeCell ref="AD5:AE5"/>
    <mergeCell ref="AH5:AI5"/>
    <mergeCell ref="N5:O5"/>
    <mergeCell ref="C4:E4"/>
    <mergeCell ref="R5:S5"/>
  </mergeCells>
  <printOptions horizontalCentered="1"/>
  <pageMargins left="0.39370078740157477" right="0.39370078740157477" top="0.39370078740157477" bottom="0.39370078740157477" header="0.19685039370078738" footer="0.19685039370078738"/>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sheetPr>
    <pageSetUpPr fitToPage="1"/>
  </sheetPr>
  <dimension ref="A1:AQ61"/>
  <sheetViews>
    <sheetView view="pageBreakPreview" zoomScale="56" zoomScaleNormal="75" zoomScaleSheetLayoutView="56"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U19" sqref="AU19"/>
    </sheetView>
  </sheetViews>
  <sheetFormatPr defaultColWidth="9.00390625" defaultRowHeight="13.5"/>
  <cols>
    <col min="1" max="1" width="2.875" style="1" customWidth="1"/>
    <col min="2" max="2" width="17.375" style="1" customWidth="1"/>
    <col min="3" max="3" width="10.00390625" style="1" customWidth="1"/>
    <col min="4" max="4" width="10.50390625" style="1" customWidth="1"/>
    <col min="5" max="5" width="10.875" style="1" customWidth="1"/>
    <col min="6" max="6" width="10.50390625" style="1" customWidth="1"/>
    <col min="7" max="7" width="7.125" style="1" customWidth="1"/>
    <col min="8" max="15" width="6.125" style="1" customWidth="1"/>
    <col min="16" max="16" width="9.00390625" style="1" customWidth="1"/>
    <col min="17" max="35" width="6.50390625" style="1" customWidth="1"/>
    <col min="36" max="39" width="6.625" style="1" customWidth="1"/>
    <col min="40" max="40" width="8.125" style="1" bestFit="1" customWidth="1"/>
    <col min="41" max="42" width="6.625" style="1" customWidth="1"/>
    <col min="43" max="43" width="9.50390625" style="1" customWidth="1"/>
    <col min="44" max="16384" width="9.00390625" style="1" customWidth="1"/>
  </cols>
  <sheetData>
    <row r="1" spans="1:43" ht="18" customHeight="1">
      <c r="A1" s="32"/>
      <c r="B1" s="47" t="s">
        <v>29</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32"/>
    </row>
    <row r="2" spans="1:43" s="7" customFormat="1" ht="18" customHeight="1">
      <c r="A2" s="73"/>
      <c r="B2" s="585" t="s">
        <v>215</v>
      </c>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row>
    <row r="3" spans="1:43" s="8" customFormat="1" ht="18" customHeight="1" thickBot="1">
      <c r="A3" s="73"/>
      <c r="B3" s="113" t="s">
        <v>30</v>
      </c>
      <c r="C3" s="72"/>
      <c r="D3" s="72"/>
      <c r="E3" s="72"/>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32"/>
    </row>
    <row r="4" spans="1:43" ht="18" customHeight="1">
      <c r="A4" s="32"/>
      <c r="B4" s="595" t="s">
        <v>239</v>
      </c>
      <c r="C4" s="594" t="s">
        <v>104</v>
      </c>
      <c r="D4" s="604"/>
      <c r="E4" s="605"/>
      <c r="F4" s="533" t="s">
        <v>25</v>
      </c>
      <c r="G4" s="534"/>
      <c r="H4" s="534"/>
      <c r="I4" s="534"/>
      <c r="J4" s="534"/>
      <c r="K4" s="534"/>
      <c r="L4" s="534"/>
      <c r="M4" s="534"/>
      <c r="N4" s="534"/>
      <c r="O4" s="535"/>
      <c r="P4" s="555" t="s">
        <v>25</v>
      </c>
      <c r="Q4" s="556"/>
      <c r="R4" s="556"/>
      <c r="S4" s="556"/>
      <c r="T4" s="556"/>
      <c r="U4" s="556"/>
      <c r="V4" s="556"/>
      <c r="W4" s="556"/>
      <c r="X4" s="556"/>
      <c r="Y4" s="556"/>
      <c r="Z4" s="114"/>
      <c r="AA4" s="114"/>
      <c r="AB4" s="114"/>
      <c r="AC4" s="114"/>
      <c r="AD4" s="114"/>
      <c r="AE4" s="114"/>
      <c r="AF4" s="114"/>
      <c r="AG4" s="114"/>
      <c r="AH4" s="114"/>
      <c r="AI4" s="114"/>
      <c r="AJ4" s="533" t="s">
        <v>19</v>
      </c>
      <c r="AK4" s="545"/>
      <c r="AL4" s="545"/>
      <c r="AM4" s="545"/>
      <c r="AN4" s="545"/>
      <c r="AO4" s="545"/>
      <c r="AP4" s="546"/>
      <c r="AQ4" s="598" t="s">
        <v>1</v>
      </c>
    </row>
    <row r="5" spans="1:43" ht="27.75" customHeight="1">
      <c r="A5" s="32"/>
      <c r="B5" s="596"/>
      <c r="C5" s="515"/>
      <c r="D5" s="516" t="s">
        <v>103</v>
      </c>
      <c r="E5" s="517" t="s">
        <v>219</v>
      </c>
      <c r="F5" s="77"/>
      <c r="G5" s="51"/>
      <c r="H5" s="527" t="s">
        <v>20</v>
      </c>
      <c r="I5" s="528"/>
      <c r="J5" s="527" t="s">
        <v>10</v>
      </c>
      <c r="K5" s="528"/>
      <c r="L5" s="527" t="s">
        <v>11</v>
      </c>
      <c r="M5" s="528"/>
      <c r="N5" s="527" t="s">
        <v>12</v>
      </c>
      <c r="O5" s="528"/>
      <c r="P5" s="78"/>
      <c r="Q5" s="62"/>
      <c r="R5" s="562" t="s">
        <v>32</v>
      </c>
      <c r="S5" s="554"/>
      <c r="T5" s="553" t="s">
        <v>46</v>
      </c>
      <c r="U5" s="554"/>
      <c r="V5" s="553" t="s">
        <v>47</v>
      </c>
      <c r="W5" s="554"/>
      <c r="X5" s="553" t="s">
        <v>48</v>
      </c>
      <c r="Y5" s="554"/>
      <c r="Z5" s="601" t="s">
        <v>33</v>
      </c>
      <c r="AA5" s="602"/>
      <c r="AB5" s="601" t="s">
        <v>51</v>
      </c>
      <c r="AC5" s="602"/>
      <c r="AD5" s="553" t="s">
        <v>34</v>
      </c>
      <c r="AE5" s="554"/>
      <c r="AF5" s="553" t="s">
        <v>35</v>
      </c>
      <c r="AG5" s="554"/>
      <c r="AH5" s="553" t="s">
        <v>36</v>
      </c>
      <c r="AI5" s="554"/>
      <c r="AJ5" s="79"/>
      <c r="AK5" s="563" t="s">
        <v>37</v>
      </c>
      <c r="AL5" s="564"/>
      <c r="AM5" s="565" t="s">
        <v>38</v>
      </c>
      <c r="AN5" s="566"/>
      <c r="AO5" s="563" t="s">
        <v>39</v>
      </c>
      <c r="AP5" s="564"/>
      <c r="AQ5" s="599"/>
    </row>
    <row r="6" spans="1:43" ht="19.5" customHeight="1" thickBot="1">
      <c r="A6" s="32"/>
      <c r="B6" s="603"/>
      <c r="C6" s="80" t="s">
        <v>17</v>
      </c>
      <c r="D6" s="99" t="s">
        <v>17</v>
      </c>
      <c r="E6" s="99" t="s">
        <v>17</v>
      </c>
      <c r="F6" s="81" t="s">
        <v>5</v>
      </c>
      <c r="G6" s="82" t="s">
        <v>6</v>
      </c>
      <c r="H6" s="83" t="s">
        <v>5</v>
      </c>
      <c r="I6" s="84" t="s">
        <v>6</v>
      </c>
      <c r="J6" s="81" t="s">
        <v>5</v>
      </c>
      <c r="K6" s="82" t="s">
        <v>6</v>
      </c>
      <c r="L6" s="83" t="s">
        <v>5</v>
      </c>
      <c r="M6" s="84" t="s">
        <v>6</v>
      </c>
      <c r="N6" s="83" t="s">
        <v>5</v>
      </c>
      <c r="O6" s="82" t="s">
        <v>6</v>
      </c>
      <c r="P6" s="85" t="s">
        <v>5</v>
      </c>
      <c r="Q6" s="86" t="s">
        <v>6</v>
      </c>
      <c r="R6" s="87" t="s">
        <v>5</v>
      </c>
      <c r="S6" s="88" t="s">
        <v>6</v>
      </c>
      <c r="T6" s="85" t="s">
        <v>5</v>
      </c>
      <c r="U6" s="86" t="s">
        <v>6</v>
      </c>
      <c r="V6" s="85" t="s">
        <v>5</v>
      </c>
      <c r="W6" s="86" t="s">
        <v>6</v>
      </c>
      <c r="X6" s="87" t="s">
        <v>5</v>
      </c>
      <c r="Y6" s="88" t="s">
        <v>6</v>
      </c>
      <c r="Z6" s="87" t="s">
        <v>5</v>
      </c>
      <c r="AA6" s="88" t="s">
        <v>6</v>
      </c>
      <c r="AB6" s="85" t="s">
        <v>5</v>
      </c>
      <c r="AC6" s="86" t="s">
        <v>6</v>
      </c>
      <c r="AD6" s="85" t="s">
        <v>5</v>
      </c>
      <c r="AE6" s="86" t="s">
        <v>6</v>
      </c>
      <c r="AF6" s="85" t="s">
        <v>5</v>
      </c>
      <c r="AG6" s="86" t="s">
        <v>6</v>
      </c>
      <c r="AH6" s="87" t="s">
        <v>5</v>
      </c>
      <c r="AI6" s="88" t="s">
        <v>6</v>
      </c>
      <c r="AJ6" s="89" t="s">
        <v>5</v>
      </c>
      <c r="AK6" s="83" t="s">
        <v>5</v>
      </c>
      <c r="AL6" s="90" t="s">
        <v>6</v>
      </c>
      <c r="AM6" s="83" t="s">
        <v>5</v>
      </c>
      <c r="AN6" s="90" t="s">
        <v>6</v>
      </c>
      <c r="AO6" s="83" t="s">
        <v>5</v>
      </c>
      <c r="AP6" s="84" t="s">
        <v>6</v>
      </c>
      <c r="AQ6" s="92" t="s">
        <v>5</v>
      </c>
    </row>
    <row r="7" spans="1:43" ht="21.75" customHeight="1">
      <c r="A7" s="32"/>
      <c r="B7" s="93" t="s">
        <v>158</v>
      </c>
      <c r="C7" s="318">
        <f aca="true" t="shared" si="0" ref="C7:C16">SUM(F7+AJ7+AQ7)</f>
        <v>1</v>
      </c>
      <c r="D7" s="100">
        <v>0</v>
      </c>
      <c r="E7" s="100">
        <v>1</v>
      </c>
      <c r="F7" s="320">
        <f aca="true" t="shared" si="1" ref="F7:F16">SUM(H7+J7+L7+N7)</f>
        <v>0</v>
      </c>
      <c r="G7" s="374">
        <v>100</v>
      </c>
      <c r="H7" s="101">
        <v>0</v>
      </c>
      <c r="I7" s="313">
        <f>IF($F7&lt;&gt;0,H7/$F7*100,0)</f>
        <v>0</v>
      </c>
      <c r="J7" s="31">
        <v>0</v>
      </c>
      <c r="K7" s="313">
        <f>IF($F7&lt;&gt;0,J7/$F7*100,0)</f>
        <v>0</v>
      </c>
      <c r="L7" s="31">
        <v>0</v>
      </c>
      <c r="M7" s="313">
        <f>IF($F7&lt;&gt;0,L7/$F7*100,0)</f>
        <v>0</v>
      </c>
      <c r="N7" s="31">
        <v>0</v>
      </c>
      <c r="O7" s="313">
        <f>IF($F7&lt;&gt;0,N7/$F7*100,0)</f>
        <v>0</v>
      </c>
      <c r="P7" s="320">
        <f aca="true" t="shared" si="2" ref="P7:P16">SUM(R7+T7+V7+X7+Z7+AB7+AD7+AF7+AH7)</f>
        <v>0</v>
      </c>
      <c r="Q7" s="374">
        <v>100</v>
      </c>
      <c r="R7" s="115">
        <v>0</v>
      </c>
      <c r="S7" s="317">
        <f aca="true" t="shared" si="3" ref="S7:S54">IF($P7&lt;&gt;0,R7/$P7*100,0)</f>
        <v>0</v>
      </c>
      <c r="T7" s="31">
        <v>0</v>
      </c>
      <c r="U7" s="313">
        <f aca="true" t="shared" si="4" ref="U7:U54">IF($P7&lt;&gt;0,T7/$P7*100,0)</f>
        <v>0</v>
      </c>
      <c r="V7" s="31">
        <v>0</v>
      </c>
      <c r="W7" s="313">
        <f aca="true" t="shared" si="5" ref="W7:W54">IF($P7&lt;&gt;0,V7/$P7*100,0)</f>
        <v>0</v>
      </c>
      <c r="X7" s="31">
        <v>0</v>
      </c>
      <c r="Y7" s="313">
        <f aca="true" t="shared" si="6" ref="Y7:Y54">IF($P7&lt;&gt;0,X7/$P7*100,0)</f>
        <v>0</v>
      </c>
      <c r="Z7" s="31">
        <v>0</v>
      </c>
      <c r="AA7" s="313">
        <f aca="true" t="shared" si="7" ref="AA7:AA54">IF($P7&lt;&gt;0,Z7/$P7*100,0)</f>
        <v>0</v>
      </c>
      <c r="AB7" s="31">
        <v>0</v>
      </c>
      <c r="AC7" s="313">
        <f aca="true" t="shared" si="8" ref="AC7:AC54">IF($P7&lt;&gt;0,AB7/$P7*100,0)</f>
        <v>0</v>
      </c>
      <c r="AD7" s="31">
        <v>0</v>
      </c>
      <c r="AE7" s="313">
        <f aca="true" t="shared" si="9" ref="AE7:AE54">IF($P7&lt;&gt;0,AD7/$P7*100,0)</f>
        <v>0</v>
      </c>
      <c r="AF7" s="30">
        <v>0</v>
      </c>
      <c r="AG7" s="375">
        <f aca="true" t="shared" si="10" ref="AG7:AG54">IF($P7&lt;&gt;0,AF7/$P7*100,0)</f>
        <v>0</v>
      </c>
      <c r="AH7" s="31">
        <v>0</v>
      </c>
      <c r="AI7" s="313">
        <f aca="true" t="shared" si="11" ref="AI7:AI54">IF($P7&lt;&gt;0,AH7/$P7*100,0)</f>
        <v>0</v>
      </c>
      <c r="AJ7" s="320">
        <f aca="true" t="shared" si="12" ref="AJ7:AJ22">SUM(AK7+AM7+AO7)</f>
        <v>1</v>
      </c>
      <c r="AK7" s="101">
        <v>1</v>
      </c>
      <c r="AL7" s="313">
        <f aca="true" t="shared" si="13" ref="AL7:AL54">IF($P7&lt;&gt;0,AK7/$P7*100,0)</f>
        <v>0</v>
      </c>
      <c r="AM7" s="101">
        <v>0</v>
      </c>
      <c r="AN7" s="313">
        <f aca="true" t="shared" si="14" ref="AN7:AN54">IF($P7&lt;&gt;0,AM7/$P7*100,0)</f>
        <v>0</v>
      </c>
      <c r="AO7" s="101">
        <v>0</v>
      </c>
      <c r="AP7" s="313">
        <f aca="true" t="shared" si="15" ref="AP7:AP54">IF($P7&lt;&gt;0,AO7/$P7*100,0)</f>
        <v>0</v>
      </c>
      <c r="AQ7" s="102">
        <v>0</v>
      </c>
    </row>
    <row r="8" spans="1:43" ht="21.75" customHeight="1">
      <c r="A8" s="32"/>
      <c r="B8" s="93" t="s">
        <v>159</v>
      </c>
      <c r="C8" s="318">
        <f t="shared" si="0"/>
        <v>0</v>
      </c>
      <c r="D8" s="100">
        <v>0</v>
      </c>
      <c r="E8" s="100">
        <v>0</v>
      </c>
      <c r="F8" s="327">
        <f t="shared" si="1"/>
        <v>0</v>
      </c>
      <c r="G8" s="277">
        <v>100</v>
      </c>
      <c r="H8" s="11">
        <v>0</v>
      </c>
      <c r="I8" s="305">
        <f aca="true" t="shared" si="16" ref="I8:I54">IF($F8&lt;&gt;0,H8/$F8*100,0)</f>
        <v>0</v>
      </c>
      <c r="J8" s="116">
        <v>0</v>
      </c>
      <c r="K8" s="289">
        <f aca="true" t="shared" si="17" ref="K8:K54">IF($F8&lt;&gt;0,J8/$F8*100,0)</f>
        <v>0</v>
      </c>
      <c r="L8" s="116">
        <v>0</v>
      </c>
      <c r="M8" s="289">
        <f aca="true" t="shared" si="18" ref="M8:M54">IF($F8&lt;&gt;0,L8/$F8*100,0)</f>
        <v>0</v>
      </c>
      <c r="N8" s="117">
        <v>0</v>
      </c>
      <c r="O8" s="289">
        <f aca="true" t="shared" si="19" ref="O8:O54">IF($F8&lt;&gt;0,N8/$F8*100,0)</f>
        <v>0</v>
      </c>
      <c r="P8" s="327">
        <f t="shared" si="2"/>
        <v>0</v>
      </c>
      <c r="Q8" s="304">
        <v>100</v>
      </c>
      <c r="R8" s="11">
        <v>0</v>
      </c>
      <c r="S8" s="305">
        <f t="shared" si="3"/>
        <v>0</v>
      </c>
      <c r="T8" s="11">
        <v>0</v>
      </c>
      <c r="U8" s="289">
        <f t="shared" si="4"/>
        <v>0</v>
      </c>
      <c r="V8" s="11">
        <v>0</v>
      </c>
      <c r="W8" s="289">
        <f t="shared" si="5"/>
        <v>0</v>
      </c>
      <c r="X8" s="11">
        <v>0</v>
      </c>
      <c r="Y8" s="289">
        <f t="shared" si="6"/>
        <v>0</v>
      </c>
      <c r="Z8" s="11">
        <v>0</v>
      </c>
      <c r="AA8" s="289">
        <f t="shared" si="7"/>
        <v>0</v>
      </c>
      <c r="AB8" s="11">
        <v>0</v>
      </c>
      <c r="AC8" s="289">
        <f t="shared" si="8"/>
        <v>0</v>
      </c>
      <c r="AD8" s="11">
        <v>0</v>
      </c>
      <c r="AE8" s="289">
        <f t="shared" si="9"/>
        <v>0</v>
      </c>
      <c r="AF8" s="10">
        <v>0</v>
      </c>
      <c r="AG8" s="288">
        <f t="shared" si="10"/>
        <v>0</v>
      </c>
      <c r="AH8" s="11">
        <v>0</v>
      </c>
      <c r="AI8" s="289">
        <f t="shared" si="11"/>
        <v>0</v>
      </c>
      <c r="AJ8" s="327">
        <f t="shared" si="12"/>
        <v>0</v>
      </c>
      <c r="AK8" s="11">
        <v>0</v>
      </c>
      <c r="AL8" s="289">
        <f t="shared" si="13"/>
        <v>0</v>
      </c>
      <c r="AM8" s="11">
        <v>0</v>
      </c>
      <c r="AN8" s="289">
        <f t="shared" si="14"/>
        <v>0</v>
      </c>
      <c r="AO8" s="11">
        <v>0</v>
      </c>
      <c r="AP8" s="289">
        <f t="shared" si="15"/>
        <v>0</v>
      </c>
      <c r="AQ8" s="104">
        <v>0</v>
      </c>
    </row>
    <row r="9" spans="1:43" ht="21.75" customHeight="1">
      <c r="A9" s="32"/>
      <c r="B9" s="93" t="s">
        <v>160</v>
      </c>
      <c r="C9" s="318">
        <f t="shared" si="0"/>
        <v>0</v>
      </c>
      <c r="D9" s="100">
        <v>0</v>
      </c>
      <c r="E9" s="100">
        <v>0</v>
      </c>
      <c r="F9" s="327">
        <f t="shared" si="1"/>
        <v>0</v>
      </c>
      <c r="G9" s="277">
        <v>100</v>
      </c>
      <c r="H9" s="11">
        <v>0</v>
      </c>
      <c r="I9" s="305">
        <f t="shared" si="16"/>
        <v>0</v>
      </c>
      <c r="J9" s="118">
        <v>0</v>
      </c>
      <c r="K9" s="289">
        <f t="shared" si="17"/>
        <v>0</v>
      </c>
      <c r="L9" s="11">
        <v>0</v>
      </c>
      <c r="M9" s="289">
        <f t="shared" si="18"/>
        <v>0</v>
      </c>
      <c r="N9" s="11">
        <v>0</v>
      </c>
      <c r="O9" s="289">
        <f t="shared" si="19"/>
        <v>0</v>
      </c>
      <c r="P9" s="327">
        <f t="shared" si="2"/>
        <v>0</v>
      </c>
      <c r="Q9" s="304">
        <v>100</v>
      </c>
      <c r="R9" s="11">
        <v>0</v>
      </c>
      <c r="S9" s="305">
        <f t="shared" si="3"/>
        <v>0</v>
      </c>
      <c r="T9" s="11">
        <v>0</v>
      </c>
      <c r="U9" s="289">
        <f t="shared" si="4"/>
        <v>0</v>
      </c>
      <c r="V9" s="11">
        <v>0</v>
      </c>
      <c r="W9" s="289">
        <f t="shared" si="5"/>
        <v>0</v>
      </c>
      <c r="X9" s="11">
        <v>0</v>
      </c>
      <c r="Y9" s="289">
        <f t="shared" si="6"/>
        <v>0</v>
      </c>
      <c r="Z9" s="11">
        <v>0</v>
      </c>
      <c r="AA9" s="289">
        <f t="shared" si="7"/>
        <v>0</v>
      </c>
      <c r="AB9" s="11">
        <v>0</v>
      </c>
      <c r="AC9" s="289">
        <f t="shared" si="8"/>
        <v>0</v>
      </c>
      <c r="AD9" s="11">
        <v>0</v>
      </c>
      <c r="AE9" s="289">
        <f t="shared" si="9"/>
        <v>0</v>
      </c>
      <c r="AF9" s="10">
        <v>0</v>
      </c>
      <c r="AG9" s="288">
        <f t="shared" si="10"/>
        <v>0</v>
      </c>
      <c r="AH9" s="11">
        <v>0</v>
      </c>
      <c r="AI9" s="289">
        <f t="shared" si="11"/>
        <v>0</v>
      </c>
      <c r="AJ9" s="327">
        <f t="shared" si="12"/>
        <v>0</v>
      </c>
      <c r="AK9" s="11">
        <v>0</v>
      </c>
      <c r="AL9" s="289">
        <f t="shared" si="13"/>
        <v>0</v>
      </c>
      <c r="AM9" s="11">
        <v>0</v>
      </c>
      <c r="AN9" s="289">
        <f t="shared" si="14"/>
        <v>0</v>
      </c>
      <c r="AO9" s="11">
        <v>0</v>
      </c>
      <c r="AP9" s="289">
        <f t="shared" si="15"/>
        <v>0</v>
      </c>
      <c r="AQ9" s="104">
        <v>0</v>
      </c>
    </row>
    <row r="10" spans="1:43" ht="24.75" customHeight="1">
      <c r="A10" s="32"/>
      <c r="B10" s="94" t="s">
        <v>161</v>
      </c>
      <c r="C10" s="318">
        <f t="shared" si="0"/>
        <v>1</v>
      </c>
      <c r="D10" s="100">
        <v>1</v>
      </c>
      <c r="E10" s="100">
        <v>0</v>
      </c>
      <c r="F10" s="327">
        <f t="shared" si="1"/>
        <v>1</v>
      </c>
      <c r="G10" s="277">
        <v>100</v>
      </c>
      <c r="H10" s="11">
        <v>0</v>
      </c>
      <c r="I10" s="305">
        <f t="shared" si="16"/>
        <v>0</v>
      </c>
      <c r="J10" s="116">
        <v>1</v>
      </c>
      <c r="K10" s="289">
        <f t="shared" si="17"/>
        <v>100</v>
      </c>
      <c r="L10" s="116">
        <v>0</v>
      </c>
      <c r="M10" s="289">
        <f t="shared" si="18"/>
        <v>0</v>
      </c>
      <c r="N10" s="117">
        <v>0</v>
      </c>
      <c r="O10" s="289">
        <f t="shared" si="19"/>
        <v>0</v>
      </c>
      <c r="P10" s="327">
        <f t="shared" si="2"/>
        <v>1</v>
      </c>
      <c r="Q10" s="304">
        <v>100</v>
      </c>
      <c r="R10" s="11">
        <v>0</v>
      </c>
      <c r="S10" s="289">
        <f t="shared" si="3"/>
        <v>0</v>
      </c>
      <c r="T10" s="117">
        <v>0</v>
      </c>
      <c r="U10" s="289">
        <f t="shared" si="4"/>
        <v>0</v>
      </c>
      <c r="V10" s="117">
        <v>0</v>
      </c>
      <c r="W10" s="289">
        <f t="shared" si="5"/>
        <v>0</v>
      </c>
      <c r="X10" s="117">
        <v>0</v>
      </c>
      <c r="Y10" s="289">
        <f t="shared" si="6"/>
        <v>0</v>
      </c>
      <c r="Z10" s="117">
        <v>1</v>
      </c>
      <c r="AA10" s="289">
        <f t="shared" si="7"/>
        <v>100</v>
      </c>
      <c r="AB10" s="11">
        <v>0</v>
      </c>
      <c r="AC10" s="289">
        <f t="shared" si="8"/>
        <v>0</v>
      </c>
      <c r="AD10" s="117">
        <v>0</v>
      </c>
      <c r="AE10" s="289">
        <f t="shared" si="9"/>
        <v>0</v>
      </c>
      <c r="AF10" s="117">
        <v>0</v>
      </c>
      <c r="AG10" s="376">
        <f t="shared" si="10"/>
        <v>0</v>
      </c>
      <c r="AH10" s="117">
        <v>0</v>
      </c>
      <c r="AI10" s="289">
        <f t="shared" si="11"/>
        <v>0</v>
      </c>
      <c r="AJ10" s="327">
        <f t="shared" si="12"/>
        <v>0</v>
      </c>
      <c r="AK10" s="11">
        <v>0</v>
      </c>
      <c r="AL10" s="289">
        <f t="shared" si="13"/>
        <v>0</v>
      </c>
      <c r="AM10" s="11">
        <v>0</v>
      </c>
      <c r="AN10" s="289">
        <f t="shared" si="14"/>
        <v>0</v>
      </c>
      <c r="AO10" s="11">
        <v>0</v>
      </c>
      <c r="AP10" s="289">
        <f t="shared" si="15"/>
        <v>0</v>
      </c>
      <c r="AQ10" s="104">
        <v>0</v>
      </c>
    </row>
    <row r="11" spans="1:43" ht="21.75" customHeight="1">
      <c r="A11" s="32"/>
      <c r="B11" s="95" t="s">
        <v>162</v>
      </c>
      <c r="C11" s="318">
        <f t="shared" si="0"/>
        <v>0</v>
      </c>
      <c r="D11" s="100">
        <v>0</v>
      </c>
      <c r="E11" s="100">
        <v>0</v>
      </c>
      <c r="F11" s="327">
        <f t="shared" si="1"/>
        <v>0</v>
      </c>
      <c r="G11" s="277">
        <v>100</v>
      </c>
      <c r="H11" s="11">
        <v>0</v>
      </c>
      <c r="I11" s="305">
        <f t="shared" si="16"/>
        <v>0</v>
      </c>
      <c r="J11" s="116">
        <v>0</v>
      </c>
      <c r="K11" s="289">
        <f t="shared" si="17"/>
        <v>0</v>
      </c>
      <c r="L11" s="116">
        <v>0</v>
      </c>
      <c r="M11" s="289">
        <f t="shared" si="18"/>
        <v>0</v>
      </c>
      <c r="N11" s="117">
        <v>0</v>
      </c>
      <c r="O11" s="289">
        <f t="shared" si="19"/>
        <v>0</v>
      </c>
      <c r="P11" s="327">
        <f t="shared" si="2"/>
        <v>0</v>
      </c>
      <c r="Q11" s="304">
        <v>100</v>
      </c>
      <c r="R11" s="11">
        <v>0</v>
      </c>
      <c r="S11" s="305">
        <f t="shared" si="3"/>
        <v>0</v>
      </c>
      <c r="T11" s="11">
        <v>0</v>
      </c>
      <c r="U11" s="289">
        <f t="shared" si="4"/>
        <v>0</v>
      </c>
      <c r="V11" s="11">
        <v>0</v>
      </c>
      <c r="W11" s="289">
        <f t="shared" si="5"/>
        <v>0</v>
      </c>
      <c r="X11" s="11">
        <v>0</v>
      </c>
      <c r="Y11" s="289">
        <f t="shared" si="6"/>
        <v>0</v>
      </c>
      <c r="Z11" s="11">
        <v>0</v>
      </c>
      <c r="AA11" s="289">
        <f t="shared" si="7"/>
        <v>0</v>
      </c>
      <c r="AB11" s="11">
        <v>0</v>
      </c>
      <c r="AC11" s="289">
        <f t="shared" si="8"/>
        <v>0</v>
      </c>
      <c r="AD11" s="11">
        <v>0</v>
      </c>
      <c r="AE11" s="289">
        <f t="shared" si="9"/>
        <v>0</v>
      </c>
      <c r="AF11" s="10">
        <v>0</v>
      </c>
      <c r="AG11" s="288">
        <f t="shared" si="10"/>
        <v>0</v>
      </c>
      <c r="AH11" s="11">
        <v>0</v>
      </c>
      <c r="AI11" s="289">
        <f t="shared" si="11"/>
        <v>0</v>
      </c>
      <c r="AJ11" s="327">
        <f t="shared" si="12"/>
        <v>0</v>
      </c>
      <c r="AK11" s="11">
        <v>0</v>
      </c>
      <c r="AL11" s="289">
        <f t="shared" si="13"/>
        <v>0</v>
      </c>
      <c r="AM11" s="11">
        <v>0</v>
      </c>
      <c r="AN11" s="289">
        <f t="shared" si="14"/>
        <v>0</v>
      </c>
      <c r="AO11" s="11">
        <v>0</v>
      </c>
      <c r="AP11" s="289">
        <f t="shared" si="15"/>
        <v>0</v>
      </c>
      <c r="AQ11" s="104">
        <v>0</v>
      </c>
    </row>
    <row r="12" spans="1:43" ht="21.75" customHeight="1">
      <c r="A12" s="32"/>
      <c r="B12" s="95" t="s">
        <v>163</v>
      </c>
      <c r="C12" s="318">
        <f t="shared" si="0"/>
        <v>1</v>
      </c>
      <c r="D12" s="100">
        <v>0</v>
      </c>
      <c r="E12" s="100">
        <v>1</v>
      </c>
      <c r="F12" s="327">
        <f t="shared" si="1"/>
        <v>1</v>
      </c>
      <c r="G12" s="377">
        <v>100</v>
      </c>
      <c r="H12" s="12">
        <v>0</v>
      </c>
      <c r="I12" s="305">
        <f t="shared" si="16"/>
        <v>0</v>
      </c>
      <c r="J12" s="116">
        <v>0</v>
      </c>
      <c r="K12" s="289">
        <f t="shared" si="17"/>
        <v>0</v>
      </c>
      <c r="L12" s="116">
        <v>1</v>
      </c>
      <c r="M12" s="289">
        <f t="shared" si="18"/>
        <v>100</v>
      </c>
      <c r="N12" s="117">
        <v>0</v>
      </c>
      <c r="O12" s="289">
        <f t="shared" si="19"/>
        <v>0</v>
      </c>
      <c r="P12" s="327">
        <f t="shared" si="2"/>
        <v>1</v>
      </c>
      <c r="Q12" s="378">
        <v>100</v>
      </c>
      <c r="R12" s="12">
        <v>1</v>
      </c>
      <c r="S12" s="305">
        <f t="shared" si="3"/>
        <v>100</v>
      </c>
      <c r="T12" s="11">
        <v>0</v>
      </c>
      <c r="U12" s="289">
        <f t="shared" si="4"/>
        <v>0</v>
      </c>
      <c r="V12" s="11">
        <v>0</v>
      </c>
      <c r="W12" s="289">
        <f t="shared" si="5"/>
        <v>0</v>
      </c>
      <c r="X12" s="11">
        <v>0</v>
      </c>
      <c r="Y12" s="289">
        <f t="shared" si="6"/>
        <v>0</v>
      </c>
      <c r="Z12" s="11">
        <v>0</v>
      </c>
      <c r="AA12" s="289">
        <f t="shared" si="7"/>
        <v>0</v>
      </c>
      <c r="AB12" s="11">
        <v>0</v>
      </c>
      <c r="AC12" s="289">
        <f t="shared" si="8"/>
        <v>0</v>
      </c>
      <c r="AD12" s="11">
        <v>0</v>
      </c>
      <c r="AE12" s="289">
        <f t="shared" si="9"/>
        <v>0</v>
      </c>
      <c r="AF12" s="10">
        <v>0</v>
      </c>
      <c r="AG12" s="288">
        <f t="shared" si="10"/>
        <v>0</v>
      </c>
      <c r="AH12" s="11">
        <v>0</v>
      </c>
      <c r="AI12" s="289">
        <f t="shared" si="11"/>
        <v>0</v>
      </c>
      <c r="AJ12" s="327">
        <f t="shared" si="12"/>
        <v>0</v>
      </c>
      <c r="AK12" s="12">
        <v>0</v>
      </c>
      <c r="AL12" s="289">
        <f t="shared" si="13"/>
        <v>0</v>
      </c>
      <c r="AM12" s="12">
        <v>0</v>
      </c>
      <c r="AN12" s="289">
        <f t="shared" si="14"/>
        <v>0</v>
      </c>
      <c r="AO12" s="12">
        <v>0</v>
      </c>
      <c r="AP12" s="289">
        <f t="shared" si="15"/>
        <v>0</v>
      </c>
      <c r="AQ12" s="119">
        <v>0</v>
      </c>
    </row>
    <row r="13" spans="1:43" ht="21.75" customHeight="1">
      <c r="A13" s="32"/>
      <c r="B13" s="95" t="s">
        <v>164</v>
      </c>
      <c r="C13" s="318">
        <f t="shared" si="0"/>
        <v>1</v>
      </c>
      <c r="D13" s="100">
        <v>0</v>
      </c>
      <c r="E13" s="100">
        <v>1</v>
      </c>
      <c r="F13" s="327">
        <f t="shared" si="1"/>
        <v>1</v>
      </c>
      <c r="G13" s="277">
        <v>100</v>
      </c>
      <c r="H13" s="11">
        <v>0</v>
      </c>
      <c r="I13" s="305">
        <f t="shared" si="16"/>
        <v>0</v>
      </c>
      <c r="J13" s="116">
        <v>0</v>
      </c>
      <c r="K13" s="289">
        <f t="shared" si="17"/>
        <v>0</v>
      </c>
      <c r="L13" s="116">
        <v>1</v>
      </c>
      <c r="M13" s="289">
        <f t="shared" si="18"/>
        <v>100</v>
      </c>
      <c r="N13" s="117">
        <v>0</v>
      </c>
      <c r="O13" s="289">
        <f t="shared" si="19"/>
        <v>0</v>
      </c>
      <c r="P13" s="327">
        <f t="shared" si="2"/>
        <v>1</v>
      </c>
      <c r="Q13" s="304">
        <v>100</v>
      </c>
      <c r="R13" s="11">
        <v>1</v>
      </c>
      <c r="S13" s="305">
        <f t="shared" si="3"/>
        <v>100</v>
      </c>
      <c r="T13" s="11">
        <v>0</v>
      </c>
      <c r="U13" s="289">
        <f t="shared" si="4"/>
        <v>0</v>
      </c>
      <c r="V13" s="11">
        <v>0</v>
      </c>
      <c r="W13" s="289">
        <f t="shared" si="5"/>
        <v>0</v>
      </c>
      <c r="X13" s="11">
        <v>0</v>
      </c>
      <c r="Y13" s="289">
        <f t="shared" si="6"/>
        <v>0</v>
      </c>
      <c r="Z13" s="11">
        <v>0</v>
      </c>
      <c r="AA13" s="289">
        <f t="shared" si="7"/>
        <v>0</v>
      </c>
      <c r="AB13" s="11">
        <v>0</v>
      </c>
      <c r="AC13" s="289">
        <f t="shared" si="8"/>
        <v>0</v>
      </c>
      <c r="AD13" s="11">
        <v>0</v>
      </c>
      <c r="AE13" s="289">
        <f t="shared" si="9"/>
        <v>0</v>
      </c>
      <c r="AF13" s="10">
        <v>0</v>
      </c>
      <c r="AG13" s="288">
        <f t="shared" si="10"/>
        <v>0</v>
      </c>
      <c r="AH13" s="11">
        <v>0</v>
      </c>
      <c r="AI13" s="289">
        <f t="shared" si="11"/>
        <v>0</v>
      </c>
      <c r="AJ13" s="327">
        <f t="shared" si="12"/>
        <v>0</v>
      </c>
      <c r="AK13" s="11">
        <v>0</v>
      </c>
      <c r="AL13" s="289">
        <f t="shared" si="13"/>
        <v>0</v>
      </c>
      <c r="AM13" s="11">
        <v>0</v>
      </c>
      <c r="AN13" s="289">
        <f t="shared" si="14"/>
        <v>0</v>
      </c>
      <c r="AO13" s="11">
        <v>0</v>
      </c>
      <c r="AP13" s="289">
        <f t="shared" si="15"/>
        <v>0</v>
      </c>
      <c r="AQ13" s="104">
        <v>0</v>
      </c>
    </row>
    <row r="14" spans="1:43" ht="21.75" customHeight="1">
      <c r="A14" s="32"/>
      <c r="B14" s="95" t="s">
        <v>165</v>
      </c>
      <c r="C14" s="318">
        <f t="shared" si="0"/>
        <v>0</v>
      </c>
      <c r="D14" s="100">
        <v>0</v>
      </c>
      <c r="E14" s="100">
        <v>0</v>
      </c>
      <c r="F14" s="327">
        <f t="shared" si="1"/>
        <v>0</v>
      </c>
      <c r="G14" s="277">
        <v>100</v>
      </c>
      <c r="H14" s="11">
        <v>0</v>
      </c>
      <c r="I14" s="305">
        <f t="shared" si="16"/>
        <v>0</v>
      </c>
      <c r="J14" s="116">
        <v>0</v>
      </c>
      <c r="K14" s="289">
        <f t="shared" si="17"/>
        <v>0</v>
      </c>
      <c r="L14" s="116">
        <v>0</v>
      </c>
      <c r="M14" s="289">
        <f t="shared" si="18"/>
        <v>0</v>
      </c>
      <c r="N14" s="117">
        <v>0</v>
      </c>
      <c r="O14" s="289">
        <f t="shared" si="19"/>
        <v>0</v>
      </c>
      <c r="P14" s="327">
        <f t="shared" si="2"/>
        <v>0</v>
      </c>
      <c r="Q14" s="304">
        <v>100</v>
      </c>
      <c r="R14" s="11">
        <v>0</v>
      </c>
      <c r="S14" s="305">
        <f t="shared" si="3"/>
        <v>0</v>
      </c>
      <c r="T14" s="11">
        <v>0</v>
      </c>
      <c r="U14" s="289">
        <f t="shared" si="4"/>
        <v>0</v>
      </c>
      <c r="V14" s="11">
        <v>0</v>
      </c>
      <c r="W14" s="289">
        <f t="shared" si="5"/>
        <v>0</v>
      </c>
      <c r="X14" s="11">
        <v>0</v>
      </c>
      <c r="Y14" s="289">
        <f t="shared" si="6"/>
        <v>0</v>
      </c>
      <c r="Z14" s="11">
        <v>0</v>
      </c>
      <c r="AA14" s="289">
        <f t="shared" si="7"/>
        <v>0</v>
      </c>
      <c r="AB14" s="11">
        <v>0</v>
      </c>
      <c r="AC14" s="289">
        <f t="shared" si="8"/>
        <v>0</v>
      </c>
      <c r="AD14" s="11">
        <v>0</v>
      </c>
      <c r="AE14" s="289">
        <f t="shared" si="9"/>
        <v>0</v>
      </c>
      <c r="AF14" s="10">
        <v>0</v>
      </c>
      <c r="AG14" s="288">
        <f t="shared" si="10"/>
        <v>0</v>
      </c>
      <c r="AH14" s="11">
        <v>0</v>
      </c>
      <c r="AI14" s="289">
        <f t="shared" si="11"/>
        <v>0</v>
      </c>
      <c r="AJ14" s="327">
        <f t="shared" si="12"/>
        <v>0</v>
      </c>
      <c r="AK14" s="11">
        <v>0</v>
      </c>
      <c r="AL14" s="289">
        <f t="shared" si="13"/>
        <v>0</v>
      </c>
      <c r="AM14" s="11">
        <v>0</v>
      </c>
      <c r="AN14" s="289">
        <f t="shared" si="14"/>
        <v>0</v>
      </c>
      <c r="AO14" s="11">
        <v>0</v>
      </c>
      <c r="AP14" s="289">
        <f t="shared" si="15"/>
        <v>0</v>
      </c>
      <c r="AQ14" s="104">
        <v>0</v>
      </c>
    </row>
    <row r="15" spans="1:43" ht="21.75" customHeight="1">
      <c r="A15" s="32"/>
      <c r="B15" s="95" t="s">
        <v>166</v>
      </c>
      <c r="C15" s="318">
        <f t="shared" si="0"/>
        <v>0</v>
      </c>
      <c r="D15" s="100">
        <v>0</v>
      </c>
      <c r="E15" s="100">
        <v>0</v>
      </c>
      <c r="F15" s="327">
        <f t="shared" si="1"/>
        <v>0</v>
      </c>
      <c r="G15" s="277">
        <v>100</v>
      </c>
      <c r="H15" s="11">
        <v>0</v>
      </c>
      <c r="I15" s="305">
        <f t="shared" si="16"/>
        <v>0</v>
      </c>
      <c r="J15" s="116">
        <v>0</v>
      </c>
      <c r="K15" s="289">
        <f t="shared" si="17"/>
        <v>0</v>
      </c>
      <c r="L15" s="116">
        <v>0</v>
      </c>
      <c r="M15" s="289">
        <f t="shared" si="18"/>
        <v>0</v>
      </c>
      <c r="N15" s="117">
        <v>0</v>
      </c>
      <c r="O15" s="289">
        <f t="shared" si="19"/>
        <v>0</v>
      </c>
      <c r="P15" s="327">
        <f t="shared" si="2"/>
        <v>0</v>
      </c>
      <c r="Q15" s="304">
        <v>100</v>
      </c>
      <c r="R15" s="11">
        <v>0</v>
      </c>
      <c r="S15" s="305">
        <f t="shared" si="3"/>
        <v>0</v>
      </c>
      <c r="T15" s="11">
        <v>0</v>
      </c>
      <c r="U15" s="289">
        <f t="shared" si="4"/>
        <v>0</v>
      </c>
      <c r="V15" s="11">
        <v>0</v>
      </c>
      <c r="W15" s="289">
        <f t="shared" si="5"/>
        <v>0</v>
      </c>
      <c r="X15" s="11">
        <v>0</v>
      </c>
      <c r="Y15" s="289">
        <f t="shared" si="6"/>
        <v>0</v>
      </c>
      <c r="Z15" s="11">
        <v>0</v>
      </c>
      <c r="AA15" s="289">
        <f t="shared" si="7"/>
        <v>0</v>
      </c>
      <c r="AB15" s="11">
        <v>0</v>
      </c>
      <c r="AC15" s="289">
        <f t="shared" si="8"/>
        <v>0</v>
      </c>
      <c r="AD15" s="11">
        <v>0</v>
      </c>
      <c r="AE15" s="289">
        <f t="shared" si="9"/>
        <v>0</v>
      </c>
      <c r="AF15" s="10">
        <v>0</v>
      </c>
      <c r="AG15" s="288">
        <f t="shared" si="10"/>
        <v>0</v>
      </c>
      <c r="AH15" s="11">
        <v>0</v>
      </c>
      <c r="AI15" s="289">
        <f t="shared" si="11"/>
        <v>0</v>
      </c>
      <c r="AJ15" s="327">
        <f t="shared" si="12"/>
        <v>0</v>
      </c>
      <c r="AK15" s="11">
        <v>0</v>
      </c>
      <c r="AL15" s="289">
        <f t="shared" si="13"/>
        <v>0</v>
      </c>
      <c r="AM15" s="11">
        <v>0</v>
      </c>
      <c r="AN15" s="289">
        <f t="shared" si="14"/>
        <v>0</v>
      </c>
      <c r="AO15" s="11">
        <v>0</v>
      </c>
      <c r="AP15" s="289">
        <f t="shared" si="15"/>
        <v>0</v>
      </c>
      <c r="AQ15" s="104">
        <v>0</v>
      </c>
    </row>
    <row r="16" spans="1:43" ht="21.75" customHeight="1">
      <c r="A16" s="32"/>
      <c r="B16" s="93" t="s">
        <v>167</v>
      </c>
      <c r="C16" s="318">
        <f t="shared" si="0"/>
        <v>0</v>
      </c>
      <c r="D16" s="100">
        <v>0</v>
      </c>
      <c r="E16" s="100">
        <v>0</v>
      </c>
      <c r="F16" s="327">
        <f t="shared" si="1"/>
        <v>0</v>
      </c>
      <c r="G16" s="277">
        <v>100</v>
      </c>
      <c r="H16" s="11">
        <v>0</v>
      </c>
      <c r="I16" s="305">
        <f t="shared" si="16"/>
        <v>0</v>
      </c>
      <c r="J16" s="116">
        <v>0</v>
      </c>
      <c r="K16" s="289">
        <f t="shared" si="17"/>
        <v>0</v>
      </c>
      <c r="L16" s="116">
        <v>0</v>
      </c>
      <c r="M16" s="289">
        <f t="shared" si="18"/>
        <v>0</v>
      </c>
      <c r="N16" s="117">
        <v>0</v>
      </c>
      <c r="O16" s="289">
        <f t="shared" si="19"/>
        <v>0</v>
      </c>
      <c r="P16" s="327">
        <f t="shared" si="2"/>
        <v>0</v>
      </c>
      <c r="Q16" s="304">
        <v>100</v>
      </c>
      <c r="R16" s="11">
        <v>0</v>
      </c>
      <c r="S16" s="305">
        <f t="shared" si="3"/>
        <v>0</v>
      </c>
      <c r="T16" s="11">
        <v>0</v>
      </c>
      <c r="U16" s="289">
        <f t="shared" si="4"/>
        <v>0</v>
      </c>
      <c r="V16" s="11">
        <v>0</v>
      </c>
      <c r="W16" s="289">
        <f t="shared" si="5"/>
        <v>0</v>
      </c>
      <c r="X16" s="11">
        <v>0</v>
      </c>
      <c r="Y16" s="289">
        <f t="shared" si="6"/>
        <v>0</v>
      </c>
      <c r="Z16" s="11">
        <v>0</v>
      </c>
      <c r="AA16" s="289">
        <f t="shared" si="7"/>
        <v>0</v>
      </c>
      <c r="AB16" s="11">
        <v>0</v>
      </c>
      <c r="AC16" s="289">
        <f t="shared" si="8"/>
        <v>0</v>
      </c>
      <c r="AD16" s="11">
        <v>0</v>
      </c>
      <c r="AE16" s="289">
        <f t="shared" si="9"/>
        <v>0</v>
      </c>
      <c r="AF16" s="10">
        <v>0</v>
      </c>
      <c r="AG16" s="288">
        <f t="shared" si="10"/>
        <v>0</v>
      </c>
      <c r="AH16" s="11">
        <v>0</v>
      </c>
      <c r="AI16" s="289">
        <f t="shared" si="11"/>
        <v>0</v>
      </c>
      <c r="AJ16" s="327">
        <f t="shared" si="12"/>
        <v>0</v>
      </c>
      <c r="AK16" s="11">
        <v>0</v>
      </c>
      <c r="AL16" s="289">
        <f t="shared" si="13"/>
        <v>0</v>
      </c>
      <c r="AM16" s="11">
        <v>0</v>
      </c>
      <c r="AN16" s="289">
        <f t="shared" si="14"/>
        <v>0</v>
      </c>
      <c r="AO16" s="11">
        <v>0</v>
      </c>
      <c r="AP16" s="289">
        <f t="shared" si="15"/>
        <v>0</v>
      </c>
      <c r="AQ16" s="104">
        <v>0</v>
      </c>
    </row>
    <row r="17" spans="1:43" ht="21.75" customHeight="1">
      <c r="A17" s="32"/>
      <c r="B17" s="93" t="s">
        <v>168</v>
      </c>
      <c r="C17" s="318">
        <f aca="true" t="shared" si="20" ref="C17:C22">SUM(F17+AJ17+AQ17)</f>
        <v>1</v>
      </c>
      <c r="D17" s="100">
        <v>0</v>
      </c>
      <c r="E17" s="100">
        <v>1</v>
      </c>
      <c r="F17" s="327">
        <f aca="true" t="shared" si="21" ref="F17:F22">SUM(H17+J17+L17+N17)</f>
        <v>1</v>
      </c>
      <c r="G17" s="277">
        <v>100</v>
      </c>
      <c r="H17" s="11">
        <v>0</v>
      </c>
      <c r="I17" s="305">
        <f>IF($F17&lt;&gt;0,H17/$F17*100,0)</f>
        <v>0</v>
      </c>
      <c r="J17" s="116">
        <v>1</v>
      </c>
      <c r="K17" s="289">
        <f>IF($F17&lt;&gt;0,J17/$F17*100,0)</f>
        <v>100</v>
      </c>
      <c r="L17" s="116">
        <v>0</v>
      </c>
      <c r="M17" s="289">
        <f>IF($F17&lt;&gt;0,L17/$F17*100,0)</f>
        <v>0</v>
      </c>
      <c r="N17" s="117">
        <v>0</v>
      </c>
      <c r="O17" s="289">
        <f>IF($F17&lt;&gt;0,N17/$F17*100,0)</f>
        <v>0</v>
      </c>
      <c r="P17" s="327">
        <f aca="true" t="shared" si="22" ref="P17:P22">SUM(R17+T17+V17+X17+Z17+AB17+AD17+AF17+AH17)</f>
        <v>1</v>
      </c>
      <c r="Q17" s="304">
        <v>100</v>
      </c>
      <c r="R17" s="11">
        <v>1</v>
      </c>
      <c r="S17" s="305">
        <f>IF($P17&lt;&gt;0,R17/$P17*100,0)</f>
        <v>100</v>
      </c>
      <c r="T17" s="11">
        <v>0</v>
      </c>
      <c r="U17" s="289">
        <f>IF($P17&lt;&gt;0,T17/$P17*100,0)</f>
        <v>0</v>
      </c>
      <c r="V17" s="11">
        <v>0</v>
      </c>
      <c r="W17" s="289">
        <f>IF($P17&lt;&gt;0,V17/$P17*100,0)</f>
        <v>0</v>
      </c>
      <c r="X17" s="11">
        <v>0</v>
      </c>
      <c r="Y17" s="289">
        <f>IF($P17&lt;&gt;0,X17/$P17*100,0)</f>
        <v>0</v>
      </c>
      <c r="Z17" s="11">
        <v>0</v>
      </c>
      <c r="AA17" s="289">
        <f>IF($P17&lt;&gt;0,Z17/$P17*100,0)</f>
        <v>0</v>
      </c>
      <c r="AB17" s="11">
        <v>0</v>
      </c>
      <c r="AC17" s="289">
        <f>IF($P17&lt;&gt;0,AB17/$P17*100,0)</f>
        <v>0</v>
      </c>
      <c r="AD17" s="11">
        <v>0</v>
      </c>
      <c r="AE17" s="289">
        <f>IF($P17&lt;&gt;0,AD17/$P17*100,0)</f>
        <v>0</v>
      </c>
      <c r="AF17" s="10">
        <v>0</v>
      </c>
      <c r="AG17" s="288">
        <f>IF($P17&lt;&gt;0,AF17/$P17*100,0)</f>
        <v>0</v>
      </c>
      <c r="AH17" s="11">
        <v>0</v>
      </c>
      <c r="AI17" s="289">
        <f>IF($P17&lt;&gt;0,AH17/$P17*100,0)</f>
        <v>0</v>
      </c>
      <c r="AJ17" s="327">
        <f>SUM(AK17+AM17+AO17)</f>
        <v>0</v>
      </c>
      <c r="AK17" s="11">
        <v>0</v>
      </c>
      <c r="AL17" s="289">
        <f>IF($P17&lt;&gt;0,AK17/$P17*100,0)</f>
        <v>0</v>
      </c>
      <c r="AM17" s="11">
        <v>0</v>
      </c>
      <c r="AN17" s="289">
        <f>IF($P17&lt;&gt;0,AM17/$P17*100,0)</f>
        <v>0</v>
      </c>
      <c r="AO17" s="11">
        <v>0</v>
      </c>
      <c r="AP17" s="289">
        <f>IF($P17&lt;&gt;0,AO17/$P17*100,0)</f>
        <v>0</v>
      </c>
      <c r="AQ17" s="104">
        <v>0</v>
      </c>
    </row>
    <row r="18" spans="1:43" ht="21.75" customHeight="1">
      <c r="A18" s="32"/>
      <c r="B18" s="94" t="s">
        <v>169</v>
      </c>
      <c r="C18" s="318">
        <f t="shared" si="20"/>
        <v>0</v>
      </c>
      <c r="D18" s="100">
        <v>0</v>
      </c>
      <c r="E18" s="100">
        <v>0</v>
      </c>
      <c r="F18" s="327">
        <f t="shared" si="21"/>
        <v>0</v>
      </c>
      <c r="G18" s="277">
        <v>100</v>
      </c>
      <c r="H18" s="11">
        <v>0</v>
      </c>
      <c r="I18" s="289">
        <f t="shared" si="16"/>
        <v>0</v>
      </c>
      <c r="J18" s="11">
        <v>0</v>
      </c>
      <c r="K18" s="289">
        <f t="shared" si="17"/>
        <v>0</v>
      </c>
      <c r="L18" s="11">
        <v>0</v>
      </c>
      <c r="M18" s="289">
        <f t="shared" si="18"/>
        <v>0</v>
      </c>
      <c r="N18" s="11">
        <v>0</v>
      </c>
      <c r="O18" s="289">
        <f t="shared" si="19"/>
        <v>0</v>
      </c>
      <c r="P18" s="327">
        <f t="shared" si="22"/>
        <v>0</v>
      </c>
      <c r="Q18" s="304">
        <v>100</v>
      </c>
      <c r="R18" s="11">
        <v>0</v>
      </c>
      <c r="S18" s="305">
        <f t="shared" si="3"/>
        <v>0</v>
      </c>
      <c r="T18" s="11">
        <v>0</v>
      </c>
      <c r="U18" s="289">
        <f t="shared" si="4"/>
        <v>0</v>
      </c>
      <c r="V18" s="11">
        <v>0</v>
      </c>
      <c r="W18" s="289">
        <f t="shared" si="5"/>
        <v>0</v>
      </c>
      <c r="X18" s="11">
        <v>0</v>
      </c>
      <c r="Y18" s="289">
        <f t="shared" si="6"/>
        <v>0</v>
      </c>
      <c r="Z18" s="11">
        <v>0</v>
      </c>
      <c r="AA18" s="289">
        <f t="shared" si="7"/>
        <v>0</v>
      </c>
      <c r="AB18" s="11">
        <v>0</v>
      </c>
      <c r="AC18" s="289">
        <f t="shared" si="8"/>
        <v>0</v>
      </c>
      <c r="AD18" s="11">
        <v>0</v>
      </c>
      <c r="AE18" s="289">
        <f t="shared" si="9"/>
        <v>0</v>
      </c>
      <c r="AF18" s="10">
        <v>0</v>
      </c>
      <c r="AG18" s="288">
        <f t="shared" si="10"/>
        <v>0</v>
      </c>
      <c r="AH18" s="11">
        <v>0</v>
      </c>
      <c r="AI18" s="289">
        <f t="shared" si="11"/>
        <v>0</v>
      </c>
      <c r="AJ18" s="327">
        <f t="shared" si="12"/>
        <v>0</v>
      </c>
      <c r="AK18" s="11">
        <v>0</v>
      </c>
      <c r="AL18" s="289">
        <f t="shared" si="13"/>
        <v>0</v>
      </c>
      <c r="AM18" s="11">
        <v>0</v>
      </c>
      <c r="AN18" s="289">
        <f t="shared" si="14"/>
        <v>0</v>
      </c>
      <c r="AO18" s="11">
        <v>0</v>
      </c>
      <c r="AP18" s="289">
        <f t="shared" si="15"/>
        <v>0</v>
      </c>
      <c r="AQ18" s="104">
        <v>0</v>
      </c>
    </row>
    <row r="19" spans="1:43" ht="21.75" customHeight="1">
      <c r="A19" s="32"/>
      <c r="B19" s="95" t="s">
        <v>170</v>
      </c>
      <c r="C19" s="318">
        <f t="shared" si="20"/>
        <v>0</v>
      </c>
      <c r="D19" s="100">
        <v>0</v>
      </c>
      <c r="E19" s="100">
        <v>0</v>
      </c>
      <c r="F19" s="327">
        <f t="shared" si="21"/>
        <v>0</v>
      </c>
      <c r="G19" s="277">
        <v>100</v>
      </c>
      <c r="H19" s="11">
        <v>0</v>
      </c>
      <c r="I19" s="305">
        <f t="shared" si="16"/>
        <v>0</v>
      </c>
      <c r="J19" s="116">
        <v>0</v>
      </c>
      <c r="K19" s="289">
        <f t="shared" si="17"/>
        <v>0</v>
      </c>
      <c r="L19" s="116">
        <v>0</v>
      </c>
      <c r="M19" s="289">
        <f t="shared" si="18"/>
        <v>0</v>
      </c>
      <c r="N19" s="117">
        <v>0</v>
      </c>
      <c r="O19" s="289">
        <f t="shared" si="19"/>
        <v>0</v>
      </c>
      <c r="P19" s="327">
        <f t="shared" si="22"/>
        <v>0</v>
      </c>
      <c r="Q19" s="304">
        <v>100</v>
      </c>
      <c r="R19" s="11">
        <v>0</v>
      </c>
      <c r="S19" s="289">
        <f t="shared" si="3"/>
        <v>0</v>
      </c>
      <c r="T19" s="117">
        <v>0</v>
      </c>
      <c r="U19" s="289">
        <f t="shared" si="4"/>
        <v>0</v>
      </c>
      <c r="V19" s="117">
        <v>0</v>
      </c>
      <c r="W19" s="289">
        <f t="shared" si="5"/>
        <v>0</v>
      </c>
      <c r="X19" s="117">
        <v>0</v>
      </c>
      <c r="Y19" s="289">
        <f t="shared" si="6"/>
        <v>0</v>
      </c>
      <c r="Z19" s="117">
        <v>0</v>
      </c>
      <c r="AA19" s="289">
        <f t="shared" si="7"/>
        <v>0</v>
      </c>
      <c r="AB19" s="11">
        <v>0</v>
      </c>
      <c r="AC19" s="289">
        <f t="shared" si="8"/>
        <v>0</v>
      </c>
      <c r="AD19" s="117">
        <v>0</v>
      </c>
      <c r="AE19" s="289">
        <f t="shared" si="9"/>
        <v>0</v>
      </c>
      <c r="AF19" s="117">
        <v>0</v>
      </c>
      <c r="AG19" s="376">
        <f t="shared" si="10"/>
        <v>0</v>
      </c>
      <c r="AH19" s="117">
        <v>0</v>
      </c>
      <c r="AI19" s="289">
        <f t="shared" si="11"/>
        <v>0</v>
      </c>
      <c r="AJ19" s="327">
        <f t="shared" si="12"/>
        <v>0</v>
      </c>
      <c r="AK19" s="11">
        <v>0</v>
      </c>
      <c r="AL19" s="289">
        <f t="shared" si="13"/>
        <v>0</v>
      </c>
      <c r="AM19" s="11">
        <v>0</v>
      </c>
      <c r="AN19" s="289">
        <f t="shared" si="14"/>
        <v>0</v>
      </c>
      <c r="AO19" s="11">
        <v>0</v>
      </c>
      <c r="AP19" s="289">
        <f t="shared" si="15"/>
        <v>0</v>
      </c>
      <c r="AQ19" s="104">
        <v>0</v>
      </c>
    </row>
    <row r="20" spans="1:43" ht="21.75" customHeight="1">
      <c r="A20" s="32"/>
      <c r="B20" s="95" t="s">
        <v>171</v>
      </c>
      <c r="C20" s="318">
        <f t="shared" si="20"/>
        <v>1</v>
      </c>
      <c r="D20" s="100">
        <v>1</v>
      </c>
      <c r="E20" s="100">
        <v>0</v>
      </c>
      <c r="F20" s="327">
        <f t="shared" si="21"/>
        <v>1</v>
      </c>
      <c r="G20" s="277">
        <v>100</v>
      </c>
      <c r="H20" s="11">
        <v>0</v>
      </c>
      <c r="I20" s="305">
        <f t="shared" si="16"/>
        <v>0</v>
      </c>
      <c r="J20" s="118">
        <v>1</v>
      </c>
      <c r="K20" s="289">
        <f t="shared" si="17"/>
        <v>100</v>
      </c>
      <c r="L20" s="11">
        <v>0</v>
      </c>
      <c r="M20" s="289">
        <f t="shared" si="18"/>
        <v>0</v>
      </c>
      <c r="N20" s="11">
        <v>0</v>
      </c>
      <c r="O20" s="289">
        <f t="shared" si="19"/>
        <v>0</v>
      </c>
      <c r="P20" s="327">
        <f t="shared" si="22"/>
        <v>1</v>
      </c>
      <c r="Q20" s="304">
        <v>100</v>
      </c>
      <c r="R20" s="11">
        <v>0</v>
      </c>
      <c r="S20" s="305">
        <f t="shared" si="3"/>
        <v>0</v>
      </c>
      <c r="T20" s="11">
        <v>1</v>
      </c>
      <c r="U20" s="289">
        <f t="shared" si="4"/>
        <v>100</v>
      </c>
      <c r="V20" s="11">
        <v>0</v>
      </c>
      <c r="W20" s="289">
        <f t="shared" si="5"/>
        <v>0</v>
      </c>
      <c r="X20" s="11">
        <v>0</v>
      </c>
      <c r="Y20" s="289">
        <f t="shared" si="6"/>
        <v>0</v>
      </c>
      <c r="Z20" s="11">
        <v>0</v>
      </c>
      <c r="AA20" s="289">
        <f t="shared" si="7"/>
        <v>0</v>
      </c>
      <c r="AB20" s="11">
        <v>0</v>
      </c>
      <c r="AC20" s="289">
        <f t="shared" si="8"/>
        <v>0</v>
      </c>
      <c r="AD20" s="11">
        <v>0</v>
      </c>
      <c r="AE20" s="289">
        <f t="shared" si="9"/>
        <v>0</v>
      </c>
      <c r="AF20" s="10">
        <v>0</v>
      </c>
      <c r="AG20" s="288">
        <f t="shared" si="10"/>
        <v>0</v>
      </c>
      <c r="AH20" s="11">
        <v>0</v>
      </c>
      <c r="AI20" s="289">
        <f t="shared" si="11"/>
        <v>0</v>
      </c>
      <c r="AJ20" s="327">
        <f t="shared" si="12"/>
        <v>0</v>
      </c>
      <c r="AK20" s="11">
        <v>0</v>
      </c>
      <c r="AL20" s="289">
        <f t="shared" si="13"/>
        <v>0</v>
      </c>
      <c r="AM20" s="11">
        <v>0</v>
      </c>
      <c r="AN20" s="289">
        <f t="shared" si="14"/>
        <v>0</v>
      </c>
      <c r="AO20" s="11">
        <v>0</v>
      </c>
      <c r="AP20" s="289">
        <f t="shared" si="15"/>
        <v>0</v>
      </c>
      <c r="AQ20" s="104">
        <v>0</v>
      </c>
    </row>
    <row r="21" spans="1:43" ht="21.75" customHeight="1">
      <c r="A21" s="32"/>
      <c r="B21" s="95" t="s">
        <v>172</v>
      </c>
      <c r="C21" s="318">
        <f t="shared" si="20"/>
        <v>0</v>
      </c>
      <c r="D21" s="100">
        <v>0</v>
      </c>
      <c r="E21" s="100">
        <v>0</v>
      </c>
      <c r="F21" s="327">
        <f t="shared" si="21"/>
        <v>0</v>
      </c>
      <c r="G21" s="277">
        <v>100</v>
      </c>
      <c r="H21" s="11">
        <v>0</v>
      </c>
      <c r="I21" s="305">
        <f t="shared" si="16"/>
        <v>0</v>
      </c>
      <c r="J21" s="116">
        <v>0</v>
      </c>
      <c r="K21" s="289">
        <f t="shared" si="17"/>
        <v>0</v>
      </c>
      <c r="L21" s="116">
        <v>0</v>
      </c>
      <c r="M21" s="289">
        <f t="shared" si="18"/>
        <v>0</v>
      </c>
      <c r="N21" s="117">
        <v>0</v>
      </c>
      <c r="O21" s="289">
        <f t="shared" si="19"/>
        <v>0</v>
      </c>
      <c r="P21" s="327">
        <f t="shared" si="22"/>
        <v>0</v>
      </c>
      <c r="Q21" s="304">
        <v>100</v>
      </c>
      <c r="R21" s="11">
        <v>0</v>
      </c>
      <c r="S21" s="305">
        <f t="shared" si="3"/>
        <v>0</v>
      </c>
      <c r="T21" s="11">
        <v>0</v>
      </c>
      <c r="U21" s="289">
        <f t="shared" si="4"/>
        <v>0</v>
      </c>
      <c r="V21" s="11">
        <v>0</v>
      </c>
      <c r="W21" s="289">
        <f t="shared" si="5"/>
        <v>0</v>
      </c>
      <c r="X21" s="11">
        <v>0</v>
      </c>
      <c r="Y21" s="289">
        <f t="shared" si="6"/>
        <v>0</v>
      </c>
      <c r="Z21" s="11">
        <v>0</v>
      </c>
      <c r="AA21" s="289">
        <f t="shared" si="7"/>
        <v>0</v>
      </c>
      <c r="AB21" s="11">
        <v>0</v>
      </c>
      <c r="AC21" s="289">
        <f t="shared" si="8"/>
        <v>0</v>
      </c>
      <c r="AD21" s="11">
        <v>0</v>
      </c>
      <c r="AE21" s="289">
        <f t="shared" si="9"/>
        <v>0</v>
      </c>
      <c r="AF21" s="10">
        <v>0</v>
      </c>
      <c r="AG21" s="288">
        <f t="shared" si="10"/>
        <v>0</v>
      </c>
      <c r="AH21" s="11">
        <v>0</v>
      </c>
      <c r="AI21" s="289">
        <f t="shared" si="11"/>
        <v>0</v>
      </c>
      <c r="AJ21" s="327">
        <f t="shared" si="12"/>
        <v>0</v>
      </c>
      <c r="AK21" s="11">
        <v>0</v>
      </c>
      <c r="AL21" s="289">
        <f t="shared" si="13"/>
        <v>0</v>
      </c>
      <c r="AM21" s="11">
        <v>0</v>
      </c>
      <c r="AN21" s="289">
        <f t="shared" si="14"/>
        <v>0</v>
      </c>
      <c r="AO21" s="11">
        <v>0</v>
      </c>
      <c r="AP21" s="289">
        <f t="shared" si="15"/>
        <v>0</v>
      </c>
      <c r="AQ21" s="104">
        <v>0</v>
      </c>
    </row>
    <row r="22" spans="1:43" ht="21.75" customHeight="1">
      <c r="A22" s="32"/>
      <c r="B22" s="95" t="s">
        <v>173</v>
      </c>
      <c r="C22" s="318">
        <f t="shared" si="20"/>
        <v>0</v>
      </c>
      <c r="D22" s="100">
        <v>0</v>
      </c>
      <c r="E22" s="100">
        <v>0</v>
      </c>
      <c r="F22" s="327">
        <f t="shared" si="21"/>
        <v>0</v>
      </c>
      <c r="G22" s="277">
        <v>100</v>
      </c>
      <c r="H22" s="11">
        <v>0</v>
      </c>
      <c r="I22" s="305">
        <f t="shared" si="16"/>
        <v>0</v>
      </c>
      <c r="J22" s="116">
        <v>0</v>
      </c>
      <c r="K22" s="289">
        <f t="shared" si="17"/>
        <v>0</v>
      </c>
      <c r="L22" s="116">
        <v>0</v>
      </c>
      <c r="M22" s="289">
        <f t="shared" si="18"/>
        <v>0</v>
      </c>
      <c r="N22" s="117">
        <v>0</v>
      </c>
      <c r="O22" s="289">
        <f t="shared" si="19"/>
        <v>0</v>
      </c>
      <c r="P22" s="327">
        <f t="shared" si="22"/>
        <v>0</v>
      </c>
      <c r="Q22" s="304">
        <v>100</v>
      </c>
      <c r="R22" s="11">
        <v>0</v>
      </c>
      <c r="S22" s="305">
        <f t="shared" si="3"/>
        <v>0</v>
      </c>
      <c r="T22" s="11">
        <v>0</v>
      </c>
      <c r="U22" s="289">
        <f t="shared" si="4"/>
        <v>0</v>
      </c>
      <c r="V22" s="11">
        <v>0</v>
      </c>
      <c r="W22" s="289">
        <f t="shared" si="5"/>
        <v>0</v>
      </c>
      <c r="X22" s="11">
        <v>0</v>
      </c>
      <c r="Y22" s="289">
        <f t="shared" si="6"/>
        <v>0</v>
      </c>
      <c r="Z22" s="11">
        <v>0</v>
      </c>
      <c r="AA22" s="289">
        <f t="shared" si="7"/>
        <v>0</v>
      </c>
      <c r="AB22" s="11">
        <v>0</v>
      </c>
      <c r="AC22" s="289">
        <f t="shared" si="8"/>
        <v>0</v>
      </c>
      <c r="AD22" s="11">
        <v>0</v>
      </c>
      <c r="AE22" s="289">
        <f t="shared" si="9"/>
        <v>0</v>
      </c>
      <c r="AF22" s="10">
        <v>0</v>
      </c>
      <c r="AG22" s="288">
        <f t="shared" si="10"/>
        <v>0</v>
      </c>
      <c r="AH22" s="11">
        <v>0</v>
      </c>
      <c r="AI22" s="289">
        <f t="shared" si="11"/>
        <v>0</v>
      </c>
      <c r="AJ22" s="327">
        <f t="shared" si="12"/>
        <v>0</v>
      </c>
      <c r="AK22" s="11">
        <v>0</v>
      </c>
      <c r="AL22" s="289">
        <f t="shared" si="13"/>
        <v>0</v>
      </c>
      <c r="AM22" s="11">
        <v>0</v>
      </c>
      <c r="AN22" s="289">
        <f t="shared" si="14"/>
        <v>0</v>
      </c>
      <c r="AO22" s="11">
        <v>0</v>
      </c>
      <c r="AP22" s="289">
        <f t="shared" si="15"/>
        <v>0</v>
      </c>
      <c r="AQ22" s="104">
        <v>0</v>
      </c>
    </row>
    <row r="23" spans="1:43" ht="21.75" customHeight="1">
      <c r="A23" s="32"/>
      <c r="B23" s="95" t="s">
        <v>174</v>
      </c>
      <c r="C23" s="318">
        <f aca="true" t="shared" si="23" ref="C23:C32">SUM(F23+AJ23+AQ23)</f>
        <v>0</v>
      </c>
      <c r="D23" s="100">
        <v>0</v>
      </c>
      <c r="E23" s="100">
        <v>0</v>
      </c>
      <c r="F23" s="327">
        <f aca="true" t="shared" si="24" ref="F23:F32">SUM(H23+J23+L23+N23)</f>
        <v>0</v>
      </c>
      <c r="G23" s="277">
        <v>100</v>
      </c>
      <c r="H23" s="11">
        <v>0</v>
      </c>
      <c r="I23" s="305">
        <f t="shared" si="16"/>
        <v>0</v>
      </c>
      <c r="J23" s="116">
        <v>0</v>
      </c>
      <c r="K23" s="289">
        <f t="shared" si="17"/>
        <v>0</v>
      </c>
      <c r="L23" s="116">
        <v>0</v>
      </c>
      <c r="M23" s="289">
        <f t="shared" si="18"/>
        <v>0</v>
      </c>
      <c r="N23" s="117">
        <v>0</v>
      </c>
      <c r="O23" s="289">
        <f t="shared" si="19"/>
        <v>0</v>
      </c>
      <c r="P23" s="327">
        <f aca="true" t="shared" si="25" ref="P23:P32">SUM(R23+T23+V23+X23+Z23+AB23+AD23+AF23+AH23)</f>
        <v>0</v>
      </c>
      <c r="Q23" s="304">
        <v>100</v>
      </c>
      <c r="R23" s="11">
        <v>0</v>
      </c>
      <c r="S23" s="305">
        <f t="shared" si="3"/>
        <v>0</v>
      </c>
      <c r="T23" s="11">
        <v>0</v>
      </c>
      <c r="U23" s="289">
        <f t="shared" si="4"/>
        <v>0</v>
      </c>
      <c r="V23" s="11">
        <v>0</v>
      </c>
      <c r="W23" s="289">
        <f t="shared" si="5"/>
        <v>0</v>
      </c>
      <c r="X23" s="11">
        <v>0</v>
      </c>
      <c r="Y23" s="289">
        <f t="shared" si="6"/>
        <v>0</v>
      </c>
      <c r="Z23" s="11">
        <v>0</v>
      </c>
      <c r="AA23" s="289">
        <f t="shared" si="7"/>
        <v>0</v>
      </c>
      <c r="AB23" s="11">
        <v>0</v>
      </c>
      <c r="AC23" s="289">
        <f t="shared" si="8"/>
        <v>0</v>
      </c>
      <c r="AD23" s="11">
        <v>0</v>
      </c>
      <c r="AE23" s="289">
        <f t="shared" si="9"/>
        <v>0</v>
      </c>
      <c r="AF23" s="10">
        <v>0</v>
      </c>
      <c r="AG23" s="288">
        <f t="shared" si="10"/>
        <v>0</v>
      </c>
      <c r="AH23" s="11">
        <v>0</v>
      </c>
      <c r="AI23" s="289">
        <f t="shared" si="11"/>
        <v>0</v>
      </c>
      <c r="AJ23" s="327">
        <f aca="true" t="shared" si="26" ref="AJ23:AJ32">SUM(AK23+AM23+AO23)</f>
        <v>0</v>
      </c>
      <c r="AK23" s="11">
        <v>0</v>
      </c>
      <c r="AL23" s="289">
        <f t="shared" si="13"/>
        <v>0</v>
      </c>
      <c r="AM23" s="11">
        <v>0</v>
      </c>
      <c r="AN23" s="289">
        <f t="shared" si="14"/>
        <v>0</v>
      </c>
      <c r="AO23" s="11">
        <v>0</v>
      </c>
      <c r="AP23" s="289">
        <f t="shared" si="15"/>
        <v>0</v>
      </c>
      <c r="AQ23" s="104">
        <v>0</v>
      </c>
    </row>
    <row r="24" spans="1:43" ht="21.75" customHeight="1">
      <c r="A24" s="32"/>
      <c r="B24" s="93" t="s">
        <v>175</v>
      </c>
      <c r="C24" s="318">
        <f t="shared" si="23"/>
        <v>0</v>
      </c>
      <c r="D24" s="100">
        <v>0</v>
      </c>
      <c r="E24" s="100">
        <v>0</v>
      </c>
      <c r="F24" s="327">
        <f t="shared" si="24"/>
        <v>0</v>
      </c>
      <c r="G24" s="277">
        <v>100</v>
      </c>
      <c r="H24" s="11">
        <v>0</v>
      </c>
      <c r="I24" s="305">
        <f t="shared" si="16"/>
        <v>0</v>
      </c>
      <c r="J24" s="118">
        <v>0</v>
      </c>
      <c r="K24" s="289">
        <f t="shared" si="17"/>
        <v>0</v>
      </c>
      <c r="L24" s="11">
        <v>0</v>
      </c>
      <c r="M24" s="289">
        <f t="shared" si="18"/>
        <v>0</v>
      </c>
      <c r="N24" s="11">
        <v>0</v>
      </c>
      <c r="O24" s="289">
        <f t="shared" si="19"/>
        <v>0</v>
      </c>
      <c r="P24" s="327">
        <f t="shared" si="25"/>
        <v>0</v>
      </c>
      <c r="Q24" s="304">
        <v>100</v>
      </c>
      <c r="R24" s="11">
        <v>0</v>
      </c>
      <c r="S24" s="305">
        <f t="shared" si="3"/>
        <v>0</v>
      </c>
      <c r="T24" s="11">
        <v>0</v>
      </c>
      <c r="U24" s="289">
        <f t="shared" si="4"/>
        <v>0</v>
      </c>
      <c r="V24" s="11">
        <v>0</v>
      </c>
      <c r="W24" s="289">
        <f t="shared" si="5"/>
        <v>0</v>
      </c>
      <c r="X24" s="11">
        <v>0</v>
      </c>
      <c r="Y24" s="289">
        <f t="shared" si="6"/>
        <v>0</v>
      </c>
      <c r="Z24" s="11">
        <v>0</v>
      </c>
      <c r="AA24" s="289">
        <f t="shared" si="7"/>
        <v>0</v>
      </c>
      <c r="AB24" s="11">
        <v>0</v>
      </c>
      <c r="AC24" s="289">
        <f t="shared" si="8"/>
        <v>0</v>
      </c>
      <c r="AD24" s="11">
        <v>0</v>
      </c>
      <c r="AE24" s="289">
        <f t="shared" si="9"/>
        <v>0</v>
      </c>
      <c r="AF24" s="10">
        <v>0</v>
      </c>
      <c r="AG24" s="288">
        <f t="shared" si="10"/>
        <v>0</v>
      </c>
      <c r="AH24" s="11">
        <v>0</v>
      </c>
      <c r="AI24" s="289">
        <f t="shared" si="11"/>
        <v>0</v>
      </c>
      <c r="AJ24" s="327">
        <f t="shared" si="26"/>
        <v>0</v>
      </c>
      <c r="AK24" s="11">
        <v>0</v>
      </c>
      <c r="AL24" s="289">
        <f t="shared" si="13"/>
        <v>0</v>
      </c>
      <c r="AM24" s="11">
        <v>0</v>
      </c>
      <c r="AN24" s="289">
        <f t="shared" si="14"/>
        <v>0</v>
      </c>
      <c r="AO24" s="11">
        <v>0</v>
      </c>
      <c r="AP24" s="289">
        <f t="shared" si="15"/>
        <v>0</v>
      </c>
      <c r="AQ24" s="104">
        <v>0</v>
      </c>
    </row>
    <row r="25" spans="1:43" ht="24.75" customHeight="1">
      <c r="A25" s="32"/>
      <c r="B25" s="93" t="s">
        <v>176</v>
      </c>
      <c r="C25" s="318">
        <f t="shared" si="23"/>
        <v>0</v>
      </c>
      <c r="D25" s="100">
        <v>0</v>
      </c>
      <c r="E25" s="100">
        <v>0</v>
      </c>
      <c r="F25" s="327">
        <f t="shared" si="24"/>
        <v>0</v>
      </c>
      <c r="G25" s="277">
        <v>100</v>
      </c>
      <c r="H25" s="11">
        <v>0</v>
      </c>
      <c r="I25" s="305">
        <f t="shared" si="16"/>
        <v>0</v>
      </c>
      <c r="J25" s="116">
        <v>0</v>
      </c>
      <c r="K25" s="289">
        <f t="shared" si="17"/>
        <v>0</v>
      </c>
      <c r="L25" s="116">
        <v>0</v>
      </c>
      <c r="M25" s="289">
        <f t="shared" si="18"/>
        <v>0</v>
      </c>
      <c r="N25" s="117">
        <v>0</v>
      </c>
      <c r="O25" s="289">
        <f t="shared" si="19"/>
        <v>0</v>
      </c>
      <c r="P25" s="327">
        <f t="shared" si="25"/>
        <v>0</v>
      </c>
      <c r="Q25" s="304">
        <v>100</v>
      </c>
      <c r="R25" s="11">
        <v>0</v>
      </c>
      <c r="S25" s="289">
        <f t="shared" si="3"/>
        <v>0</v>
      </c>
      <c r="T25" s="117">
        <v>0</v>
      </c>
      <c r="U25" s="289">
        <f t="shared" si="4"/>
        <v>0</v>
      </c>
      <c r="V25" s="117">
        <v>0</v>
      </c>
      <c r="W25" s="289">
        <f t="shared" si="5"/>
        <v>0</v>
      </c>
      <c r="X25" s="117">
        <v>0</v>
      </c>
      <c r="Y25" s="289">
        <f t="shared" si="6"/>
        <v>0</v>
      </c>
      <c r="Z25" s="117">
        <v>0</v>
      </c>
      <c r="AA25" s="289">
        <f t="shared" si="7"/>
        <v>0</v>
      </c>
      <c r="AB25" s="11">
        <v>0</v>
      </c>
      <c r="AC25" s="289">
        <f t="shared" si="8"/>
        <v>0</v>
      </c>
      <c r="AD25" s="117">
        <v>0</v>
      </c>
      <c r="AE25" s="289">
        <f t="shared" si="9"/>
        <v>0</v>
      </c>
      <c r="AF25" s="117">
        <v>0</v>
      </c>
      <c r="AG25" s="376">
        <f t="shared" si="10"/>
        <v>0</v>
      </c>
      <c r="AH25" s="117">
        <v>0</v>
      </c>
      <c r="AI25" s="289">
        <f t="shared" si="11"/>
        <v>0</v>
      </c>
      <c r="AJ25" s="327">
        <f t="shared" si="26"/>
        <v>0</v>
      </c>
      <c r="AK25" s="11">
        <v>0</v>
      </c>
      <c r="AL25" s="289">
        <f t="shared" si="13"/>
        <v>0</v>
      </c>
      <c r="AM25" s="11">
        <v>0</v>
      </c>
      <c r="AN25" s="289">
        <f t="shared" si="14"/>
        <v>0</v>
      </c>
      <c r="AO25" s="11">
        <v>0</v>
      </c>
      <c r="AP25" s="289">
        <f t="shared" si="15"/>
        <v>0</v>
      </c>
      <c r="AQ25" s="104">
        <v>0</v>
      </c>
    </row>
    <row r="26" spans="1:43" ht="21.75" customHeight="1">
      <c r="A26" s="32"/>
      <c r="B26" s="94" t="s">
        <v>177</v>
      </c>
      <c r="C26" s="318">
        <f t="shared" si="23"/>
        <v>0</v>
      </c>
      <c r="D26" s="100">
        <v>0</v>
      </c>
      <c r="E26" s="100">
        <v>0</v>
      </c>
      <c r="F26" s="327">
        <f t="shared" si="24"/>
        <v>0</v>
      </c>
      <c r="G26" s="277">
        <v>100</v>
      </c>
      <c r="H26" s="11">
        <v>0</v>
      </c>
      <c r="I26" s="305">
        <f t="shared" si="16"/>
        <v>0</v>
      </c>
      <c r="J26" s="116">
        <v>0</v>
      </c>
      <c r="K26" s="289">
        <f t="shared" si="17"/>
        <v>0</v>
      </c>
      <c r="L26" s="116">
        <v>0</v>
      </c>
      <c r="M26" s="289">
        <f t="shared" si="18"/>
        <v>0</v>
      </c>
      <c r="N26" s="117">
        <v>0</v>
      </c>
      <c r="O26" s="289">
        <f t="shared" si="19"/>
        <v>0</v>
      </c>
      <c r="P26" s="327">
        <f t="shared" si="25"/>
        <v>0</v>
      </c>
      <c r="Q26" s="304">
        <v>100</v>
      </c>
      <c r="R26" s="11">
        <v>0</v>
      </c>
      <c r="S26" s="305">
        <f t="shared" si="3"/>
        <v>0</v>
      </c>
      <c r="T26" s="11">
        <v>0</v>
      </c>
      <c r="U26" s="289">
        <f t="shared" si="4"/>
        <v>0</v>
      </c>
      <c r="V26" s="11">
        <v>0</v>
      </c>
      <c r="W26" s="289">
        <f t="shared" si="5"/>
        <v>0</v>
      </c>
      <c r="X26" s="11">
        <v>0</v>
      </c>
      <c r="Y26" s="289">
        <f t="shared" si="6"/>
        <v>0</v>
      </c>
      <c r="Z26" s="11">
        <v>0</v>
      </c>
      <c r="AA26" s="289">
        <f t="shared" si="7"/>
        <v>0</v>
      </c>
      <c r="AB26" s="11">
        <v>0</v>
      </c>
      <c r="AC26" s="289">
        <f t="shared" si="8"/>
        <v>0</v>
      </c>
      <c r="AD26" s="11">
        <v>0</v>
      </c>
      <c r="AE26" s="289">
        <f t="shared" si="9"/>
        <v>0</v>
      </c>
      <c r="AF26" s="10">
        <v>0</v>
      </c>
      <c r="AG26" s="288">
        <f t="shared" si="10"/>
        <v>0</v>
      </c>
      <c r="AH26" s="11">
        <v>0</v>
      </c>
      <c r="AI26" s="289">
        <f t="shared" si="11"/>
        <v>0</v>
      </c>
      <c r="AJ26" s="327">
        <f t="shared" si="26"/>
        <v>0</v>
      </c>
      <c r="AK26" s="11">
        <v>0</v>
      </c>
      <c r="AL26" s="289">
        <f t="shared" si="13"/>
        <v>0</v>
      </c>
      <c r="AM26" s="11">
        <v>0</v>
      </c>
      <c r="AN26" s="289">
        <f t="shared" si="14"/>
        <v>0</v>
      </c>
      <c r="AO26" s="11">
        <v>0</v>
      </c>
      <c r="AP26" s="289">
        <f t="shared" si="15"/>
        <v>0</v>
      </c>
      <c r="AQ26" s="104">
        <v>0</v>
      </c>
    </row>
    <row r="27" spans="1:43" ht="21.75" customHeight="1">
      <c r="A27" s="32"/>
      <c r="B27" s="95" t="s">
        <v>178</v>
      </c>
      <c r="C27" s="318">
        <f t="shared" si="23"/>
        <v>3</v>
      </c>
      <c r="D27" s="100">
        <v>0</v>
      </c>
      <c r="E27" s="100">
        <v>3</v>
      </c>
      <c r="F27" s="327">
        <f t="shared" si="24"/>
        <v>3</v>
      </c>
      <c r="G27" s="377">
        <v>100</v>
      </c>
      <c r="H27" s="12">
        <v>0</v>
      </c>
      <c r="I27" s="305">
        <f t="shared" si="16"/>
        <v>0</v>
      </c>
      <c r="J27" s="116">
        <v>0</v>
      </c>
      <c r="K27" s="289">
        <f t="shared" si="17"/>
        <v>0</v>
      </c>
      <c r="L27" s="116">
        <v>3</v>
      </c>
      <c r="M27" s="289">
        <f t="shared" si="18"/>
        <v>100</v>
      </c>
      <c r="N27" s="117">
        <v>0</v>
      </c>
      <c r="O27" s="289">
        <f t="shared" si="19"/>
        <v>0</v>
      </c>
      <c r="P27" s="327">
        <f t="shared" si="25"/>
        <v>3</v>
      </c>
      <c r="Q27" s="378">
        <v>100</v>
      </c>
      <c r="R27" s="12">
        <v>3</v>
      </c>
      <c r="S27" s="305">
        <f t="shared" si="3"/>
        <v>100</v>
      </c>
      <c r="T27" s="11">
        <v>0</v>
      </c>
      <c r="U27" s="289">
        <f t="shared" si="4"/>
        <v>0</v>
      </c>
      <c r="V27" s="11">
        <v>0</v>
      </c>
      <c r="W27" s="289">
        <f t="shared" si="5"/>
        <v>0</v>
      </c>
      <c r="X27" s="11">
        <v>0</v>
      </c>
      <c r="Y27" s="289">
        <f t="shared" si="6"/>
        <v>0</v>
      </c>
      <c r="Z27" s="11">
        <v>0</v>
      </c>
      <c r="AA27" s="289">
        <f t="shared" si="7"/>
        <v>0</v>
      </c>
      <c r="AB27" s="11">
        <v>0</v>
      </c>
      <c r="AC27" s="289">
        <f t="shared" si="8"/>
        <v>0</v>
      </c>
      <c r="AD27" s="11">
        <v>0</v>
      </c>
      <c r="AE27" s="289">
        <f t="shared" si="9"/>
        <v>0</v>
      </c>
      <c r="AF27" s="10">
        <v>0</v>
      </c>
      <c r="AG27" s="288">
        <f t="shared" si="10"/>
        <v>0</v>
      </c>
      <c r="AH27" s="11">
        <v>0</v>
      </c>
      <c r="AI27" s="289">
        <f t="shared" si="11"/>
        <v>0</v>
      </c>
      <c r="AJ27" s="327">
        <f t="shared" si="26"/>
        <v>0</v>
      </c>
      <c r="AK27" s="12">
        <v>0</v>
      </c>
      <c r="AL27" s="289">
        <f t="shared" si="13"/>
        <v>0</v>
      </c>
      <c r="AM27" s="12">
        <v>0</v>
      </c>
      <c r="AN27" s="289">
        <f t="shared" si="14"/>
        <v>0</v>
      </c>
      <c r="AO27" s="12">
        <v>0</v>
      </c>
      <c r="AP27" s="289">
        <f t="shared" si="15"/>
        <v>0</v>
      </c>
      <c r="AQ27" s="119">
        <v>0</v>
      </c>
    </row>
    <row r="28" spans="1:43" ht="21.75" customHeight="1">
      <c r="A28" s="32"/>
      <c r="B28" s="95" t="s">
        <v>179</v>
      </c>
      <c r="C28" s="318">
        <f t="shared" si="23"/>
        <v>0</v>
      </c>
      <c r="D28" s="100">
        <v>0</v>
      </c>
      <c r="E28" s="100">
        <v>0</v>
      </c>
      <c r="F28" s="327">
        <f t="shared" si="24"/>
        <v>0</v>
      </c>
      <c r="G28" s="277">
        <v>100</v>
      </c>
      <c r="H28" s="11">
        <v>0</v>
      </c>
      <c r="I28" s="305">
        <f t="shared" si="16"/>
        <v>0</v>
      </c>
      <c r="J28" s="116">
        <v>0</v>
      </c>
      <c r="K28" s="289">
        <f t="shared" si="17"/>
        <v>0</v>
      </c>
      <c r="L28" s="116">
        <v>0</v>
      </c>
      <c r="M28" s="289">
        <f t="shared" si="18"/>
        <v>0</v>
      </c>
      <c r="N28" s="117">
        <v>0</v>
      </c>
      <c r="O28" s="289">
        <f t="shared" si="19"/>
        <v>0</v>
      </c>
      <c r="P28" s="327">
        <f t="shared" si="25"/>
        <v>0</v>
      </c>
      <c r="Q28" s="304">
        <v>100</v>
      </c>
      <c r="R28" s="11">
        <v>0</v>
      </c>
      <c r="S28" s="305">
        <f t="shared" si="3"/>
        <v>0</v>
      </c>
      <c r="T28" s="11">
        <v>0</v>
      </c>
      <c r="U28" s="289">
        <f t="shared" si="4"/>
        <v>0</v>
      </c>
      <c r="V28" s="11">
        <v>0</v>
      </c>
      <c r="W28" s="289">
        <f t="shared" si="5"/>
        <v>0</v>
      </c>
      <c r="X28" s="11">
        <v>0</v>
      </c>
      <c r="Y28" s="289">
        <f t="shared" si="6"/>
        <v>0</v>
      </c>
      <c r="Z28" s="11">
        <v>0</v>
      </c>
      <c r="AA28" s="289">
        <f t="shared" si="7"/>
        <v>0</v>
      </c>
      <c r="AB28" s="11">
        <v>0</v>
      </c>
      <c r="AC28" s="289">
        <f t="shared" si="8"/>
        <v>0</v>
      </c>
      <c r="AD28" s="11">
        <v>0</v>
      </c>
      <c r="AE28" s="289">
        <f t="shared" si="9"/>
        <v>0</v>
      </c>
      <c r="AF28" s="10">
        <v>0</v>
      </c>
      <c r="AG28" s="288">
        <f t="shared" si="10"/>
        <v>0</v>
      </c>
      <c r="AH28" s="11">
        <v>0</v>
      </c>
      <c r="AI28" s="289">
        <f t="shared" si="11"/>
        <v>0</v>
      </c>
      <c r="AJ28" s="327">
        <f t="shared" si="26"/>
        <v>0</v>
      </c>
      <c r="AK28" s="11">
        <v>0</v>
      </c>
      <c r="AL28" s="289">
        <f t="shared" si="13"/>
        <v>0</v>
      </c>
      <c r="AM28" s="11">
        <v>0</v>
      </c>
      <c r="AN28" s="289">
        <f t="shared" si="14"/>
        <v>0</v>
      </c>
      <c r="AO28" s="11">
        <v>0</v>
      </c>
      <c r="AP28" s="289">
        <f t="shared" si="15"/>
        <v>0</v>
      </c>
      <c r="AQ28" s="104">
        <v>0</v>
      </c>
    </row>
    <row r="29" spans="1:43" ht="21.75" customHeight="1">
      <c r="A29" s="32"/>
      <c r="B29" s="95" t="s">
        <v>180</v>
      </c>
      <c r="C29" s="318">
        <f t="shared" si="23"/>
        <v>0</v>
      </c>
      <c r="D29" s="100">
        <v>0</v>
      </c>
      <c r="E29" s="100">
        <v>0</v>
      </c>
      <c r="F29" s="327">
        <f t="shared" si="24"/>
        <v>0</v>
      </c>
      <c r="G29" s="277">
        <v>100</v>
      </c>
      <c r="H29" s="11">
        <v>0</v>
      </c>
      <c r="I29" s="305">
        <f t="shared" si="16"/>
        <v>0</v>
      </c>
      <c r="J29" s="116">
        <v>0</v>
      </c>
      <c r="K29" s="289">
        <f t="shared" si="17"/>
        <v>0</v>
      </c>
      <c r="L29" s="116">
        <v>0</v>
      </c>
      <c r="M29" s="289">
        <f t="shared" si="18"/>
        <v>0</v>
      </c>
      <c r="N29" s="117">
        <v>0</v>
      </c>
      <c r="O29" s="289">
        <f t="shared" si="19"/>
        <v>0</v>
      </c>
      <c r="P29" s="327">
        <f t="shared" si="25"/>
        <v>0</v>
      </c>
      <c r="Q29" s="304">
        <v>100</v>
      </c>
      <c r="R29" s="11">
        <v>0</v>
      </c>
      <c r="S29" s="305">
        <f t="shared" si="3"/>
        <v>0</v>
      </c>
      <c r="T29" s="11">
        <v>0</v>
      </c>
      <c r="U29" s="289">
        <f t="shared" si="4"/>
        <v>0</v>
      </c>
      <c r="V29" s="11">
        <v>0</v>
      </c>
      <c r="W29" s="289">
        <f t="shared" si="5"/>
        <v>0</v>
      </c>
      <c r="X29" s="11">
        <v>0</v>
      </c>
      <c r="Y29" s="289">
        <f t="shared" si="6"/>
        <v>0</v>
      </c>
      <c r="Z29" s="11">
        <v>0</v>
      </c>
      <c r="AA29" s="289">
        <f t="shared" si="7"/>
        <v>0</v>
      </c>
      <c r="AB29" s="11">
        <v>0</v>
      </c>
      <c r="AC29" s="289">
        <f t="shared" si="8"/>
        <v>0</v>
      </c>
      <c r="AD29" s="11">
        <v>0</v>
      </c>
      <c r="AE29" s="289">
        <f t="shared" si="9"/>
        <v>0</v>
      </c>
      <c r="AF29" s="10">
        <v>0</v>
      </c>
      <c r="AG29" s="288">
        <f t="shared" si="10"/>
        <v>0</v>
      </c>
      <c r="AH29" s="11">
        <v>0</v>
      </c>
      <c r="AI29" s="289">
        <f t="shared" si="11"/>
        <v>0</v>
      </c>
      <c r="AJ29" s="327">
        <f t="shared" si="26"/>
        <v>0</v>
      </c>
      <c r="AK29" s="11">
        <v>0</v>
      </c>
      <c r="AL29" s="289">
        <f t="shared" si="13"/>
        <v>0</v>
      </c>
      <c r="AM29" s="11">
        <v>0</v>
      </c>
      <c r="AN29" s="289">
        <f t="shared" si="14"/>
        <v>0</v>
      </c>
      <c r="AO29" s="11">
        <v>0</v>
      </c>
      <c r="AP29" s="289">
        <f t="shared" si="15"/>
        <v>0</v>
      </c>
      <c r="AQ29" s="104">
        <v>0</v>
      </c>
    </row>
    <row r="30" spans="1:43" ht="21.75" customHeight="1">
      <c r="A30" s="32"/>
      <c r="B30" s="95" t="s">
        <v>181</v>
      </c>
      <c r="C30" s="318">
        <f t="shared" si="23"/>
        <v>0</v>
      </c>
      <c r="D30" s="100">
        <v>0</v>
      </c>
      <c r="E30" s="100">
        <v>0</v>
      </c>
      <c r="F30" s="327">
        <f t="shared" si="24"/>
        <v>0</v>
      </c>
      <c r="G30" s="277">
        <v>100</v>
      </c>
      <c r="H30" s="11">
        <v>0</v>
      </c>
      <c r="I30" s="305">
        <f t="shared" si="16"/>
        <v>0</v>
      </c>
      <c r="J30" s="116">
        <v>0</v>
      </c>
      <c r="K30" s="289">
        <f t="shared" si="17"/>
        <v>0</v>
      </c>
      <c r="L30" s="116">
        <v>0</v>
      </c>
      <c r="M30" s="289">
        <f t="shared" si="18"/>
        <v>0</v>
      </c>
      <c r="N30" s="117">
        <v>0</v>
      </c>
      <c r="O30" s="289">
        <f t="shared" si="19"/>
        <v>0</v>
      </c>
      <c r="P30" s="327">
        <f t="shared" si="25"/>
        <v>0</v>
      </c>
      <c r="Q30" s="304">
        <v>100</v>
      </c>
      <c r="R30" s="11">
        <v>0</v>
      </c>
      <c r="S30" s="305">
        <f t="shared" si="3"/>
        <v>0</v>
      </c>
      <c r="T30" s="11">
        <v>0</v>
      </c>
      <c r="U30" s="289">
        <f t="shared" si="4"/>
        <v>0</v>
      </c>
      <c r="V30" s="11">
        <v>0</v>
      </c>
      <c r="W30" s="289">
        <f t="shared" si="5"/>
        <v>0</v>
      </c>
      <c r="X30" s="11">
        <v>0</v>
      </c>
      <c r="Y30" s="289">
        <f t="shared" si="6"/>
        <v>0</v>
      </c>
      <c r="Z30" s="11">
        <v>0</v>
      </c>
      <c r="AA30" s="289">
        <f t="shared" si="7"/>
        <v>0</v>
      </c>
      <c r="AB30" s="11">
        <v>0</v>
      </c>
      <c r="AC30" s="289">
        <f t="shared" si="8"/>
        <v>0</v>
      </c>
      <c r="AD30" s="11">
        <v>0</v>
      </c>
      <c r="AE30" s="289">
        <f t="shared" si="9"/>
        <v>0</v>
      </c>
      <c r="AF30" s="10">
        <v>0</v>
      </c>
      <c r="AG30" s="288">
        <f t="shared" si="10"/>
        <v>0</v>
      </c>
      <c r="AH30" s="11">
        <v>0</v>
      </c>
      <c r="AI30" s="289">
        <f t="shared" si="11"/>
        <v>0</v>
      </c>
      <c r="AJ30" s="327">
        <f t="shared" si="26"/>
        <v>0</v>
      </c>
      <c r="AK30" s="11">
        <v>0</v>
      </c>
      <c r="AL30" s="289">
        <f t="shared" si="13"/>
        <v>0</v>
      </c>
      <c r="AM30" s="11">
        <v>0</v>
      </c>
      <c r="AN30" s="289">
        <f t="shared" si="14"/>
        <v>0</v>
      </c>
      <c r="AO30" s="11">
        <v>0</v>
      </c>
      <c r="AP30" s="289">
        <f t="shared" si="15"/>
        <v>0</v>
      </c>
      <c r="AQ30" s="104">
        <v>0</v>
      </c>
    </row>
    <row r="31" spans="1:43" ht="21.75" customHeight="1">
      <c r="A31" s="32"/>
      <c r="B31" s="95" t="s">
        <v>182</v>
      </c>
      <c r="C31" s="318">
        <f t="shared" si="23"/>
        <v>1</v>
      </c>
      <c r="D31" s="100">
        <v>0</v>
      </c>
      <c r="E31" s="100">
        <v>1</v>
      </c>
      <c r="F31" s="327">
        <f t="shared" si="24"/>
        <v>1</v>
      </c>
      <c r="G31" s="277">
        <v>100</v>
      </c>
      <c r="H31" s="11">
        <v>0</v>
      </c>
      <c r="I31" s="305">
        <f t="shared" si="16"/>
        <v>0</v>
      </c>
      <c r="J31" s="116">
        <v>1</v>
      </c>
      <c r="K31" s="289">
        <f t="shared" si="17"/>
        <v>100</v>
      </c>
      <c r="L31" s="116">
        <v>0</v>
      </c>
      <c r="M31" s="289">
        <f t="shared" si="18"/>
        <v>0</v>
      </c>
      <c r="N31" s="117">
        <v>0</v>
      </c>
      <c r="O31" s="289">
        <f t="shared" si="19"/>
        <v>0</v>
      </c>
      <c r="P31" s="327">
        <f t="shared" si="25"/>
        <v>1</v>
      </c>
      <c r="Q31" s="304">
        <v>100</v>
      </c>
      <c r="R31" s="11">
        <v>0</v>
      </c>
      <c r="S31" s="305">
        <f t="shared" si="3"/>
        <v>0</v>
      </c>
      <c r="T31" s="11">
        <v>0</v>
      </c>
      <c r="U31" s="289">
        <f t="shared" si="4"/>
        <v>0</v>
      </c>
      <c r="V31" s="11">
        <v>0</v>
      </c>
      <c r="W31" s="289">
        <f t="shared" si="5"/>
        <v>0</v>
      </c>
      <c r="X31" s="11">
        <v>1</v>
      </c>
      <c r="Y31" s="289">
        <f t="shared" si="6"/>
        <v>100</v>
      </c>
      <c r="Z31" s="11">
        <v>0</v>
      </c>
      <c r="AA31" s="289">
        <f t="shared" si="7"/>
        <v>0</v>
      </c>
      <c r="AB31" s="11">
        <v>0</v>
      </c>
      <c r="AC31" s="289">
        <f t="shared" si="8"/>
        <v>0</v>
      </c>
      <c r="AD31" s="11">
        <v>0</v>
      </c>
      <c r="AE31" s="289">
        <f t="shared" si="9"/>
        <v>0</v>
      </c>
      <c r="AF31" s="10">
        <v>0</v>
      </c>
      <c r="AG31" s="288">
        <f t="shared" si="10"/>
        <v>0</v>
      </c>
      <c r="AH31" s="11">
        <v>0</v>
      </c>
      <c r="AI31" s="289">
        <f t="shared" si="11"/>
        <v>0</v>
      </c>
      <c r="AJ31" s="327">
        <f t="shared" si="26"/>
        <v>0</v>
      </c>
      <c r="AK31" s="11">
        <v>0</v>
      </c>
      <c r="AL31" s="289">
        <f t="shared" si="13"/>
        <v>0</v>
      </c>
      <c r="AM31" s="11">
        <v>0</v>
      </c>
      <c r="AN31" s="289">
        <f t="shared" si="14"/>
        <v>0</v>
      </c>
      <c r="AO31" s="11">
        <v>0</v>
      </c>
      <c r="AP31" s="289">
        <f t="shared" si="15"/>
        <v>0</v>
      </c>
      <c r="AQ31" s="104">
        <v>0</v>
      </c>
    </row>
    <row r="32" spans="1:43" ht="21.75" customHeight="1">
      <c r="A32" s="32"/>
      <c r="B32" s="95" t="s">
        <v>183</v>
      </c>
      <c r="C32" s="318">
        <f t="shared" si="23"/>
        <v>0</v>
      </c>
      <c r="D32" s="100">
        <v>0</v>
      </c>
      <c r="E32" s="100">
        <v>0</v>
      </c>
      <c r="F32" s="327">
        <f t="shared" si="24"/>
        <v>0</v>
      </c>
      <c r="G32" s="277">
        <v>100</v>
      </c>
      <c r="H32" s="11">
        <v>0</v>
      </c>
      <c r="I32" s="305">
        <f>IF($F32&lt;&gt;0,H32/$F32*100,0)</f>
        <v>0</v>
      </c>
      <c r="J32" s="116">
        <v>0</v>
      </c>
      <c r="K32" s="289">
        <f>IF($F32&lt;&gt;0,J32/$F32*100,0)</f>
        <v>0</v>
      </c>
      <c r="L32" s="116">
        <v>0</v>
      </c>
      <c r="M32" s="289">
        <f>IF($F32&lt;&gt;0,L32/$F32*100,0)</f>
        <v>0</v>
      </c>
      <c r="N32" s="117">
        <v>0</v>
      </c>
      <c r="O32" s="289">
        <f>IF($F32&lt;&gt;0,N32/$F32*100,0)</f>
        <v>0</v>
      </c>
      <c r="P32" s="327">
        <f t="shared" si="25"/>
        <v>0</v>
      </c>
      <c r="Q32" s="304">
        <v>100</v>
      </c>
      <c r="R32" s="11">
        <v>0</v>
      </c>
      <c r="S32" s="305">
        <f>IF($P32&lt;&gt;0,R32/$P32*100,0)</f>
        <v>0</v>
      </c>
      <c r="T32" s="11">
        <v>0</v>
      </c>
      <c r="U32" s="289">
        <f>IF($P32&lt;&gt;0,T32/$P32*100,0)</f>
        <v>0</v>
      </c>
      <c r="V32" s="11">
        <v>0</v>
      </c>
      <c r="W32" s="289">
        <f>IF($P32&lt;&gt;0,V32/$P32*100,0)</f>
        <v>0</v>
      </c>
      <c r="X32" s="11">
        <v>0</v>
      </c>
      <c r="Y32" s="289">
        <f>IF($P32&lt;&gt;0,X32/$P32*100,0)</f>
        <v>0</v>
      </c>
      <c r="Z32" s="11">
        <v>0</v>
      </c>
      <c r="AA32" s="289">
        <f>IF($P32&lt;&gt;0,Z32/$P32*100,0)</f>
        <v>0</v>
      </c>
      <c r="AB32" s="11">
        <v>0</v>
      </c>
      <c r="AC32" s="289">
        <f>IF($P32&lt;&gt;0,AB32/$P32*100,0)</f>
        <v>0</v>
      </c>
      <c r="AD32" s="11">
        <v>0</v>
      </c>
      <c r="AE32" s="289">
        <f>IF($P32&lt;&gt;0,AD32/$P32*100,0)</f>
        <v>0</v>
      </c>
      <c r="AF32" s="10">
        <v>0</v>
      </c>
      <c r="AG32" s="288">
        <f>IF($P32&lt;&gt;0,AF32/$P32*100,0)</f>
        <v>0</v>
      </c>
      <c r="AH32" s="11">
        <v>0</v>
      </c>
      <c r="AI32" s="289">
        <f>IF($P32&lt;&gt;0,AH32/$P32*100,0)</f>
        <v>0</v>
      </c>
      <c r="AJ32" s="327">
        <f t="shared" si="26"/>
        <v>0</v>
      </c>
      <c r="AK32" s="11">
        <v>0</v>
      </c>
      <c r="AL32" s="289">
        <f>IF($P32&lt;&gt;0,AK32/$P32*100,0)</f>
        <v>0</v>
      </c>
      <c r="AM32" s="11">
        <v>0</v>
      </c>
      <c r="AN32" s="289">
        <f>IF($P32&lt;&gt;0,AM32/$P32*100,0)</f>
        <v>0</v>
      </c>
      <c r="AO32" s="11">
        <v>0</v>
      </c>
      <c r="AP32" s="289">
        <f>IF($P32&lt;&gt;0,AO32/$P32*100,0)</f>
        <v>0</v>
      </c>
      <c r="AQ32" s="104">
        <v>0</v>
      </c>
    </row>
    <row r="33" spans="1:43" ht="21.75" customHeight="1">
      <c r="A33" s="32"/>
      <c r="B33" s="95" t="s">
        <v>184</v>
      </c>
      <c r="C33" s="318">
        <f aca="true" t="shared" si="27" ref="C33:C47">SUM(F33+AJ33+AQ33)</f>
        <v>4</v>
      </c>
      <c r="D33" s="100">
        <v>2</v>
      </c>
      <c r="E33" s="100">
        <v>2</v>
      </c>
      <c r="F33" s="327">
        <f aca="true" t="shared" si="28" ref="F33:F47">SUM(H33+J33+L33+N33)</f>
        <v>2</v>
      </c>
      <c r="G33" s="277">
        <v>100</v>
      </c>
      <c r="H33" s="11">
        <v>0</v>
      </c>
      <c r="I33" s="289">
        <f t="shared" si="16"/>
        <v>0</v>
      </c>
      <c r="J33" s="11">
        <v>2</v>
      </c>
      <c r="K33" s="289">
        <f t="shared" si="17"/>
        <v>100</v>
      </c>
      <c r="L33" s="11">
        <v>0</v>
      </c>
      <c r="M33" s="289">
        <f t="shared" si="18"/>
        <v>0</v>
      </c>
      <c r="N33" s="11">
        <v>0</v>
      </c>
      <c r="O33" s="289">
        <f t="shared" si="19"/>
        <v>0</v>
      </c>
      <c r="P33" s="327">
        <f aca="true" t="shared" si="29" ref="P33:P47">SUM(R33+T33+V33+X33+Z33+AB33+AD33+AF33+AH33)</f>
        <v>2</v>
      </c>
      <c r="Q33" s="304">
        <v>100</v>
      </c>
      <c r="R33" s="11">
        <v>0</v>
      </c>
      <c r="S33" s="305">
        <f t="shared" si="3"/>
        <v>0</v>
      </c>
      <c r="T33" s="11">
        <v>0</v>
      </c>
      <c r="U33" s="289">
        <f t="shared" si="4"/>
        <v>0</v>
      </c>
      <c r="V33" s="11">
        <v>1</v>
      </c>
      <c r="W33" s="289">
        <f t="shared" si="5"/>
        <v>50</v>
      </c>
      <c r="X33" s="11">
        <v>0</v>
      </c>
      <c r="Y33" s="289">
        <f t="shared" si="6"/>
        <v>0</v>
      </c>
      <c r="Z33" s="11">
        <v>0</v>
      </c>
      <c r="AA33" s="289">
        <f t="shared" si="7"/>
        <v>0</v>
      </c>
      <c r="AB33" s="11">
        <v>1</v>
      </c>
      <c r="AC33" s="289">
        <f t="shared" si="8"/>
        <v>50</v>
      </c>
      <c r="AD33" s="11">
        <v>0</v>
      </c>
      <c r="AE33" s="289">
        <f t="shared" si="9"/>
        <v>0</v>
      </c>
      <c r="AF33" s="10">
        <v>0</v>
      </c>
      <c r="AG33" s="288">
        <f t="shared" si="10"/>
        <v>0</v>
      </c>
      <c r="AH33" s="11">
        <v>0</v>
      </c>
      <c r="AI33" s="289">
        <f t="shared" si="11"/>
        <v>0</v>
      </c>
      <c r="AJ33" s="327">
        <f aca="true" t="shared" si="30" ref="AJ33:AJ47">SUM(AK33+AM33+AO33)</f>
        <v>2</v>
      </c>
      <c r="AK33" s="11">
        <v>2</v>
      </c>
      <c r="AL33" s="289">
        <f t="shared" si="13"/>
        <v>100</v>
      </c>
      <c r="AM33" s="11">
        <v>0</v>
      </c>
      <c r="AN33" s="289">
        <f t="shared" si="14"/>
        <v>0</v>
      </c>
      <c r="AO33" s="11">
        <v>0</v>
      </c>
      <c r="AP33" s="289">
        <f t="shared" si="15"/>
        <v>0</v>
      </c>
      <c r="AQ33" s="104">
        <v>0</v>
      </c>
    </row>
    <row r="34" spans="1:43" ht="21.75" customHeight="1">
      <c r="A34" s="32"/>
      <c r="B34" s="95" t="s">
        <v>185</v>
      </c>
      <c r="C34" s="318">
        <f t="shared" si="27"/>
        <v>0</v>
      </c>
      <c r="D34" s="100">
        <v>0</v>
      </c>
      <c r="E34" s="100">
        <v>0</v>
      </c>
      <c r="F34" s="327">
        <f t="shared" si="28"/>
        <v>0</v>
      </c>
      <c r="G34" s="277">
        <v>100</v>
      </c>
      <c r="H34" s="11">
        <v>0</v>
      </c>
      <c r="I34" s="305">
        <f t="shared" si="16"/>
        <v>0</v>
      </c>
      <c r="J34" s="116">
        <v>0</v>
      </c>
      <c r="K34" s="289">
        <f t="shared" si="17"/>
        <v>0</v>
      </c>
      <c r="L34" s="116">
        <v>0</v>
      </c>
      <c r="M34" s="289">
        <f t="shared" si="18"/>
        <v>0</v>
      </c>
      <c r="N34" s="117">
        <v>0</v>
      </c>
      <c r="O34" s="289">
        <f t="shared" si="19"/>
        <v>0</v>
      </c>
      <c r="P34" s="327">
        <f t="shared" si="29"/>
        <v>0</v>
      </c>
      <c r="Q34" s="304">
        <v>100</v>
      </c>
      <c r="R34" s="11">
        <v>0</v>
      </c>
      <c r="S34" s="289">
        <f t="shared" si="3"/>
        <v>0</v>
      </c>
      <c r="T34" s="117">
        <v>0</v>
      </c>
      <c r="U34" s="289">
        <f t="shared" si="4"/>
        <v>0</v>
      </c>
      <c r="V34" s="117">
        <v>0</v>
      </c>
      <c r="W34" s="289">
        <f t="shared" si="5"/>
        <v>0</v>
      </c>
      <c r="X34" s="117">
        <v>0</v>
      </c>
      <c r="Y34" s="289">
        <f t="shared" si="6"/>
        <v>0</v>
      </c>
      <c r="Z34" s="117">
        <v>0</v>
      </c>
      <c r="AA34" s="289">
        <f t="shared" si="7"/>
        <v>0</v>
      </c>
      <c r="AB34" s="11">
        <v>0</v>
      </c>
      <c r="AC34" s="289">
        <f t="shared" si="8"/>
        <v>0</v>
      </c>
      <c r="AD34" s="117">
        <v>0</v>
      </c>
      <c r="AE34" s="289">
        <f t="shared" si="9"/>
        <v>0</v>
      </c>
      <c r="AF34" s="117">
        <v>0</v>
      </c>
      <c r="AG34" s="376">
        <f t="shared" si="10"/>
        <v>0</v>
      </c>
      <c r="AH34" s="117">
        <v>0</v>
      </c>
      <c r="AI34" s="289">
        <f t="shared" si="11"/>
        <v>0</v>
      </c>
      <c r="AJ34" s="327">
        <f t="shared" si="30"/>
        <v>0</v>
      </c>
      <c r="AK34" s="11">
        <v>0</v>
      </c>
      <c r="AL34" s="289">
        <f t="shared" si="13"/>
        <v>0</v>
      </c>
      <c r="AM34" s="11">
        <v>0</v>
      </c>
      <c r="AN34" s="289">
        <f t="shared" si="14"/>
        <v>0</v>
      </c>
      <c r="AO34" s="11">
        <v>0</v>
      </c>
      <c r="AP34" s="289">
        <f t="shared" si="15"/>
        <v>0</v>
      </c>
      <c r="AQ34" s="104">
        <v>0</v>
      </c>
    </row>
    <row r="35" spans="1:43" ht="21.75" customHeight="1">
      <c r="A35" s="32"/>
      <c r="B35" s="95" t="s">
        <v>186</v>
      </c>
      <c r="C35" s="318">
        <f t="shared" si="27"/>
        <v>0</v>
      </c>
      <c r="D35" s="100">
        <v>0</v>
      </c>
      <c r="E35" s="100">
        <v>0</v>
      </c>
      <c r="F35" s="327">
        <f t="shared" si="28"/>
        <v>0</v>
      </c>
      <c r="G35" s="277">
        <v>100</v>
      </c>
      <c r="H35" s="11">
        <v>0</v>
      </c>
      <c r="I35" s="305">
        <f t="shared" si="16"/>
        <v>0</v>
      </c>
      <c r="J35" s="118">
        <v>0</v>
      </c>
      <c r="K35" s="289">
        <f t="shared" si="17"/>
        <v>0</v>
      </c>
      <c r="L35" s="11">
        <v>0</v>
      </c>
      <c r="M35" s="289">
        <f t="shared" si="18"/>
        <v>0</v>
      </c>
      <c r="N35" s="11">
        <v>0</v>
      </c>
      <c r="O35" s="289">
        <f t="shared" si="19"/>
        <v>0</v>
      </c>
      <c r="P35" s="327">
        <f t="shared" si="29"/>
        <v>0</v>
      </c>
      <c r="Q35" s="304">
        <v>100</v>
      </c>
      <c r="R35" s="11">
        <v>0</v>
      </c>
      <c r="S35" s="305">
        <f t="shared" si="3"/>
        <v>0</v>
      </c>
      <c r="T35" s="11">
        <v>0</v>
      </c>
      <c r="U35" s="289">
        <f t="shared" si="4"/>
        <v>0</v>
      </c>
      <c r="V35" s="11">
        <v>0</v>
      </c>
      <c r="W35" s="289">
        <f t="shared" si="5"/>
        <v>0</v>
      </c>
      <c r="X35" s="11">
        <v>0</v>
      </c>
      <c r="Y35" s="289">
        <f t="shared" si="6"/>
        <v>0</v>
      </c>
      <c r="Z35" s="11">
        <v>0</v>
      </c>
      <c r="AA35" s="289">
        <f t="shared" si="7"/>
        <v>0</v>
      </c>
      <c r="AB35" s="11">
        <v>0</v>
      </c>
      <c r="AC35" s="289">
        <f t="shared" si="8"/>
        <v>0</v>
      </c>
      <c r="AD35" s="11">
        <v>0</v>
      </c>
      <c r="AE35" s="289">
        <f t="shared" si="9"/>
        <v>0</v>
      </c>
      <c r="AF35" s="10">
        <v>0</v>
      </c>
      <c r="AG35" s="288">
        <f t="shared" si="10"/>
        <v>0</v>
      </c>
      <c r="AH35" s="11">
        <v>0</v>
      </c>
      <c r="AI35" s="289">
        <f t="shared" si="11"/>
        <v>0</v>
      </c>
      <c r="AJ35" s="327">
        <f t="shared" si="30"/>
        <v>0</v>
      </c>
      <c r="AK35" s="11">
        <v>0</v>
      </c>
      <c r="AL35" s="289">
        <f t="shared" si="13"/>
        <v>0</v>
      </c>
      <c r="AM35" s="11">
        <v>0</v>
      </c>
      <c r="AN35" s="289">
        <f t="shared" si="14"/>
        <v>0</v>
      </c>
      <c r="AO35" s="11">
        <v>0</v>
      </c>
      <c r="AP35" s="289">
        <f t="shared" si="15"/>
        <v>0</v>
      </c>
      <c r="AQ35" s="104">
        <v>0</v>
      </c>
    </row>
    <row r="36" spans="1:43" ht="21.75" customHeight="1">
      <c r="A36" s="32"/>
      <c r="B36" s="95" t="s">
        <v>187</v>
      </c>
      <c r="C36" s="318">
        <f t="shared" si="27"/>
        <v>0</v>
      </c>
      <c r="D36" s="100">
        <v>0</v>
      </c>
      <c r="E36" s="100">
        <v>0</v>
      </c>
      <c r="F36" s="327">
        <f t="shared" si="28"/>
        <v>0</v>
      </c>
      <c r="G36" s="277">
        <v>100</v>
      </c>
      <c r="H36" s="11">
        <v>0</v>
      </c>
      <c r="I36" s="305">
        <f t="shared" si="16"/>
        <v>0</v>
      </c>
      <c r="J36" s="116">
        <v>0</v>
      </c>
      <c r="K36" s="289">
        <f t="shared" si="17"/>
        <v>0</v>
      </c>
      <c r="L36" s="116">
        <v>0</v>
      </c>
      <c r="M36" s="289">
        <f t="shared" si="18"/>
        <v>0</v>
      </c>
      <c r="N36" s="117">
        <v>0</v>
      </c>
      <c r="O36" s="289">
        <f t="shared" si="19"/>
        <v>0</v>
      </c>
      <c r="P36" s="327">
        <f t="shared" si="29"/>
        <v>0</v>
      </c>
      <c r="Q36" s="304">
        <v>100</v>
      </c>
      <c r="R36" s="11">
        <v>0</v>
      </c>
      <c r="S36" s="305">
        <f t="shared" si="3"/>
        <v>0</v>
      </c>
      <c r="T36" s="11">
        <v>0</v>
      </c>
      <c r="U36" s="289">
        <f t="shared" si="4"/>
        <v>0</v>
      </c>
      <c r="V36" s="11">
        <v>0</v>
      </c>
      <c r="W36" s="289">
        <f t="shared" si="5"/>
        <v>0</v>
      </c>
      <c r="X36" s="11">
        <v>0</v>
      </c>
      <c r="Y36" s="289">
        <f t="shared" si="6"/>
        <v>0</v>
      </c>
      <c r="Z36" s="11">
        <v>0</v>
      </c>
      <c r="AA36" s="289">
        <f t="shared" si="7"/>
        <v>0</v>
      </c>
      <c r="AB36" s="11">
        <v>0</v>
      </c>
      <c r="AC36" s="289">
        <f t="shared" si="8"/>
        <v>0</v>
      </c>
      <c r="AD36" s="11">
        <v>0</v>
      </c>
      <c r="AE36" s="289">
        <f t="shared" si="9"/>
        <v>0</v>
      </c>
      <c r="AF36" s="10">
        <v>0</v>
      </c>
      <c r="AG36" s="288">
        <f t="shared" si="10"/>
        <v>0</v>
      </c>
      <c r="AH36" s="11">
        <v>0</v>
      </c>
      <c r="AI36" s="289">
        <f t="shared" si="11"/>
        <v>0</v>
      </c>
      <c r="AJ36" s="327">
        <f t="shared" si="30"/>
        <v>0</v>
      </c>
      <c r="AK36" s="11">
        <v>0</v>
      </c>
      <c r="AL36" s="289">
        <f t="shared" si="13"/>
        <v>0</v>
      </c>
      <c r="AM36" s="11">
        <v>0</v>
      </c>
      <c r="AN36" s="289">
        <f t="shared" si="14"/>
        <v>0</v>
      </c>
      <c r="AO36" s="11">
        <v>0</v>
      </c>
      <c r="AP36" s="289">
        <f t="shared" si="15"/>
        <v>0</v>
      </c>
      <c r="AQ36" s="104">
        <v>0</v>
      </c>
    </row>
    <row r="37" spans="1:43" ht="21.75" customHeight="1">
      <c r="A37" s="32"/>
      <c r="B37" s="95" t="s">
        <v>188</v>
      </c>
      <c r="C37" s="318">
        <f t="shared" si="27"/>
        <v>0</v>
      </c>
      <c r="D37" s="100">
        <v>0</v>
      </c>
      <c r="E37" s="100">
        <v>0</v>
      </c>
      <c r="F37" s="327">
        <f t="shared" si="28"/>
        <v>0</v>
      </c>
      <c r="G37" s="277">
        <v>100</v>
      </c>
      <c r="H37" s="11">
        <v>0</v>
      </c>
      <c r="I37" s="305">
        <f t="shared" si="16"/>
        <v>0</v>
      </c>
      <c r="J37" s="116">
        <v>0</v>
      </c>
      <c r="K37" s="289">
        <f t="shared" si="17"/>
        <v>0</v>
      </c>
      <c r="L37" s="116">
        <v>0</v>
      </c>
      <c r="M37" s="289">
        <f t="shared" si="18"/>
        <v>0</v>
      </c>
      <c r="N37" s="117">
        <v>0</v>
      </c>
      <c r="O37" s="289">
        <f t="shared" si="19"/>
        <v>0</v>
      </c>
      <c r="P37" s="327">
        <f t="shared" si="29"/>
        <v>0</v>
      </c>
      <c r="Q37" s="304">
        <v>100</v>
      </c>
      <c r="R37" s="11">
        <v>0</v>
      </c>
      <c r="S37" s="305">
        <f t="shared" si="3"/>
        <v>0</v>
      </c>
      <c r="T37" s="11">
        <v>0</v>
      </c>
      <c r="U37" s="289">
        <f t="shared" si="4"/>
        <v>0</v>
      </c>
      <c r="V37" s="11">
        <v>0</v>
      </c>
      <c r="W37" s="289">
        <f t="shared" si="5"/>
        <v>0</v>
      </c>
      <c r="X37" s="11">
        <v>0</v>
      </c>
      <c r="Y37" s="289">
        <f t="shared" si="6"/>
        <v>0</v>
      </c>
      <c r="Z37" s="11">
        <v>0</v>
      </c>
      <c r="AA37" s="289">
        <f t="shared" si="7"/>
        <v>0</v>
      </c>
      <c r="AB37" s="11">
        <v>0</v>
      </c>
      <c r="AC37" s="289">
        <f t="shared" si="8"/>
        <v>0</v>
      </c>
      <c r="AD37" s="11">
        <v>0</v>
      </c>
      <c r="AE37" s="289">
        <f t="shared" si="9"/>
        <v>0</v>
      </c>
      <c r="AF37" s="10">
        <v>0</v>
      </c>
      <c r="AG37" s="288">
        <f t="shared" si="10"/>
        <v>0</v>
      </c>
      <c r="AH37" s="11">
        <v>0</v>
      </c>
      <c r="AI37" s="289">
        <f t="shared" si="11"/>
        <v>0</v>
      </c>
      <c r="AJ37" s="327">
        <f t="shared" si="30"/>
        <v>0</v>
      </c>
      <c r="AK37" s="11">
        <v>0</v>
      </c>
      <c r="AL37" s="289">
        <f t="shared" si="13"/>
        <v>0</v>
      </c>
      <c r="AM37" s="11">
        <v>0</v>
      </c>
      <c r="AN37" s="289">
        <f t="shared" si="14"/>
        <v>0</v>
      </c>
      <c r="AO37" s="11">
        <v>0</v>
      </c>
      <c r="AP37" s="289">
        <f t="shared" si="15"/>
        <v>0</v>
      </c>
      <c r="AQ37" s="104">
        <v>0</v>
      </c>
    </row>
    <row r="38" spans="1:43" ht="21.75" customHeight="1">
      <c r="A38" s="32"/>
      <c r="B38" s="95" t="s">
        <v>189</v>
      </c>
      <c r="C38" s="318">
        <f t="shared" si="27"/>
        <v>1</v>
      </c>
      <c r="D38" s="100">
        <v>0</v>
      </c>
      <c r="E38" s="100">
        <v>1</v>
      </c>
      <c r="F38" s="327">
        <f t="shared" si="28"/>
        <v>1</v>
      </c>
      <c r="G38" s="277">
        <v>100</v>
      </c>
      <c r="H38" s="11">
        <v>0</v>
      </c>
      <c r="I38" s="305">
        <f t="shared" si="16"/>
        <v>0</v>
      </c>
      <c r="J38" s="116">
        <v>0</v>
      </c>
      <c r="K38" s="289">
        <f t="shared" si="17"/>
        <v>0</v>
      </c>
      <c r="L38" s="116">
        <v>1</v>
      </c>
      <c r="M38" s="289">
        <f t="shared" si="18"/>
        <v>100</v>
      </c>
      <c r="N38" s="117">
        <v>0</v>
      </c>
      <c r="O38" s="289">
        <f t="shared" si="19"/>
        <v>0</v>
      </c>
      <c r="P38" s="327">
        <f t="shared" si="29"/>
        <v>1</v>
      </c>
      <c r="Q38" s="304">
        <v>100</v>
      </c>
      <c r="R38" s="11">
        <v>1</v>
      </c>
      <c r="S38" s="305">
        <f t="shared" si="3"/>
        <v>100</v>
      </c>
      <c r="T38" s="11">
        <v>0</v>
      </c>
      <c r="U38" s="289">
        <f t="shared" si="4"/>
        <v>0</v>
      </c>
      <c r="V38" s="11">
        <v>0</v>
      </c>
      <c r="W38" s="289">
        <f t="shared" si="5"/>
        <v>0</v>
      </c>
      <c r="X38" s="11">
        <v>0</v>
      </c>
      <c r="Y38" s="289">
        <f t="shared" si="6"/>
        <v>0</v>
      </c>
      <c r="Z38" s="11">
        <v>0</v>
      </c>
      <c r="AA38" s="289">
        <f t="shared" si="7"/>
        <v>0</v>
      </c>
      <c r="AB38" s="11">
        <v>0</v>
      </c>
      <c r="AC38" s="289">
        <f t="shared" si="8"/>
        <v>0</v>
      </c>
      <c r="AD38" s="11">
        <v>0</v>
      </c>
      <c r="AE38" s="289">
        <f t="shared" si="9"/>
        <v>0</v>
      </c>
      <c r="AF38" s="10">
        <v>0</v>
      </c>
      <c r="AG38" s="288">
        <f t="shared" si="10"/>
        <v>0</v>
      </c>
      <c r="AH38" s="11">
        <v>0</v>
      </c>
      <c r="AI38" s="289">
        <f t="shared" si="11"/>
        <v>0</v>
      </c>
      <c r="AJ38" s="327">
        <f t="shared" si="30"/>
        <v>0</v>
      </c>
      <c r="AK38" s="11">
        <v>0</v>
      </c>
      <c r="AL38" s="289">
        <f t="shared" si="13"/>
        <v>0</v>
      </c>
      <c r="AM38" s="11">
        <v>0</v>
      </c>
      <c r="AN38" s="289">
        <f t="shared" si="14"/>
        <v>0</v>
      </c>
      <c r="AO38" s="11">
        <v>0</v>
      </c>
      <c r="AP38" s="289">
        <f t="shared" si="15"/>
        <v>0</v>
      </c>
      <c r="AQ38" s="104">
        <v>0</v>
      </c>
    </row>
    <row r="39" spans="1:43" ht="21.75" customHeight="1">
      <c r="A39" s="32"/>
      <c r="B39" s="95" t="s">
        <v>190</v>
      </c>
      <c r="C39" s="318">
        <f t="shared" si="27"/>
        <v>0</v>
      </c>
      <c r="D39" s="100">
        <v>0</v>
      </c>
      <c r="E39" s="100">
        <v>0</v>
      </c>
      <c r="F39" s="327">
        <f t="shared" si="28"/>
        <v>0</v>
      </c>
      <c r="G39" s="277">
        <v>100</v>
      </c>
      <c r="H39" s="11">
        <v>0</v>
      </c>
      <c r="I39" s="305">
        <f t="shared" si="16"/>
        <v>0</v>
      </c>
      <c r="J39" s="118">
        <v>0</v>
      </c>
      <c r="K39" s="289">
        <f t="shared" si="17"/>
        <v>0</v>
      </c>
      <c r="L39" s="11">
        <v>0</v>
      </c>
      <c r="M39" s="289">
        <f t="shared" si="18"/>
        <v>0</v>
      </c>
      <c r="N39" s="11">
        <v>0</v>
      </c>
      <c r="O39" s="289">
        <f t="shared" si="19"/>
        <v>0</v>
      </c>
      <c r="P39" s="327">
        <f t="shared" si="29"/>
        <v>0</v>
      </c>
      <c r="Q39" s="304">
        <v>100</v>
      </c>
      <c r="R39" s="11">
        <v>0</v>
      </c>
      <c r="S39" s="305">
        <f t="shared" si="3"/>
        <v>0</v>
      </c>
      <c r="T39" s="11">
        <v>0</v>
      </c>
      <c r="U39" s="289">
        <f t="shared" si="4"/>
        <v>0</v>
      </c>
      <c r="V39" s="11">
        <v>0</v>
      </c>
      <c r="W39" s="289">
        <f t="shared" si="5"/>
        <v>0</v>
      </c>
      <c r="X39" s="11">
        <v>0</v>
      </c>
      <c r="Y39" s="289">
        <f t="shared" si="6"/>
        <v>0</v>
      </c>
      <c r="Z39" s="11">
        <v>0</v>
      </c>
      <c r="AA39" s="289">
        <f t="shared" si="7"/>
        <v>0</v>
      </c>
      <c r="AB39" s="11">
        <v>0</v>
      </c>
      <c r="AC39" s="289">
        <f t="shared" si="8"/>
        <v>0</v>
      </c>
      <c r="AD39" s="11">
        <v>0</v>
      </c>
      <c r="AE39" s="289">
        <f t="shared" si="9"/>
        <v>0</v>
      </c>
      <c r="AF39" s="10">
        <v>0</v>
      </c>
      <c r="AG39" s="288">
        <f t="shared" si="10"/>
        <v>0</v>
      </c>
      <c r="AH39" s="11">
        <v>0</v>
      </c>
      <c r="AI39" s="289">
        <f t="shared" si="11"/>
        <v>0</v>
      </c>
      <c r="AJ39" s="327">
        <f t="shared" si="30"/>
        <v>0</v>
      </c>
      <c r="AK39" s="11">
        <v>0</v>
      </c>
      <c r="AL39" s="289">
        <f t="shared" si="13"/>
        <v>0</v>
      </c>
      <c r="AM39" s="11">
        <v>0</v>
      </c>
      <c r="AN39" s="289">
        <f t="shared" si="14"/>
        <v>0</v>
      </c>
      <c r="AO39" s="11">
        <v>0</v>
      </c>
      <c r="AP39" s="289">
        <f t="shared" si="15"/>
        <v>0</v>
      </c>
      <c r="AQ39" s="104">
        <v>0</v>
      </c>
    </row>
    <row r="40" spans="1:43" ht="24.75" customHeight="1">
      <c r="A40" s="32"/>
      <c r="B40" s="95" t="s">
        <v>191</v>
      </c>
      <c r="C40" s="318">
        <f t="shared" si="27"/>
        <v>1</v>
      </c>
      <c r="D40" s="100">
        <v>1</v>
      </c>
      <c r="E40" s="100">
        <v>0</v>
      </c>
      <c r="F40" s="327">
        <f t="shared" si="28"/>
        <v>0</v>
      </c>
      <c r="G40" s="277">
        <v>100</v>
      </c>
      <c r="H40" s="11">
        <v>0</v>
      </c>
      <c r="I40" s="305">
        <f t="shared" si="16"/>
        <v>0</v>
      </c>
      <c r="J40" s="116">
        <v>0</v>
      </c>
      <c r="K40" s="289">
        <f t="shared" si="17"/>
        <v>0</v>
      </c>
      <c r="L40" s="116">
        <v>0</v>
      </c>
      <c r="M40" s="289">
        <f t="shared" si="18"/>
        <v>0</v>
      </c>
      <c r="N40" s="117">
        <v>0</v>
      </c>
      <c r="O40" s="289">
        <f t="shared" si="19"/>
        <v>0</v>
      </c>
      <c r="P40" s="327">
        <f t="shared" si="29"/>
        <v>0</v>
      </c>
      <c r="Q40" s="304">
        <v>100</v>
      </c>
      <c r="R40" s="11">
        <v>0</v>
      </c>
      <c r="S40" s="289">
        <f t="shared" si="3"/>
        <v>0</v>
      </c>
      <c r="T40" s="117">
        <v>0</v>
      </c>
      <c r="U40" s="289">
        <f t="shared" si="4"/>
        <v>0</v>
      </c>
      <c r="V40" s="117">
        <v>0</v>
      </c>
      <c r="W40" s="289">
        <f t="shared" si="5"/>
        <v>0</v>
      </c>
      <c r="X40" s="117">
        <v>0</v>
      </c>
      <c r="Y40" s="289">
        <f t="shared" si="6"/>
        <v>0</v>
      </c>
      <c r="Z40" s="117">
        <v>0</v>
      </c>
      <c r="AA40" s="289">
        <f t="shared" si="7"/>
        <v>0</v>
      </c>
      <c r="AB40" s="11">
        <v>0</v>
      </c>
      <c r="AC40" s="289">
        <f t="shared" si="8"/>
        <v>0</v>
      </c>
      <c r="AD40" s="117">
        <v>0</v>
      </c>
      <c r="AE40" s="289">
        <f t="shared" si="9"/>
        <v>0</v>
      </c>
      <c r="AF40" s="117">
        <v>0</v>
      </c>
      <c r="AG40" s="376">
        <f t="shared" si="10"/>
        <v>0</v>
      </c>
      <c r="AH40" s="117">
        <v>0</v>
      </c>
      <c r="AI40" s="289">
        <f t="shared" si="11"/>
        <v>0</v>
      </c>
      <c r="AJ40" s="327">
        <f t="shared" si="30"/>
        <v>1</v>
      </c>
      <c r="AK40" s="11">
        <v>0</v>
      </c>
      <c r="AL40" s="289">
        <f t="shared" si="13"/>
        <v>0</v>
      </c>
      <c r="AM40" s="11">
        <v>1</v>
      </c>
      <c r="AN40" s="289">
        <f t="shared" si="14"/>
        <v>0</v>
      </c>
      <c r="AO40" s="11">
        <v>0</v>
      </c>
      <c r="AP40" s="289">
        <f t="shared" si="15"/>
        <v>0</v>
      </c>
      <c r="AQ40" s="104">
        <v>0</v>
      </c>
    </row>
    <row r="41" spans="1:43" ht="21.75" customHeight="1">
      <c r="A41" s="32"/>
      <c r="B41" s="95" t="s">
        <v>192</v>
      </c>
      <c r="C41" s="318">
        <f t="shared" si="27"/>
        <v>0</v>
      </c>
      <c r="D41" s="100">
        <v>0</v>
      </c>
      <c r="E41" s="100">
        <v>0</v>
      </c>
      <c r="F41" s="327">
        <f t="shared" si="28"/>
        <v>0</v>
      </c>
      <c r="G41" s="277">
        <v>100</v>
      </c>
      <c r="H41" s="11">
        <v>0</v>
      </c>
      <c r="I41" s="305">
        <f t="shared" si="16"/>
        <v>0</v>
      </c>
      <c r="J41" s="116">
        <v>0</v>
      </c>
      <c r="K41" s="289">
        <f t="shared" si="17"/>
        <v>0</v>
      </c>
      <c r="L41" s="116">
        <v>0</v>
      </c>
      <c r="M41" s="289">
        <f t="shared" si="18"/>
        <v>0</v>
      </c>
      <c r="N41" s="117">
        <v>0</v>
      </c>
      <c r="O41" s="289">
        <f t="shared" si="19"/>
        <v>0</v>
      </c>
      <c r="P41" s="327">
        <f t="shared" si="29"/>
        <v>0</v>
      </c>
      <c r="Q41" s="304">
        <v>100</v>
      </c>
      <c r="R41" s="11">
        <v>0</v>
      </c>
      <c r="S41" s="305">
        <f t="shared" si="3"/>
        <v>0</v>
      </c>
      <c r="T41" s="11">
        <v>0</v>
      </c>
      <c r="U41" s="289">
        <f t="shared" si="4"/>
        <v>0</v>
      </c>
      <c r="V41" s="11">
        <v>0</v>
      </c>
      <c r="W41" s="289">
        <f t="shared" si="5"/>
        <v>0</v>
      </c>
      <c r="X41" s="11">
        <v>0</v>
      </c>
      <c r="Y41" s="289">
        <f t="shared" si="6"/>
        <v>0</v>
      </c>
      <c r="Z41" s="11">
        <v>0</v>
      </c>
      <c r="AA41" s="289">
        <f t="shared" si="7"/>
        <v>0</v>
      </c>
      <c r="AB41" s="11">
        <v>0</v>
      </c>
      <c r="AC41" s="289">
        <f t="shared" si="8"/>
        <v>0</v>
      </c>
      <c r="AD41" s="11">
        <v>0</v>
      </c>
      <c r="AE41" s="289">
        <f t="shared" si="9"/>
        <v>0</v>
      </c>
      <c r="AF41" s="10">
        <v>0</v>
      </c>
      <c r="AG41" s="288">
        <f t="shared" si="10"/>
        <v>0</v>
      </c>
      <c r="AH41" s="11">
        <v>0</v>
      </c>
      <c r="AI41" s="289">
        <f t="shared" si="11"/>
        <v>0</v>
      </c>
      <c r="AJ41" s="327">
        <f t="shared" si="30"/>
        <v>0</v>
      </c>
      <c r="AK41" s="11">
        <v>0</v>
      </c>
      <c r="AL41" s="289">
        <f t="shared" si="13"/>
        <v>0</v>
      </c>
      <c r="AM41" s="11">
        <v>0</v>
      </c>
      <c r="AN41" s="289">
        <f t="shared" si="14"/>
        <v>0</v>
      </c>
      <c r="AO41" s="11">
        <v>0</v>
      </c>
      <c r="AP41" s="289">
        <f t="shared" si="15"/>
        <v>0</v>
      </c>
      <c r="AQ41" s="104">
        <v>0</v>
      </c>
    </row>
    <row r="42" spans="1:43" ht="21.75" customHeight="1">
      <c r="A42" s="32"/>
      <c r="B42" s="95" t="s">
        <v>193</v>
      </c>
      <c r="C42" s="318">
        <f t="shared" si="27"/>
        <v>2</v>
      </c>
      <c r="D42" s="100">
        <v>0</v>
      </c>
      <c r="E42" s="100">
        <v>2</v>
      </c>
      <c r="F42" s="327">
        <f t="shared" si="28"/>
        <v>2</v>
      </c>
      <c r="G42" s="377">
        <v>100</v>
      </c>
      <c r="H42" s="12">
        <v>0</v>
      </c>
      <c r="I42" s="305">
        <f t="shared" si="16"/>
        <v>0</v>
      </c>
      <c r="J42" s="116">
        <v>1</v>
      </c>
      <c r="K42" s="289">
        <f t="shared" si="17"/>
        <v>50</v>
      </c>
      <c r="L42" s="116">
        <v>1</v>
      </c>
      <c r="M42" s="289">
        <f t="shared" si="18"/>
        <v>50</v>
      </c>
      <c r="N42" s="117">
        <v>0</v>
      </c>
      <c r="O42" s="289">
        <f t="shared" si="19"/>
        <v>0</v>
      </c>
      <c r="P42" s="327">
        <f t="shared" si="29"/>
        <v>2</v>
      </c>
      <c r="Q42" s="378">
        <v>100</v>
      </c>
      <c r="R42" s="12">
        <v>1</v>
      </c>
      <c r="S42" s="305">
        <f t="shared" si="3"/>
        <v>50</v>
      </c>
      <c r="T42" s="11">
        <v>1</v>
      </c>
      <c r="U42" s="289">
        <f t="shared" si="4"/>
        <v>50</v>
      </c>
      <c r="V42" s="11">
        <v>0</v>
      </c>
      <c r="W42" s="289">
        <f t="shared" si="5"/>
        <v>0</v>
      </c>
      <c r="X42" s="11">
        <v>0</v>
      </c>
      <c r="Y42" s="289">
        <f t="shared" si="6"/>
        <v>0</v>
      </c>
      <c r="Z42" s="11">
        <v>0</v>
      </c>
      <c r="AA42" s="289">
        <f t="shared" si="7"/>
        <v>0</v>
      </c>
      <c r="AB42" s="11">
        <v>0</v>
      </c>
      <c r="AC42" s="289">
        <f t="shared" si="8"/>
        <v>0</v>
      </c>
      <c r="AD42" s="11">
        <v>0</v>
      </c>
      <c r="AE42" s="289">
        <f t="shared" si="9"/>
        <v>0</v>
      </c>
      <c r="AF42" s="10">
        <v>0</v>
      </c>
      <c r="AG42" s="288">
        <f t="shared" si="10"/>
        <v>0</v>
      </c>
      <c r="AH42" s="11">
        <v>0</v>
      </c>
      <c r="AI42" s="289">
        <f t="shared" si="11"/>
        <v>0</v>
      </c>
      <c r="AJ42" s="327">
        <f t="shared" si="30"/>
        <v>0</v>
      </c>
      <c r="AK42" s="12">
        <v>0</v>
      </c>
      <c r="AL42" s="289">
        <f t="shared" si="13"/>
        <v>0</v>
      </c>
      <c r="AM42" s="12">
        <v>0</v>
      </c>
      <c r="AN42" s="289">
        <f t="shared" si="14"/>
        <v>0</v>
      </c>
      <c r="AO42" s="12">
        <v>0</v>
      </c>
      <c r="AP42" s="289">
        <f t="shared" si="15"/>
        <v>0</v>
      </c>
      <c r="AQ42" s="119">
        <v>0</v>
      </c>
    </row>
    <row r="43" spans="1:43" ht="21.75" customHeight="1">
      <c r="A43" s="32"/>
      <c r="B43" s="95" t="s">
        <v>194</v>
      </c>
      <c r="C43" s="318">
        <f t="shared" si="27"/>
        <v>2</v>
      </c>
      <c r="D43" s="100">
        <v>2</v>
      </c>
      <c r="E43" s="100">
        <v>0</v>
      </c>
      <c r="F43" s="327">
        <f t="shared" si="28"/>
        <v>2</v>
      </c>
      <c r="G43" s="277">
        <v>100</v>
      </c>
      <c r="H43" s="11">
        <v>0</v>
      </c>
      <c r="I43" s="305">
        <f t="shared" si="16"/>
        <v>0</v>
      </c>
      <c r="J43" s="116">
        <v>2</v>
      </c>
      <c r="K43" s="289">
        <f t="shared" si="17"/>
        <v>100</v>
      </c>
      <c r="L43" s="116">
        <v>0</v>
      </c>
      <c r="M43" s="289">
        <f t="shared" si="18"/>
        <v>0</v>
      </c>
      <c r="N43" s="117">
        <v>0</v>
      </c>
      <c r="O43" s="289">
        <f t="shared" si="19"/>
        <v>0</v>
      </c>
      <c r="P43" s="327">
        <f t="shared" si="29"/>
        <v>2</v>
      </c>
      <c r="Q43" s="304">
        <v>100</v>
      </c>
      <c r="R43" s="11">
        <v>0</v>
      </c>
      <c r="S43" s="305">
        <f t="shared" si="3"/>
        <v>0</v>
      </c>
      <c r="T43" s="11">
        <v>0</v>
      </c>
      <c r="U43" s="289">
        <f t="shared" si="4"/>
        <v>0</v>
      </c>
      <c r="V43" s="11">
        <v>0</v>
      </c>
      <c r="W43" s="289">
        <f t="shared" si="5"/>
        <v>0</v>
      </c>
      <c r="X43" s="11">
        <v>0</v>
      </c>
      <c r="Y43" s="289">
        <f t="shared" si="6"/>
        <v>0</v>
      </c>
      <c r="Z43" s="11">
        <v>1</v>
      </c>
      <c r="AA43" s="289">
        <f t="shared" si="7"/>
        <v>50</v>
      </c>
      <c r="AB43" s="11">
        <v>1</v>
      </c>
      <c r="AC43" s="289">
        <f t="shared" si="8"/>
        <v>50</v>
      </c>
      <c r="AD43" s="11">
        <v>0</v>
      </c>
      <c r="AE43" s="289">
        <f t="shared" si="9"/>
        <v>0</v>
      </c>
      <c r="AF43" s="10">
        <v>0</v>
      </c>
      <c r="AG43" s="288">
        <f t="shared" si="10"/>
        <v>0</v>
      </c>
      <c r="AH43" s="11">
        <v>0</v>
      </c>
      <c r="AI43" s="289">
        <f t="shared" si="11"/>
        <v>0</v>
      </c>
      <c r="AJ43" s="327">
        <f t="shared" si="30"/>
        <v>0</v>
      </c>
      <c r="AK43" s="11">
        <v>0</v>
      </c>
      <c r="AL43" s="289">
        <f t="shared" si="13"/>
        <v>0</v>
      </c>
      <c r="AM43" s="11">
        <v>0</v>
      </c>
      <c r="AN43" s="289">
        <f t="shared" si="14"/>
        <v>0</v>
      </c>
      <c r="AO43" s="11">
        <v>0</v>
      </c>
      <c r="AP43" s="289">
        <f t="shared" si="15"/>
        <v>0</v>
      </c>
      <c r="AQ43" s="104">
        <v>0</v>
      </c>
    </row>
    <row r="44" spans="1:43" ht="21.75" customHeight="1">
      <c r="A44" s="32"/>
      <c r="B44" s="95" t="s">
        <v>195</v>
      </c>
      <c r="C44" s="318">
        <f t="shared" si="27"/>
        <v>0</v>
      </c>
      <c r="D44" s="100">
        <v>0</v>
      </c>
      <c r="E44" s="100">
        <v>0</v>
      </c>
      <c r="F44" s="327">
        <f t="shared" si="28"/>
        <v>0</v>
      </c>
      <c r="G44" s="277">
        <v>100</v>
      </c>
      <c r="H44" s="11">
        <v>0</v>
      </c>
      <c r="I44" s="305">
        <f t="shared" si="16"/>
        <v>0</v>
      </c>
      <c r="J44" s="116">
        <v>0</v>
      </c>
      <c r="K44" s="289">
        <f t="shared" si="17"/>
        <v>0</v>
      </c>
      <c r="L44" s="116">
        <v>0</v>
      </c>
      <c r="M44" s="289">
        <f t="shared" si="18"/>
        <v>0</v>
      </c>
      <c r="N44" s="117">
        <v>0</v>
      </c>
      <c r="O44" s="289">
        <f t="shared" si="19"/>
        <v>0</v>
      </c>
      <c r="P44" s="327">
        <f t="shared" si="29"/>
        <v>0</v>
      </c>
      <c r="Q44" s="304">
        <v>100</v>
      </c>
      <c r="R44" s="11">
        <v>0</v>
      </c>
      <c r="S44" s="305">
        <f t="shared" si="3"/>
        <v>0</v>
      </c>
      <c r="T44" s="11">
        <v>0</v>
      </c>
      <c r="U44" s="289">
        <f t="shared" si="4"/>
        <v>0</v>
      </c>
      <c r="V44" s="11">
        <v>0</v>
      </c>
      <c r="W44" s="289">
        <f t="shared" si="5"/>
        <v>0</v>
      </c>
      <c r="X44" s="11">
        <v>0</v>
      </c>
      <c r="Y44" s="289">
        <f t="shared" si="6"/>
        <v>0</v>
      </c>
      <c r="Z44" s="11">
        <v>0</v>
      </c>
      <c r="AA44" s="289">
        <f t="shared" si="7"/>
        <v>0</v>
      </c>
      <c r="AB44" s="11">
        <v>0</v>
      </c>
      <c r="AC44" s="289">
        <f t="shared" si="8"/>
        <v>0</v>
      </c>
      <c r="AD44" s="11">
        <v>0</v>
      </c>
      <c r="AE44" s="289">
        <f t="shared" si="9"/>
        <v>0</v>
      </c>
      <c r="AF44" s="10">
        <v>0</v>
      </c>
      <c r="AG44" s="288">
        <f t="shared" si="10"/>
        <v>0</v>
      </c>
      <c r="AH44" s="11">
        <v>0</v>
      </c>
      <c r="AI44" s="289">
        <f t="shared" si="11"/>
        <v>0</v>
      </c>
      <c r="AJ44" s="327">
        <f t="shared" si="30"/>
        <v>0</v>
      </c>
      <c r="AK44" s="11">
        <v>0</v>
      </c>
      <c r="AL44" s="289">
        <f t="shared" si="13"/>
        <v>0</v>
      </c>
      <c r="AM44" s="11">
        <v>0</v>
      </c>
      <c r="AN44" s="289">
        <f t="shared" si="14"/>
        <v>0</v>
      </c>
      <c r="AO44" s="11">
        <v>0</v>
      </c>
      <c r="AP44" s="289">
        <f t="shared" si="15"/>
        <v>0</v>
      </c>
      <c r="AQ44" s="104">
        <v>0</v>
      </c>
    </row>
    <row r="45" spans="1:43" ht="21.75" customHeight="1">
      <c r="A45" s="32"/>
      <c r="B45" s="95" t="s">
        <v>196</v>
      </c>
      <c r="C45" s="318">
        <f t="shared" si="27"/>
        <v>0</v>
      </c>
      <c r="D45" s="100">
        <v>0</v>
      </c>
      <c r="E45" s="100">
        <v>0</v>
      </c>
      <c r="F45" s="327">
        <f t="shared" si="28"/>
        <v>0</v>
      </c>
      <c r="G45" s="277">
        <v>100</v>
      </c>
      <c r="H45" s="11">
        <v>0</v>
      </c>
      <c r="I45" s="305">
        <f t="shared" si="16"/>
        <v>0</v>
      </c>
      <c r="J45" s="116">
        <v>0</v>
      </c>
      <c r="K45" s="289">
        <f t="shared" si="17"/>
        <v>0</v>
      </c>
      <c r="L45" s="116">
        <v>0</v>
      </c>
      <c r="M45" s="289">
        <f t="shared" si="18"/>
        <v>0</v>
      </c>
      <c r="N45" s="117">
        <v>0</v>
      </c>
      <c r="O45" s="289">
        <f t="shared" si="19"/>
        <v>0</v>
      </c>
      <c r="P45" s="327">
        <f t="shared" si="29"/>
        <v>0</v>
      </c>
      <c r="Q45" s="304">
        <v>100</v>
      </c>
      <c r="R45" s="11">
        <v>0</v>
      </c>
      <c r="S45" s="305">
        <f t="shared" si="3"/>
        <v>0</v>
      </c>
      <c r="T45" s="11">
        <v>0</v>
      </c>
      <c r="U45" s="289">
        <f t="shared" si="4"/>
        <v>0</v>
      </c>
      <c r="V45" s="11">
        <v>0</v>
      </c>
      <c r="W45" s="289">
        <f t="shared" si="5"/>
        <v>0</v>
      </c>
      <c r="X45" s="11">
        <v>0</v>
      </c>
      <c r="Y45" s="289">
        <f t="shared" si="6"/>
        <v>0</v>
      </c>
      <c r="Z45" s="11">
        <v>0</v>
      </c>
      <c r="AA45" s="289">
        <f t="shared" si="7"/>
        <v>0</v>
      </c>
      <c r="AB45" s="11">
        <v>0</v>
      </c>
      <c r="AC45" s="289">
        <f t="shared" si="8"/>
        <v>0</v>
      </c>
      <c r="AD45" s="11">
        <v>0</v>
      </c>
      <c r="AE45" s="289">
        <f t="shared" si="9"/>
        <v>0</v>
      </c>
      <c r="AF45" s="10">
        <v>0</v>
      </c>
      <c r="AG45" s="288">
        <f t="shared" si="10"/>
        <v>0</v>
      </c>
      <c r="AH45" s="11">
        <v>0</v>
      </c>
      <c r="AI45" s="289">
        <f t="shared" si="11"/>
        <v>0</v>
      </c>
      <c r="AJ45" s="327">
        <f t="shared" si="30"/>
        <v>0</v>
      </c>
      <c r="AK45" s="11">
        <v>0</v>
      </c>
      <c r="AL45" s="289">
        <f t="shared" si="13"/>
        <v>0</v>
      </c>
      <c r="AM45" s="11">
        <v>0</v>
      </c>
      <c r="AN45" s="289">
        <f t="shared" si="14"/>
        <v>0</v>
      </c>
      <c r="AO45" s="11">
        <v>0</v>
      </c>
      <c r="AP45" s="289">
        <f t="shared" si="15"/>
        <v>0</v>
      </c>
      <c r="AQ45" s="104">
        <v>0</v>
      </c>
    </row>
    <row r="46" spans="1:43" ht="21.75" customHeight="1">
      <c r="A46" s="32"/>
      <c r="B46" s="95" t="s">
        <v>197</v>
      </c>
      <c r="C46" s="318">
        <f t="shared" si="27"/>
        <v>0</v>
      </c>
      <c r="D46" s="100">
        <v>0</v>
      </c>
      <c r="E46" s="100">
        <v>0</v>
      </c>
      <c r="F46" s="327">
        <f t="shared" si="28"/>
        <v>0</v>
      </c>
      <c r="G46" s="277">
        <v>100</v>
      </c>
      <c r="H46" s="11">
        <v>0</v>
      </c>
      <c r="I46" s="305">
        <f t="shared" si="16"/>
        <v>0</v>
      </c>
      <c r="J46" s="116">
        <v>0</v>
      </c>
      <c r="K46" s="289">
        <f t="shared" si="17"/>
        <v>0</v>
      </c>
      <c r="L46" s="116">
        <v>0</v>
      </c>
      <c r="M46" s="289">
        <f t="shared" si="18"/>
        <v>0</v>
      </c>
      <c r="N46" s="117">
        <v>0</v>
      </c>
      <c r="O46" s="289">
        <f t="shared" si="19"/>
        <v>0</v>
      </c>
      <c r="P46" s="327">
        <f t="shared" si="29"/>
        <v>0</v>
      </c>
      <c r="Q46" s="304">
        <v>100</v>
      </c>
      <c r="R46" s="11">
        <v>0</v>
      </c>
      <c r="S46" s="305">
        <f t="shared" si="3"/>
        <v>0</v>
      </c>
      <c r="T46" s="11">
        <v>0</v>
      </c>
      <c r="U46" s="289">
        <f t="shared" si="4"/>
        <v>0</v>
      </c>
      <c r="V46" s="11">
        <v>0</v>
      </c>
      <c r="W46" s="289">
        <f t="shared" si="5"/>
        <v>0</v>
      </c>
      <c r="X46" s="11">
        <v>0</v>
      </c>
      <c r="Y46" s="289">
        <f t="shared" si="6"/>
        <v>0</v>
      </c>
      <c r="Z46" s="11">
        <v>0</v>
      </c>
      <c r="AA46" s="289">
        <f t="shared" si="7"/>
        <v>0</v>
      </c>
      <c r="AB46" s="11">
        <v>0</v>
      </c>
      <c r="AC46" s="289">
        <f t="shared" si="8"/>
        <v>0</v>
      </c>
      <c r="AD46" s="11">
        <v>0</v>
      </c>
      <c r="AE46" s="289">
        <f t="shared" si="9"/>
        <v>0</v>
      </c>
      <c r="AF46" s="10">
        <v>0</v>
      </c>
      <c r="AG46" s="288">
        <f t="shared" si="10"/>
        <v>0</v>
      </c>
      <c r="AH46" s="11">
        <v>0</v>
      </c>
      <c r="AI46" s="289">
        <f t="shared" si="11"/>
        <v>0</v>
      </c>
      <c r="AJ46" s="327">
        <f t="shared" si="30"/>
        <v>0</v>
      </c>
      <c r="AK46" s="11">
        <v>0</v>
      </c>
      <c r="AL46" s="289">
        <f t="shared" si="13"/>
        <v>0</v>
      </c>
      <c r="AM46" s="11">
        <v>0</v>
      </c>
      <c r="AN46" s="289">
        <f t="shared" si="14"/>
        <v>0</v>
      </c>
      <c r="AO46" s="11">
        <v>0</v>
      </c>
      <c r="AP46" s="289">
        <f t="shared" si="15"/>
        <v>0</v>
      </c>
      <c r="AQ46" s="104">
        <v>0</v>
      </c>
    </row>
    <row r="47" spans="1:43" ht="21.75" customHeight="1">
      <c r="A47" s="32"/>
      <c r="B47" s="95" t="s">
        <v>198</v>
      </c>
      <c r="C47" s="318">
        <f t="shared" si="27"/>
        <v>0</v>
      </c>
      <c r="D47" s="100">
        <v>0</v>
      </c>
      <c r="E47" s="100">
        <v>0</v>
      </c>
      <c r="F47" s="327">
        <f t="shared" si="28"/>
        <v>0</v>
      </c>
      <c r="G47" s="277">
        <v>100</v>
      </c>
      <c r="H47" s="11">
        <v>0</v>
      </c>
      <c r="I47" s="305">
        <f>IF($F47&lt;&gt;0,H47/$F47*100,0)</f>
        <v>0</v>
      </c>
      <c r="J47" s="116">
        <v>0</v>
      </c>
      <c r="K47" s="289">
        <f>IF($F47&lt;&gt;0,J47/$F47*100,0)</f>
        <v>0</v>
      </c>
      <c r="L47" s="116">
        <v>0</v>
      </c>
      <c r="M47" s="289">
        <f>IF($F47&lt;&gt;0,L47/$F47*100,0)</f>
        <v>0</v>
      </c>
      <c r="N47" s="117">
        <v>0</v>
      </c>
      <c r="O47" s="289">
        <f>IF($F47&lt;&gt;0,N47/$F47*100,0)</f>
        <v>0</v>
      </c>
      <c r="P47" s="327">
        <f t="shared" si="29"/>
        <v>0</v>
      </c>
      <c r="Q47" s="304">
        <v>100</v>
      </c>
      <c r="R47" s="11">
        <v>0</v>
      </c>
      <c r="S47" s="305">
        <f>IF($P47&lt;&gt;0,R47/$P47*100,0)</f>
        <v>0</v>
      </c>
      <c r="T47" s="11">
        <v>0</v>
      </c>
      <c r="U47" s="289">
        <f>IF($P47&lt;&gt;0,T47/$P47*100,0)</f>
        <v>0</v>
      </c>
      <c r="V47" s="11">
        <v>0</v>
      </c>
      <c r="W47" s="289">
        <f>IF($P47&lt;&gt;0,V47/$P47*100,0)</f>
        <v>0</v>
      </c>
      <c r="X47" s="11">
        <v>0</v>
      </c>
      <c r="Y47" s="289">
        <f>IF($P47&lt;&gt;0,X47/$P47*100,0)</f>
        <v>0</v>
      </c>
      <c r="Z47" s="11">
        <v>0</v>
      </c>
      <c r="AA47" s="289">
        <f>IF($P47&lt;&gt;0,Z47/$P47*100,0)</f>
        <v>0</v>
      </c>
      <c r="AB47" s="11">
        <v>0</v>
      </c>
      <c r="AC47" s="289">
        <f>IF($P47&lt;&gt;0,AB47/$P47*100,0)</f>
        <v>0</v>
      </c>
      <c r="AD47" s="11">
        <v>0</v>
      </c>
      <c r="AE47" s="289">
        <f>IF($P47&lt;&gt;0,AD47/$P47*100,0)</f>
        <v>0</v>
      </c>
      <c r="AF47" s="10">
        <v>0</v>
      </c>
      <c r="AG47" s="288">
        <f>IF($P47&lt;&gt;0,AF47/$P47*100,0)</f>
        <v>0</v>
      </c>
      <c r="AH47" s="11">
        <v>0</v>
      </c>
      <c r="AI47" s="289">
        <f>IF($P47&lt;&gt;0,AH47/$P47*100,0)</f>
        <v>0</v>
      </c>
      <c r="AJ47" s="327">
        <f t="shared" si="30"/>
        <v>0</v>
      </c>
      <c r="AK47" s="11">
        <v>0</v>
      </c>
      <c r="AL47" s="289">
        <f>IF($P47&lt;&gt;0,AK47/$P47*100,0)</f>
        <v>0</v>
      </c>
      <c r="AM47" s="11">
        <v>0</v>
      </c>
      <c r="AN47" s="289">
        <f>IF($P47&lt;&gt;0,AM47/$P47*100,0)</f>
        <v>0</v>
      </c>
      <c r="AO47" s="11">
        <v>0</v>
      </c>
      <c r="AP47" s="289">
        <f>IF($P47&lt;&gt;0,AO47/$P47*100,0)</f>
        <v>0</v>
      </c>
      <c r="AQ47" s="104">
        <v>0</v>
      </c>
    </row>
    <row r="48" spans="1:43" ht="21.75" customHeight="1">
      <c r="A48" s="32"/>
      <c r="B48" s="95" t="s">
        <v>199</v>
      </c>
      <c r="C48" s="318">
        <f aca="true" t="shared" si="31" ref="C48:C54">SUM(F48+AJ48+AQ48)</f>
        <v>0</v>
      </c>
      <c r="D48" s="100">
        <v>0</v>
      </c>
      <c r="E48" s="100">
        <v>0</v>
      </c>
      <c r="F48" s="327">
        <f aca="true" t="shared" si="32" ref="F48:F53">SUM(H48+J48+L48+N48)</f>
        <v>0</v>
      </c>
      <c r="G48" s="277">
        <v>100</v>
      </c>
      <c r="H48" s="11">
        <v>0</v>
      </c>
      <c r="I48" s="289">
        <f t="shared" si="16"/>
        <v>0</v>
      </c>
      <c r="J48" s="11">
        <v>0</v>
      </c>
      <c r="K48" s="289">
        <f t="shared" si="17"/>
        <v>0</v>
      </c>
      <c r="L48" s="11">
        <v>0</v>
      </c>
      <c r="M48" s="289">
        <f t="shared" si="18"/>
        <v>0</v>
      </c>
      <c r="N48" s="11">
        <v>0</v>
      </c>
      <c r="O48" s="289">
        <f t="shared" si="19"/>
        <v>0</v>
      </c>
      <c r="P48" s="327">
        <f aca="true" t="shared" si="33" ref="P48:P53">SUM(R48+T48+V48+X48+Z48+AB48+AD48+AF48+AH48)</f>
        <v>0</v>
      </c>
      <c r="Q48" s="304">
        <v>100</v>
      </c>
      <c r="R48" s="11">
        <v>0</v>
      </c>
      <c r="S48" s="305">
        <f t="shared" si="3"/>
        <v>0</v>
      </c>
      <c r="T48" s="11">
        <v>0</v>
      </c>
      <c r="U48" s="289">
        <f t="shared" si="4"/>
        <v>0</v>
      </c>
      <c r="V48" s="11">
        <v>0</v>
      </c>
      <c r="W48" s="289">
        <f t="shared" si="5"/>
        <v>0</v>
      </c>
      <c r="X48" s="11">
        <v>0</v>
      </c>
      <c r="Y48" s="289">
        <f t="shared" si="6"/>
        <v>0</v>
      </c>
      <c r="Z48" s="11">
        <v>0</v>
      </c>
      <c r="AA48" s="289">
        <f t="shared" si="7"/>
        <v>0</v>
      </c>
      <c r="AB48" s="11">
        <v>0</v>
      </c>
      <c r="AC48" s="289">
        <f t="shared" si="8"/>
        <v>0</v>
      </c>
      <c r="AD48" s="11">
        <v>0</v>
      </c>
      <c r="AE48" s="289">
        <f t="shared" si="9"/>
        <v>0</v>
      </c>
      <c r="AF48" s="10">
        <v>0</v>
      </c>
      <c r="AG48" s="288">
        <f t="shared" si="10"/>
        <v>0</v>
      </c>
      <c r="AH48" s="11">
        <v>0</v>
      </c>
      <c r="AI48" s="289">
        <f t="shared" si="11"/>
        <v>0</v>
      </c>
      <c r="AJ48" s="327">
        <f aca="true" t="shared" si="34" ref="AJ48:AJ53">SUM(AK48+AM48+AO48)</f>
        <v>0</v>
      </c>
      <c r="AK48" s="11">
        <v>0</v>
      </c>
      <c r="AL48" s="289">
        <f t="shared" si="13"/>
        <v>0</v>
      </c>
      <c r="AM48" s="11">
        <v>0</v>
      </c>
      <c r="AN48" s="289">
        <f t="shared" si="14"/>
        <v>0</v>
      </c>
      <c r="AO48" s="11">
        <v>0</v>
      </c>
      <c r="AP48" s="289">
        <f t="shared" si="15"/>
        <v>0</v>
      </c>
      <c r="AQ48" s="104">
        <v>0</v>
      </c>
    </row>
    <row r="49" spans="1:43" ht="21.75" customHeight="1">
      <c r="A49" s="32"/>
      <c r="B49" s="95" t="s">
        <v>200</v>
      </c>
      <c r="C49" s="318">
        <f t="shared" si="31"/>
        <v>0</v>
      </c>
      <c r="D49" s="100">
        <v>0</v>
      </c>
      <c r="E49" s="100">
        <v>0</v>
      </c>
      <c r="F49" s="327">
        <f t="shared" si="32"/>
        <v>0</v>
      </c>
      <c r="G49" s="277">
        <v>100</v>
      </c>
      <c r="H49" s="11">
        <v>0</v>
      </c>
      <c r="I49" s="305">
        <f t="shared" si="16"/>
        <v>0</v>
      </c>
      <c r="J49" s="116">
        <v>0</v>
      </c>
      <c r="K49" s="289">
        <f t="shared" si="17"/>
        <v>0</v>
      </c>
      <c r="L49" s="116">
        <v>0</v>
      </c>
      <c r="M49" s="289">
        <f t="shared" si="18"/>
        <v>0</v>
      </c>
      <c r="N49" s="117">
        <v>0</v>
      </c>
      <c r="O49" s="289">
        <f t="shared" si="19"/>
        <v>0</v>
      </c>
      <c r="P49" s="327">
        <f t="shared" si="33"/>
        <v>0</v>
      </c>
      <c r="Q49" s="304">
        <v>100</v>
      </c>
      <c r="R49" s="11">
        <v>0</v>
      </c>
      <c r="S49" s="289">
        <f t="shared" si="3"/>
        <v>0</v>
      </c>
      <c r="T49" s="117">
        <v>0</v>
      </c>
      <c r="U49" s="289">
        <f t="shared" si="4"/>
        <v>0</v>
      </c>
      <c r="V49" s="117">
        <v>0</v>
      </c>
      <c r="W49" s="289">
        <f t="shared" si="5"/>
        <v>0</v>
      </c>
      <c r="X49" s="117">
        <v>0</v>
      </c>
      <c r="Y49" s="289">
        <f t="shared" si="6"/>
        <v>0</v>
      </c>
      <c r="Z49" s="117">
        <v>0</v>
      </c>
      <c r="AA49" s="289">
        <f t="shared" si="7"/>
        <v>0</v>
      </c>
      <c r="AB49" s="11">
        <v>0</v>
      </c>
      <c r="AC49" s="289">
        <f t="shared" si="8"/>
        <v>0</v>
      </c>
      <c r="AD49" s="117">
        <v>0</v>
      </c>
      <c r="AE49" s="289">
        <f t="shared" si="9"/>
        <v>0</v>
      </c>
      <c r="AF49" s="117">
        <v>0</v>
      </c>
      <c r="AG49" s="376">
        <f t="shared" si="10"/>
        <v>0</v>
      </c>
      <c r="AH49" s="117">
        <v>0</v>
      </c>
      <c r="AI49" s="289">
        <f t="shared" si="11"/>
        <v>0</v>
      </c>
      <c r="AJ49" s="327">
        <f t="shared" si="34"/>
        <v>0</v>
      </c>
      <c r="AK49" s="11">
        <v>0</v>
      </c>
      <c r="AL49" s="289">
        <f t="shared" si="13"/>
        <v>0</v>
      </c>
      <c r="AM49" s="11">
        <v>0</v>
      </c>
      <c r="AN49" s="289">
        <f t="shared" si="14"/>
        <v>0</v>
      </c>
      <c r="AO49" s="11">
        <v>0</v>
      </c>
      <c r="AP49" s="289">
        <f t="shared" si="15"/>
        <v>0</v>
      </c>
      <c r="AQ49" s="104">
        <v>0</v>
      </c>
    </row>
    <row r="50" spans="1:43" ht="21.75" customHeight="1">
      <c r="A50" s="32"/>
      <c r="B50" s="95" t="s">
        <v>201</v>
      </c>
      <c r="C50" s="318">
        <f t="shared" si="31"/>
        <v>0</v>
      </c>
      <c r="D50" s="100">
        <v>0</v>
      </c>
      <c r="E50" s="100">
        <v>0</v>
      </c>
      <c r="F50" s="327">
        <f t="shared" si="32"/>
        <v>0</v>
      </c>
      <c r="G50" s="277">
        <v>100</v>
      </c>
      <c r="H50" s="11">
        <v>0</v>
      </c>
      <c r="I50" s="305">
        <f t="shared" si="16"/>
        <v>0</v>
      </c>
      <c r="J50" s="118">
        <v>0</v>
      </c>
      <c r="K50" s="289">
        <f t="shared" si="17"/>
        <v>0</v>
      </c>
      <c r="L50" s="11">
        <v>0</v>
      </c>
      <c r="M50" s="289">
        <f t="shared" si="18"/>
        <v>0</v>
      </c>
      <c r="N50" s="11">
        <v>0</v>
      </c>
      <c r="O50" s="289">
        <f t="shared" si="19"/>
        <v>0</v>
      </c>
      <c r="P50" s="327">
        <f t="shared" si="33"/>
        <v>0</v>
      </c>
      <c r="Q50" s="304">
        <v>100</v>
      </c>
      <c r="R50" s="11">
        <v>0</v>
      </c>
      <c r="S50" s="305">
        <f t="shared" si="3"/>
        <v>0</v>
      </c>
      <c r="T50" s="11">
        <v>0</v>
      </c>
      <c r="U50" s="289">
        <f t="shared" si="4"/>
        <v>0</v>
      </c>
      <c r="V50" s="11">
        <v>0</v>
      </c>
      <c r="W50" s="289">
        <f t="shared" si="5"/>
        <v>0</v>
      </c>
      <c r="X50" s="11">
        <v>0</v>
      </c>
      <c r="Y50" s="289">
        <f t="shared" si="6"/>
        <v>0</v>
      </c>
      <c r="Z50" s="11">
        <v>0</v>
      </c>
      <c r="AA50" s="289">
        <f t="shared" si="7"/>
        <v>0</v>
      </c>
      <c r="AB50" s="11">
        <v>0</v>
      </c>
      <c r="AC50" s="289">
        <f t="shared" si="8"/>
        <v>0</v>
      </c>
      <c r="AD50" s="11">
        <v>0</v>
      </c>
      <c r="AE50" s="289">
        <f t="shared" si="9"/>
        <v>0</v>
      </c>
      <c r="AF50" s="10">
        <v>0</v>
      </c>
      <c r="AG50" s="288">
        <f t="shared" si="10"/>
        <v>0</v>
      </c>
      <c r="AH50" s="11">
        <v>0</v>
      </c>
      <c r="AI50" s="289">
        <f t="shared" si="11"/>
        <v>0</v>
      </c>
      <c r="AJ50" s="327">
        <f t="shared" si="34"/>
        <v>0</v>
      </c>
      <c r="AK50" s="11">
        <v>0</v>
      </c>
      <c r="AL50" s="289">
        <f t="shared" si="13"/>
        <v>0</v>
      </c>
      <c r="AM50" s="11">
        <v>0</v>
      </c>
      <c r="AN50" s="289">
        <f t="shared" si="14"/>
        <v>0</v>
      </c>
      <c r="AO50" s="11">
        <v>0</v>
      </c>
      <c r="AP50" s="289">
        <f t="shared" si="15"/>
        <v>0</v>
      </c>
      <c r="AQ50" s="104">
        <v>0</v>
      </c>
    </row>
    <row r="51" spans="1:43" ht="21.75" customHeight="1">
      <c r="A51" s="32"/>
      <c r="B51" s="95" t="s">
        <v>202</v>
      </c>
      <c r="C51" s="318">
        <f t="shared" si="31"/>
        <v>0</v>
      </c>
      <c r="D51" s="100">
        <v>0</v>
      </c>
      <c r="E51" s="100">
        <v>0</v>
      </c>
      <c r="F51" s="327">
        <f t="shared" si="32"/>
        <v>0</v>
      </c>
      <c r="G51" s="277">
        <v>100</v>
      </c>
      <c r="H51" s="11">
        <v>0</v>
      </c>
      <c r="I51" s="305">
        <f t="shared" si="16"/>
        <v>0</v>
      </c>
      <c r="J51" s="116">
        <v>0</v>
      </c>
      <c r="K51" s="289">
        <f t="shared" si="17"/>
        <v>0</v>
      </c>
      <c r="L51" s="116">
        <v>0</v>
      </c>
      <c r="M51" s="289">
        <f t="shared" si="18"/>
        <v>0</v>
      </c>
      <c r="N51" s="117">
        <v>0</v>
      </c>
      <c r="O51" s="289">
        <f t="shared" si="19"/>
        <v>0</v>
      </c>
      <c r="P51" s="327">
        <f t="shared" si="33"/>
        <v>0</v>
      </c>
      <c r="Q51" s="304">
        <v>100</v>
      </c>
      <c r="R51" s="11">
        <v>0</v>
      </c>
      <c r="S51" s="305">
        <f t="shared" si="3"/>
        <v>0</v>
      </c>
      <c r="T51" s="11">
        <v>0</v>
      </c>
      <c r="U51" s="289">
        <f t="shared" si="4"/>
        <v>0</v>
      </c>
      <c r="V51" s="11">
        <v>0</v>
      </c>
      <c r="W51" s="289">
        <f t="shared" si="5"/>
        <v>0</v>
      </c>
      <c r="X51" s="11">
        <v>0</v>
      </c>
      <c r="Y51" s="289">
        <f t="shared" si="6"/>
        <v>0</v>
      </c>
      <c r="Z51" s="11">
        <v>0</v>
      </c>
      <c r="AA51" s="289">
        <f t="shared" si="7"/>
        <v>0</v>
      </c>
      <c r="AB51" s="11">
        <v>0</v>
      </c>
      <c r="AC51" s="289">
        <f t="shared" si="8"/>
        <v>0</v>
      </c>
      <c r="AD51" s="11">
        <v>0</v>
      </c>
      <c r="AE51" s="289">
        <f t="shared" si="9"/>
        <v>0</v>
      </c>
      <c r="AF51" s="10">
        <v>0</v>
      </c>
      <c r="AG51" s="288">
        <f t="shared" si="10"/>
        <v>0</v>
      </c>
      <c r="AH51" s="11">
        <v>0</v>
      </c>
      <c r="AI51" s="289">
        <f t="shared" si="11"/>
        <v>0</v>
      </c>
      <c r="AJ51" s="327">
        <f t="shared" si="34"/>
        <v>0</v>
      </c>
      <c r="AK51" s="11">
        <v>0</v>
      </c>
      <c r="AL51" s="289">
        <f t="shared" si="13"/>
        <v>0</v>
      </c>
      <c r="AM51" s="11">
        <v>0</v>
      </c>
      <c r="AN51" s="289">
        <f t="shared" si="14"/>
        <v>0</v>
      </c>
      <c r="AO51" s="11">
        <v>0</v>
      </c>
      <c r="AP51" s="289">
        <f t="shared" si="15"/>
        <v>0</v>
      </c>
      <c r="AQ51" s="104">
        <v>0</v>
      </c>
    </row>
    <row r="52" spans="1:43" ht="21.75" customHeight="1">
      <c r="A52" s="32"/>
      <c r="B52" s="95" t="s">
        <v>203</v>
      </c>
      <c r="C52" s="318">
        <f t="shared" si="31"/>
        <v>0</v>
      </c>
      <c r="D52" s="100">
        <v>0</v>
      </c>
      <c r="E52" s="100">
        <v>0</v>
      </c>
      <c r="F52" s="327">
        <f t="shared" si="32"/>
        <v>0</v>
      </c>
      <c r="G52" s="277">
        <v>100</v>
      </c>
      <c r="H52" s="11">
        <v>0</v>
      </c>
      <c r="I52" s="305">
        <f t="shared" si="16"/>
        <v>0</v>
      </c>
      <c r="J52" s="116">
        <v>0</v>
      </c>
      <c r="K52" s="289">
        <f t="shared" si="17"/>
        <v>0</v>
      </c>
      <c r="L52" s="116">
        <v>0</v>
      </c>
      <c r="M52" s="289">
        <f t="shared" si="18"/>
        <v>0</v>
      </c>
      <c r="N52" s="117">
        <v>0</v>
      </c>
      <c r="O52" s="289">
        <f t="shared" si="19"/>
        <v>0</v>
      </c>
      <c r="P52" s="327">
        <f t="shared" si="33"/>
        <v>0</v>
      </c>
      <c r="Q52" s="304">
        <v>100</v>
      </c>
      <c r="R52" s="11">
        <v>0</v>
      </c>
      <c r="S52" s="305">
        <f t="shared" si="3"/>
        <v>0</v>
      </c>
      <c r="T52" s="11">
        <v>0</v>
      </c>
      <c r="U52" s="289">
        <f t="shared" si="4"/>
        <v>0</v>
      </c>
      <c r="V52" s="11">
        <v>0</v>
      </c>
      <c r="W52" s="289">
        <f t="shared" si="5"/>
        <v>0</v>
      </c>
      <c r="X52" s="11">
        <v>0</v>
      </c>
      <c r="Y52" s="289">
        <f t="shared" si="6"/>
        <v>0</v>
      </c>
      <c r="Z52" s="11">
        <v>0</v>
      </c>
      <c r="AA52" s="289">
        <f t="shared" si="7"/>
        <v>0</v>
      </c>
      <c r="AB52" s="11">
        <v>0</v>
      </c>
      <c r="AC52" s="289">
        <f t="shared" si="8"/>
        <v>0</v>
      </c>
      <c r="AD52" s="11">
        <v>0</v>
      </c>
      <c r="AE52" s="289">
        <f t="shared" si="9"/>
        <v>0</v>
      </c>
      <c r="AF52" s="10">
        <v>0</v>
      </c>
      <c r="AG52" s="288">
        <f t="shared" si="10"/>
        <v>0</v>
      </c>
      <c r="AH52" s="11">
        <v>0</v>
      </c>
      <c r="AI52" s="289">
        <f t="shared" si="11"/>
        <v>0</v>
      </c>
      <c r="AJ52" s="327">
        <f t="shared" si="34"/>
        <v>0</v>
      </c>
      <c r="AK52" s="11">
        <v>0</v>
      </c>
      <c r="AL52" s="289">
        <f t="shared" si="13"/>
        <v>0</v>
      </c>
      <c r="AM52" s="11">
        <v>0</v>
      </c>
      <c r="AN52" s="289">
        <f t="shared" si="14"/>
        <v>0</v>
      </c>
      <c r="AO52" s="11">
        <v>0</v>
      </c>
      <c r="AP52" s="289">
        <f t="shared" si="15"/>
        <v>0</v>
      </c>
      <c r="AQ52" s="104">
        <v>0</v>
      </c>
    </row>
    <row r="53" spans="1:43" ht="21.75" customHeight="1" thickBot="1">
      <c r="A53" s="32"/>
      <c r="B53" s="96" t="s">
        <v>204</v>
      </c>
      <c r="C53" s="338">
        <f t="shared" si="31"/>
        <v>0</v>
      </c>
      <c r="D53" s="105">
        <v>0</v>
      </c>
      <c r="E53" s="105">
        <v>0</v>
      </c>
      <c r="F53" s="340">
        <f t="shared" si="32"/>
        <v>0</v>
      </c>
      <c r="G53" s="379">
        <v>100</v>
      </c>
      <c r="H53" s="13">
        <v>0</v>
      </c>
      <c r="I53" s="344">
        <f t="shared" si="16"/>
        <v>0</v>
      </c>
      <c r="J53" s="120">
        <v>0</v>
      </c>
      <c r="K53" s="343">
        <f t="shared" si="17"/>
        <v>0</v>
      </c>
      <c r="L53" s="120">
        <v>0</v>
      </c>
      <c r="M53" s="343">
        <f t="shared" si="18"/>
        <v>0</v>
      </c>
      <c r="N53" s="121">
        <v>0</v>
      </c>
      <c r="O53" s="343">
        <f t="shared" si="19"/>
        <v>0</v>
      </c>
      <c r="P53" s="340">
        <f t="shared" si="33"/>
        <v>0</v>
      </c>
      <c r="Q53" s="380">
        <v>100</v>
      </c>
      <c r="R53" s="13">
        <v>0</v>
      </c>
      <c r="S53" s="344">
        <f t="shared" si="3"/>
        <v>0</v>
      </c>
      <c r="T53" s="13">
        <v>0</v>
      </c>
      <c r="U53" s="343">
        <f t="shared" si="4"/>
        <v>0</v>
      </c>
      <c r="V53" s="13">
        <v>0</v>
      </c>
      <c r="W53" s="343">
        <f t="shared" si="5"/>
        <v>0</v>
      </c>
      <c r="X53" s="13">
        <v>0</v>
      </c>
      <c r="Y53" s="343">
        <f t="shared" si="6"/>
        <v>0</v>
      </c>
      <c r="Z53" s="13">
        <v>0</v>
      </c>
      <c r="AA53" s="343">
        <f t="shared" si="7"/>
        <v>0</v>
      </c>
      <c r="AB53" s="13">
        <v>0</v>
      </c>
      <c r="AC53" s="343">
        <f t="shared" si="8"/>
        <v>0</v>
      </c>
      <c r="AD53" s="13">
        <v>0</v>
      </c>
      <c r="AE53" s="343">
        <f t="shared" si="9"/>
        <v>0</v>
      </c>
      <c r="AF53" s="14">
        <v>0</v>
      </c>
      <c r="AG53" s="381">
        <f t="shared" si="10"/>
        <v>0</v>
      </c>
      <c r="AH53" s="13">
        <v>0</v>
      </c>
      <c r="AI53" s="343">
        <f t="shared" si="11"/>
        <v>0</v>
      </c>
      <c r="AJ53" s="340">
        <f t="shared" si="34"/>
        <v>0</v>
      </c>
      <c r="AK53" s="13">
        <v>0</v>
      </c>
      <c r="AL53" s="343">
        <f t="shared" si="13"/>
        <v>0</v>
      </c>
      <c r="AM53" s="13">
        <v>0</v>
      </c>
      <c r="AN53" s="343">
        <f t="shared" si="14"/>
        <v>0</v>
      </c>
      <c r="AO53" s="13">
        <v>0</v>
      </c>
      <c r="AP53" s="343">
        <f t="shared" si="15"/>
        <v>0</v>
      </c>
      <c r="AQ53" s="106">
        <v>0</v>
      </c>
    </row>
    <row r="54" spans="1:43" s="4" customFormat="1" ht="21.75" customHeight="1" thickBot="1" thickTop="1">
      <c r="A54" s="32"/>
      <c r="B54" s="97" t="s">
        <v>2</v>
      </c>
      <c r="C54" s="347">
        <f t="shared" si="31"/>
        <v>20</v>
      </c>
      <c r="D54" s="370">
        <f>SUM(D7:D53)</f>
        <v>7</v>
      </c>
      <c r="E54" s="347">
        <f>SUM(E7:E53)</f>
        <v>13</v>
      </c>
      <c r="F54" s="351">
        <f>SUM(F7:F53)</f>
        <v>16</v>
      </c>
      <c r="G54" s="382">
        <v>100</v>
      </c>
      <c r="H54" s="351">
        <f>SUM(H7:H53)</f>
        <v>0</v>
      </c>
      <c r="I54" s="356">
        <f t="shared" si="16"/>
        <v>0</v>
      </c>
      <c r="J54" s="351">
        <f>SUM(J7:J53)</f>
        <v>9</v>
      </c>
      <c r="K54" s="356">
        <f t="shared" si="17"/>
        <v>56.25</v>
      </c>
      <c r="L54" s="353">
        <f>SUM(L7:L53)</f>
        <v>7</v>
      </c>
      <c r="M54" s="356">
        <f t="shared" si="18"/>
        <v>43.75</v>
      </c>
      <c r="N54" s="351">
        <f>SUM(N7:N53)</f>
        <v>0</v>
      </c>
      <c r="O54" s="356">
        <f t="shared" si="19"/>
        <v>0</v>
      </c>
      <c r="P54" s="353">
        <f>SUM(P7:P53)</f>
        <v>16</v>
      </c>
      <c r="Q54" s="383">
        <v>100</v>
      </c>
      <c r="R54" s="351">
        <f>SUM(R7:R53)</f>
        <v>8</v>
      </c>
      <c r="S54" s="356">
        <f t="shared" si="3"/>
        <v>50</v>
      </c>
      <c r="T54" s="353">
        <f>SUM(T7:T53)</f>
        <v>2</v>
      </c>
      <c r="U54" s="356">
        <f t="shared" si="4"/>
        <v>12.5</v>
      </c>
      <c r="V54" s="351">
        <f>SUM(V7:V53)</f>
        <v>1</v>
      </c>
      <c r="W54" s="356">
        <f t="shared" si="5"/>
        <v>6.25</v>
      </c>
      <c r="X54" s="351">
        <f>SUM(X7:X53)</f>
        <v>1</v>
      </c>
      <c r="Y54" s="356">
        <f t="shared" si="6"/>
        <v>6.25</v>
      </c>
      <c r="Z54" s="351">
        <f>SUM(Z7:Z53)</f>
        <v>2</v>
      </c>
      <c r="AA54" s="356">
        <f t="shared" si="7"/>
        <v>12.5</v>
      </c>
      <c r="AB54" s="351">
        <f>SUM(AB7:AB53)</f>
        <v>2</v>
      </c>
      <c r="AC54" s="356">
        <f t="shared" si="8"/>
        <v>12.5</v>
      </c>
      <c r="AD54" s="353">
        <f>SUM(AD7:AD53)</f>
        <v>0</v>
      </c>
      <c r="AE54" s="356">
        <f t="shared" si="9"/>
        <v>0</v>
      </c>
      <c r="AF54" s="351">
        <f>SUM(AF7:AF53)</f>
        <v>0</v>
      </c>
      <c r="AG54" s="356">
        <f t="shared" si="10"/>
        <v>0</v>
      </c>
      <c r="AH54" s="351">
        <f>SUM(AH7:AH53)</f>
        <v>0</v>
      </c>
      <c r="AI54" s="356">
        <f t="shared" si="11"/>
        <v>0</v>
      </c>
      <c r="AJ54" s="347">
        <f>SUM(AJ7:AJ53)</f>
        <v>4</v>
      </c>
      <c r="AK54" s="351">
        <f>SUM(AK7:AK53)</f>
        <v>3</v>
      </c>
      <c r="AL54" s="356">
        <f t="shared" si="13"/>
        <v>18.75</v>
      </c>
      <c r="AM54" s="351">
        <f>SUM(AM7:AM53)</f>
        <v>1</v>
      </c>
      <c r="AN54" s="356">
        <f t="shared" si="14"/>
        <v>6.25</v>
      </c>
      <c r="AO54" s="351">
        <f>SUM(AO7:AO53)</f>
        <v>0</v>
      </c>
      <c r="AP54" s="356">
        <f t="shared" si="15"/>
        <v>0</v>
      </c>
      <c r="AQ54" s="358">
        <f>SUM(AQ7:AQ53)</f>
        <v>0</v>
      </c>
    </row>
    <row r="55" spans="1:43" ht="21.75" customHeight="1">
      <c r="A55" s="32"/>
      <c r="B55" s="32"/>
      <c r="C55" s="32"/>
      <c r="D55" s="32"/>
      <c r="E55" s="32"/>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row>
    <row r="56" spans="1:43" ht="12.75">
      <c r="A56" s="32"/>
      <c r="B56" s="32"/>
      <c r="C56" s="107"/>
      <c r="D56" s="107"/>
      <c r="E56" s="10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row>
    <row r="57" spans="1:43" ht="12.75">
      <c r="A57" s="32"/>
      <c r="B57" s="32"/>
      <c r="C57" s="32"/>
      <c r="D57" s="32"/>
      <c r="E57" s="32"/>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row>
    <row r="58" spans="1:43" ht="12.75">
      <c r="A58" s="32"/>
      <c r="B58" s="32"/>
      <c r="C58" s="32"/>
      <c r="D58" s="32"/>
      <c r="E58" s="32"/>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row>
    <row r="59" spans="1:43" ht="12.75">
      <c r="A59" s="32"/>
      <c r="B59" s="32"/>
      <c r="C59" s="32"/>
      <c r="D59" s="32"/>
      <c r="E59" s="32"/>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row>
    <row r="60" spans="1:43" ht="12.75">
      <c r="A60" s="32"/>
      <c r="B60" s="32"/>
      <c r="C60" s="32"/>
      <c r="D60" s="32"/>
      <c r="E60" s="32"/>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row>
    <row r="61" spans="1:43" ht="12.75">
      <c r="A61" s="32"/>
      <c r="B61" s="32"/>
      <c r="C61" s="32"/>
      <c r="D61" s="32"/>
      <c r="E61" s="32"/>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row>
  </sheetData>
  <sheetProtection scenarios="1" formatCells="0" autoFilter="0"/>
  <mergeCells count="23">
    <mergeCell ref="B2:AQ2"/>
    <mergeCell ref="B4:B6"/>
    <mergeCell ref="F4:O4"/>
    <mergeCell ref="P4:Y4"/>
    <mergeCell ref="AQ4:AQ5"/>
    <mergeCell ref="H5:I5"/>
    <mergeCell ref="J5:K5"/>
    <mergeCell ref="C4:E4"/>
    <mergeCell ref="AM5:AN5"/>
    <mergeCell ref="AO5:AP5"/>
    <mergeCell ref="T5:U5"/>
    <mergeCell ref="R5:S5"/>
    <mergeCell ref="L5:M5"/>
    <mergeCell ref="AD5:AE5"/>
    <mergeCell ref="V5:W5"/>
    <mergeCell ref="N5:O5"/>
    <mergeCell ref="AF5:AG5"/>
    <mergeCell ref="AH5:AI5"/>
    <mergeCell ref="Z5:AA5"/>
    <mergeCell ref="AK5:AL5"/>
    <mergeCell ref="AJ4:AP4"/>
    <mergeCell ref="X5:Y5"/>
    <mergeCell ref="AB5:AC5"/>
  </mergeCells>
  <printOptions horizontalCentered="1"/>
  <pageMargins left="0.39370078740157477" right="0.39370078740157477" top="0.39370078740157477" bottom="0.39370078740157477" header="0.19685039370078738" footer="0.19685039370078738"/>
  <pageSetup fitToHeight="1" fitToWidth="1" horizontalDpi="600" verticalDpi="600" orientation="landscape" paperSize="9" scale="46" r:id="rId1"/>
</worksheet>
</file>

<file path=xl/worksheets/sheet8.xml><?xml version="1.0" encoding="utf-8"?>
<worksheet xmlns="http://schemas.openxmlformats.org/spreadsheetml/2006/main" xmlns:r="http://schemas.openxmlformats.org/officeDocument/2006/relationships">
  <sheetPr>
    <pageSetUpPr fitToPage="1"/>
  </sheetPr>
  <dimension ref="B1:Z57"/>
  <sheetViews>
    <sheetView tabSelected="1" view="pageBreakPreview" zoomScale="55" zoomScaleNormal="46" zoomScaleSheetLayoutView="55" zoomScalePageLayoutView="0" workbookViewId="0" topLeftCell="A1">
      <pane xSplit="2" ySplit="8" topLeftCell="C51" activePane="bottomRight" state="frozen"/>
      <selection pane="topLeft" activeCell="A1" sqref="A1"/>
      <selection pane="topRight" activeCell="C1" sqref="C1"/>
      <selection pane="bottomLeft" activeCell="A9" sqref="A9"/>
      <selection pane="bottomRight" activeCell="E56" sqref="E56"/>
    </sheetView>
  </sheetViews>
  <sheetFormatPr defaultColWidth="9.00390625" defaultRowHeight="13.5"/>
  <cols>
    <col min="1" max="1" width="3.375" style="0" customWidth="1"/>
    <col min="2" max="2" width="22.50390625" style="0" customWidth="1"/>
    <col min="3" max="3" width="14.125" style="0" customWidth="1"/>
    <col min="4" max="5" width="13.125" style="0" customWidth="1"/>
    <col min="6" max="9" width="14.125" style="0" customWidth="1"/>
    <col min="10" max="19" width="13.125" style="0" customWidth="1"/>
    <col min="20" max="20" width="14.125" style="0" customWidth="1"/>
    <col min="21" max="21" width="13.875" style="0" customWidth="1"/>
    <col min="22" max="22" width="14.125" style="0" customWidth="1"/>
    <col min="23" max="23" width="14.00390625" style="0" customWidth="1"/>
    <col min="24" max="24" width="13.875" style="0" customWidth="1"/>
    <col min="25" max="25" width="13.125" style="0" customWidth="1"/>
  </cols>
  <sheetData>
    <row r="1" spans="2:26" s="4" customFormat="1" ht="18" customHeight="1">
      <c r="B1" s="270" t="s">
        <v>238</v>
      </c>
      <c r="C1" s="122"/>
      <c r="D1" s="123"/>
      <c r="E1" s="123"/>
      <c r="F1" s="123"/>
      <c r="G1" s="123"/>
      <c r="H1" s="123"/>
      <c r="I1" s="123"/>
      <c r="J1" s="124"/>
      <c r="K1" s="123"/>
      <c r="L1" s="123"/>
      <c r="M1" s="123"/>
      <c r="N1" s="123"/>
      <c r="O1" s="123"/>
      <c r="P1" s="123"/>
      <c r="Q1" s="123"/>
      <c r="R1" s="123"/>
      <c r="S1" s="123"/>
      <c r="T1" s="123"/>
      <c r="U1" s="123"/>
      <c r="V1" s="123"/>
      <c r="W1" s="123"/>
      <c r="X1" s="123"/>
      <c r="Y1" s="123"/>
      <c r="Z1" s="32"/>
    </row>
    <row r="2" spans="2:26" s="7" customFormat="1" ht="18.75" customHeight="1">
      <c r="B2" s="606" t="s">
        <v>216</v>
      </c>
      <c r="C2" s="606"/>
      <c r="D2" s="606"/>
      <c r="E2" s="606"/>
      <c r="F2" s="606"/>
      <c r="G2" s="606"/>
      <c r="H2" s="606"/>
      <c r="I2" s="606"/>
      <c r="J2" s="606"/>
      <c r="K2" s="606"/>
      <c r="L2" s="606"/>
      <c r="M2" s="606"/>
      <c r="N2" s="606"/>
      <c r="O2" s="606"/>
      <c r="P2" s="606"/>
      <c r="Q2" s="606"/>
      <c r="R2" s="606"/>
      <c r="S2" s="606"/>
      <c r="T2" s="606"/>
      <c r="U2" s="606"/>
      <c r="V2" s="606"/>
      <c r="W2" s="606"/>
      <c r="X2" s="606"/>
      <c r="Y2" s="606"/>
      <c r="Z2" s="73"/>
    </row>
    <row r="3" spans="2:26" s="7" customFormat="1" ht="25.5" customHeight="1" thickBot="1">
      <c r="B3" s="622" t="s">
        <v>231</v>
      </c>
      <c r="C3" s="623"/>
      <c r="D3" s="623"/>
      <c r="E3" s="623"/>
      <c r="F3" s="623"/>
      <c r="G3" s="623"/>
      <c r="H3" s="623"/>
      <c r="I3" s="623"/>
      <c r="J3" s="125"/>
      <c r="K3" s="98"/>
      <c r="L3" s="98"/>
      <c r="M3" s="98"/>
      <c r="N3" s="98"/>
      <c r="O3" s="98"/>
      <c r="P3" s="98"/>
      <c r="Q3" s="98"/>
      <c r="R3" s="98"/>
      <c r="S3" s="98"/>
      <c r="T3" s="98"/>
      <c r="U3" s="98"/>
      <c r="V3" s="98"/>
      <c r="W3" s="98"/>
      <c r="X3" s="98"/>
      <c r="Y3" s="98"/>
      <c r="Z3" s="73"/>
    </row>
    <row r="4" spans="2:26" s="7" customFormat="1" ht="12" customHeight="1">
      <c r="B4" s="607" t="s">
        <v>239</v>
      </c>
      <c r="C4" s="610" t="s">
        <v>105</v>
      </c>
      <c r="D4" s="126"/>
      <c r="E4" s="126"/>
      <c r="F4" s="127"/>
      <c r="G4" s="128"/>
      <c r="H4" s="128"/>
      <c r="I4" s="128"/>
      <c r="J4" s="129"/>
      <c r="K4" s="239"/>
      <c r="L4" s="239"/>
      <c r="M4" s="239"/>
      <c r="N4" s="239"/>
      <c r="O4" s="239"/>
      <c r="P4" s="239"/>
      <c r="Q4" s="239"/>
      <c r="R4" s="239"/>
      <c r="S4" s="130"/>
      <c r="T4" s="130"/>
      <c r="U4" s="130"/>
      <c r="V4" s="130"/>
      <c r="W4" s="130"/>
      <c r="X4" s="130"/>
      <c r="Y4" s="131"/>
      <c r="Z4" s="132"/>
    </row>
    <row r="5" spans="2:26" s="1" customFormat="1" ht="18" customHeight="1">
      <c r="B5" s="608"/>
      <c r="C5" s="611"/>
      <c r="D5" s="613" t="s">
        <v>106</v>
      </c>
      <c r="E5" s="613"/>
      <c r="F5" s="614" t="s">
        <v>107</v>
      </c>
      <c r="G5" s="617" t="s">
        <v>108</v>
      </c>
      <c r="H5" s="617" t="s">
        <v>109</v>
      </c>
      <c r="I5" s="619" t="s">
        <v>110</v>
      </c>
      <c r="J5" s="624" t="s">
        <v>111</v>
      </c>
      <c r="K5" s="628"/>
      <c r="L5" s="628"/>
      <c r="M5" s="628"/>
      <c r="N5" s="628"/>
      <c r="O5" s="628"/>
      <c r="P5" s="628"/>
      <c r="Q5" s="628"/>
      <c r="R5" s="638"/>
      <c r="S5" s="625" t="s">
        <v>112</v>
      </c>
      <c r="T5" s="628"/>
      <c r="U5" s="628"/>
      <c r="V5" s="628"/>
      <c r="W5" s="628"/>
      <c r="X5" s="628"/>
      <c r="Y5" s="629"/>
      <c r="Z5" s="32"/>
    </row>
    <row r="6" spans="2:26" s="1" customFormat="1" ht="18" customHeight="1">
      <c r="B6" s="608"/>
      <c r="C6" s="611"/>
      <c r="D6" s="630" t="s">
        <v>113</v>
      </c>
      <c r="E6" s="133"/>
      <c r="F6" s="615"/>
      <c r="G6" s="617"/>
      <c r="H6" s="617"/>
      <c r="I6" s="620"/>
      <c r="J6" s="624"/>
      <c r="K6" s="635" t="s">
        <v>114</v>
      </c>
      <c r="L6" s="636"/>
      <c r="M6" s="636"/>
      <c r="N6" s="636"/>
      <c r="O6" s="636"/>
      <c r="P6" s="636"/>
      <c r="Q6" s="636"/>
      <c r="R6" s="637"/>
      <c r="S6" s="626"/>
      <c r="T6" s="632" t="s">
        <v>115</v>
      </c>
      <c r="U6" s="632"/>
      <c r="V6" s="632"/>
      <c r="W6" s="632"/>
      <c r="X6" s="632"/>
      <c r="Y6" s="633" t="s">
        <v>116</v>
      </c>
      <c r="Z6" s="32"/>
    </row>
    <row r="7" spans="2:26" s="1" customFormat="1" ht="90" customHeight="1">
      <c r="B7" s="608"/>
      <c r="C7" s="612"/>
      <c r="D7" s="631"/>
      <c r="E7" s="409" t="s">
        <v>117</v>
      </c>
      <c r="F7" s="616"/>
      <c r="G7" s="618"/>
      <c r="H7" s="618"/>
      <c r="I7" s="621"/>
      <c r="J7" s="618"/>
      <c r="K7" s="410" t="s">
        <v>118</v>
      </c>
      <c r="L7" s="410" t="s">
        <v>119</v>
      </c>
      <c r="M7" s="411" t="s">
        <v>120</v>
      </c>
      <c r="N7" s="411" t="s">
        <v>121</v>
      </c>
      <c r="O7" s="410" t="s">
        <v>122</v>
      </c>
      <c r="P7" s="410" t="s">
        <v>123</v>
      </c>
      <c r="Q7" s="411" t="s">
        <v>124</v>
      </c>
      <c r="R7" s="412" t="s">
        <v>218</v>
      </c>
      <c r="S7" s="627"/>
      <c r="T7" s="413" t="s">
        <v>125</v>
      </c>
      <c r="U7" s="413" t="s">
        <v>126</v>
      </c>
      <c r="V7" s="413" t="s">
        <v>127</v>
      </c>
      <c r="W7" s="413" t="s">
        <v>128</v>
      </c>
      <c r="X7" s="413" t="s">
        <v>129</v>
      </c>
      <c r="Y7" s="634"/>
      <c r="Z7" s="32"/>
    </row>
    <row r="8" spans="2:26" s="1" customFormat="1" ht="19.5" customHeight="1" thickBot="1">
      <c r="B8" s="609"/>
      <c r="C8" s="240" t="s">
        <v>130</v>
      </c>
      <c r="D8" s="403" t="s">
        <v>130</v>
      </c>
      <c r="E8" s="403" t="s">
        <v>130</v>
      </c>
      <c r="F8" s="99" t="s">
        <v>130</v>
      </c>
      <c r="G8" s="404" t="s">
        <v>130</v>
      </c>
      <c r="H8" s="405" t="s">
        <v>130</v>
      </c>
      <c r="I8" s="99" t="s">
        <v>130</v>
      </c>
      <c r="J8" s="404" t="s">
        <v>130</v>
      </c>
      <c r="K8" s="405" t="s">
        <v>130</v>
      </c>
      <c r="L8" s="80" t="s">
        <v>130</v>
      </c>
      <c r="M8" s="99" t="s">
        <v>130</v>
      </c>
      <c r="N8" s="403" t="s">
        <v>130</v>
      </c>
      <c r="O8" s="403" t="s">
        <v>130</v>
      </c>
      <c r="P8" s="403" t="s">
        <v>130</v>
      </c>
      <c r="Q8" s="403" t="s">
        <v>130</v>
      </c>
      <c r="R8" s="403" t="s">
        <v>130</v>
      </c>
      <c r="S8" s="406" t="s">
        <v>130</v>
      </c>
      <c r="T8" s="80" t="s">
        <v>130</v>
      </c>
      <c r="U8" s="403" t="s">
        <v>130</v>
      </c>
      <c r="V8" s="403" t="s">
        <v>130</v>
      </c>
      <c r="W8" s="403" t="s">
        <v>130</v>
      </c>
      <c r="X8" s="407" t="s">
        <v>130</v>
      </c>
      <c r="Y8" s="408" t="s">
        <v>17</v>
      </c>
      <c r="Z8" s="32"/>
    </row>
    <row r="9" spans="2:26" s="1" customFormat="1" ht="21.75" customHeight="1">
      <c r="B9" s="134" t="s">
        <v>158</v>
      </c>
      <c r="C9" s="384">
        <f>'別表4-2'!F7</f>
        <v>601</v>
      </c>
      <c r="D9" s="385">
        <f>'別表4-2'!H7</f>
        <v>9</v>
      </c>
      <c r="E9" s="135">
        <v>1</v>
      </c>
      <c r="F9" s="136">
        <v>23</v>
      </c>
      <c r="G9" s="137">
        <v>2</v>
      </c>
      <c r="H9" s="138">
        <v>1</v>
      </c>
      <c r="I9" s="139">
        <v>18</v>
      </c>
      <c r="J9" s="388">
        <f aca="true" t="shared" si="0" ref="J9:J55">SUM(K9+L9+M9+N9+O9+P9+Q9+R9)</f>
        <v>583</v>
      </c>
      <c r="K9" s="140">
        <v>31</v>
      </c>
      <c r="L9" s="140">
        <v>2</v>
      </c>
      <c r="M9" s="140">
        <v>0</v>
      </c>
      <c r="N9" s="140">
        <v>0</v>
      </c>
      <c r="O9" s="140">
        <v>21</v>
      </c>
      <c r="P9" s="140">
        <v>2</v>
      </c>
      <c r="Q9" s="140">
        <v>527</v>
      </c>
      <c r="R9" s="145">
        <v>0</v>
      </c>
      <c r="S9" s="386">
        <f aca="true" t="shared" si="1" ref="S9:S21">SUM(T9+U9+V9+W9+X9)</f>
        <v>18</v>
      </c>
      <c r="T9" s="142">
        <v>2</v>
      </c>
      <c r="U9" s="142">
        <v>0</v>
      </c>
      <c r="V9" s="142">
        <v>16</v>
      </c>
      <c r="W9" s="142">
        <v>0</v>
      </c>
      <c r="X9" s="142">
        <v>0</v>
      </c>
      <c r="Y9" s="143">
        <v>0</v>
      </c>
      <c r="Z9" s="32"/>
    </row>
    <row r="10" spans="2:26" s="4" customFormat="1" ht="21.75" customHeight="1">
      <c r="B10" s="134" t="s">
        <v>159</v>
      </c>
      <c r="C10" s="387">
        <f>'別表4-2'!F8</f>
        <v>135</v>
      </c>
      <c r="D10" s="258">
        <f>'別表4-2'!H8</f>
        <v>5</v>
      </c>
      <c r="E10" s="144">
        <v>0</v>
      </c>
      <c r="F10" s="144">
        <v>108</v>
      </c>
      <c r="G10" s="145">
        <v>74</v>
      </c>
      <c r="H10" s="145">
        <v>0</v>
      </c>
      <c r="I10" s="146">
        <v>106</v>
      </c>
      <c r="J10" s="388">
        <f t="shared" si="0"/>
        <v>29</v>
      </c>
      <c r="K10" s="135">
        <v>1</v>
      </c>
      <c r="L10" s="135">
        <v>2</v>
      </c>
      <c r="M10" s="135">
        <v>0</v>
      </c>
      <c r="N10" s="135">
        <v>0</v>
      </c>
      <c r="O10" s="135">
        <v>19</v>
      </c>
      <c r="P10" s="135">
        <v>0</v>
      </c>
      <c r="Q10" s="135">
        <v>7</v>
      </c>
      <c r="R10" s="145">
        <v>0</v>
      </c>
      <c r="S10" s="386">
        <f t="shared" si="1"/>
        <v>106</v>
      </c>
      <c r="T10" s="146">
        <v>1</v>
      </c>
      <c r="U10" s="146">
        <v>1</v>
      </c>
      <c r="V10" s="146">
        <v>104</v>
      </c>
      <c r="W10" s="146">
        <v>0</v>
      </c>
      <c r="X10" s="146">
        <v>0</v>
      </c>
      <c r="Y10" s="147">
        <v>0</v>
      </c>
      <c r="Z10" s="32"/>
    </row>
    <row r="11" spans="2:26" s="4" customFormat="1" ht="21.75" customHeight="1">
      <c r="B11" s="134" t="s">
        <v>160</v>
      </c>
      <c r="C11" s="387">
        <f>'別表4-2'!F9</f>
        <v>31</v>
      </c>
      <c r="D11" s="258">
        <f>'別表4-2'!H9</f>
        <v>2</v>
      </c>
      <c r="E11" s="144">
        <v>0</v>
      </c>
      <c r="F11" s="144">
        <v>27</v>
      </c>
      <c r="G11" s="145">
        <v>11</v>
      </c>
      <c r="H11" s="145">
        <v>0</v>
      </c>
      <c r="I11" s="146">
        <v>20</v>
      </c>
      <c r="J11" s="388">
        <f t="shared" si="0"/>
        <v>11</v>
      </c>
      <c r="K11" s="135">
        <v>6</v>
      </c>
      <c r="L11" s="135">
        <v>0</v>
      </c>
      <c r="M11" s="135">
        <v>1</v>
      </c>
      <c r="N11" s="135">
        <v>0</v>
      </c>
      <c r="O11" s="135">
        <v>0</v>
      </c>
      <c r="P11" s="135">
        <v>0</v>
      </c>
      <c r="Q11" s="135">
        <v>4</v>
      </c>
      <c r="R11" s="145">
        <v>0</v>
      </c>
      <c r="S11" s="386">
        <f t="shared" si="1"/>
        <v>20</v>
      </c>
      <c r="T11" s="146">
        <v>1</v>
      </c>
      <c r="U11" s="146">
        <v>0</v>
      </c>
      <c r="V11" s="146">
        <v>19</v>
      </c>
      <c r="W11" s="146">
        <v>0</v>
      </c>
      <c r="X11" s="146">
        <v>0</v>
      </c>
      <c r="Y11" s="147">
        <v>0</v>
      </c>
      <c r="Z11" s="32"/>
    </row>
    <row r="12" spans="2:26" s="4" customFormat="1" ht="25.5" customHeight="1">
      <c r="B12" s="148" t="s">
        <v>161</v>
      </c>
      <c r="C12" s="387">
        <f>'別表4-2'!F10</f>
        <v>111</v>
      </c>
      <c r="D12" s="258">
        <f>'別表4-2'!H10</f>
        <v>14</v>
      </c>
      <c r="E12" s="144">
        <v>6</v>
      </c>
      <c r="F12" s="144">
        <v>58</v>
      </c>
      <c r="G12" s="145">
        <v>44</v>
      </c>
      <c r="H12" s="145">
        <v>0</v>
      </c>
      <c r="I12" s="146">
        <v>7</v>
      </c>
      <c r="J12" s="388">
        <f t="shared" si="0"/>
        <v>104</v>
      </c>
      <c r="K12" s="135">
        <v>28</v>
      </c>
      <c r="L12" s="135">
        <v>0</v>
      </c>
      <c r="M12" s="135">
        <v>3</v>
      </c>
      <c r="N12" s="135">
        <v>41</v>
      </c>
      <c r="O12" s="135">
        <v>6</v>
      </c>
      <c r="P12" s="135">
        <v>4</v>
      </c>
      <c r="Q12" s="135">
        <v>22</v>
      </c>
      <c r="R12" s="145">
        <v>0</v>
      </c>
      <c r="S12" s="386">
        <f t="shared" si="1"/>
        <v>7</v>
      </c>
      <c r="T12" s="146">
        <v>0</v>
      </c>
      <c r="U12" s="146">
        <v>0</v>
      </c>
      <c r="V12" s="146">
        <v>7</v>
      </c>
      <c r="W12" s="146">
        <v>0</v>
      </c>
      <c r="X12" s="146">
        <v>0</v>
      </c>
      <c r="Y12" s="147">
        <v>0</v>
      </c>
      <c r="Z12" s="32"/>
    </row>
    <row r="13" spans="2:26" s="4" customFormat="1" ht="21.75" customHeight="1">
      <c r="B13" s="149" t="s">
        <v>162</v>
      </c>
      <c r="C13" s="387">
        <f>'別表4-2'!F11</f>
        <v>14</v>
      </c>
      <c r="D13" s="258">
        <f>'別表4-2'!H11</f>
        <v>0</v>
      </c>
      <c r="E13" s="144">
        <v>0</v>
      </c>
      <c r="F13" s="144">
        <v>2</v>
      </c>
      <c r="G13" s="145">
        <v>1</v>
      </c>
      <c r="H13" s="145">
        <v>0</v>
      </c>
      <c r="I13" s="146">
        <v>1</v>
      </c>
      <c r="J13" s="388">
        <f t="shared" si="0"/>
        <v>13</v>
      </c>
      <c r="K13" s="135">
        <v>8</v>
      </c>
      <c r="L13" s="135">
        <v>0</v>
      </c>
      <c r="M13" s="135">
        <v>0</v>
      </c>
      <c r="N13" s="135">
        <v>0</v>
      </c>
      <c r="O13" s="135">
        <v>1</v>
      </c>
      <c r="P13" s="135">
        <v>0</v>
      </c>
      <c r="Q13" s="135">
        <v>4</v>
      </c>
      <c r="R13" s="145">
        <v>0</v>
      </c>
      <c r="S13" s="386">
        <f t="shared" si="1"/>
        <v>1</v>
      </c>
      <c r="T13" s="146">
        <v>0</v>
      </c>
      <c r="U13" s="135">
        <v>0</v>
      </c>
      <c r="V13" s="135">
        <v>1</v>
      </c>
      <c r="W13" s="135">
        <v>0</v>
      </c>
      <c r="X13" s="135">
        <v>0</v>
      </c>
      <c r="Y13" s="147">
        <v>0</v>
      </c>
      <c r="Z13" s="32"/>
    </row>
    <row r="14" spans="2:26" s="4" customFormat="1" ht="21.75" customHeight="1">
      <c r="B14" s="149" t="s">
        <v>163</v>
      </c>
      <c r="C14" s="387">
        <f>'別表4-2'!F12</f>
        <v>14</v>
      </c>
      <c r="D14" s="258">
        <f>'別表4-2'!H12</f>
        <v>2</v>
      </c>
      <c r="E14" s="144">
        <v>0</v>
      </c>
      <c r="F14" s="144">
        <v>6</v>
      </c>
      <c r="G14" s="145">
        <v>0</v>
      </c>
      <c r="H14" s="145">
        <v>0</v>
      </c>
      <c r="I14" s="146">
        <v>6</v>
      </c>
      <c r="J14" s="388">
        <f t="shared" si="0"/>
        <v>8</v>
      </c>
      <c r="K14" s="135">
        <v>5</v>
      </c>
      <c r="L14" s="135">
        <v>0</v>
      </c>
      <c r="M14" s="135">
        <v>0</v>
      </c>
      <c r="N14" s="146">
        <v>0</v>
      </c>
      <c r="O14" s="135">
        <v>0</v>
      </c>
      <c r="P14" s="135">
        <v>0</v>
      </c>
      <c r="Q14" s="144">
        <v>3</v>
      </c>
      <c r="R14" s="145">
        <v>0</v>
      </c>
      <c r="S14" s="386">
        <f t="shared" si="1"/>
        <v>6</v>
      </c>
      <c r="T14" s="146">
        <v>0</v>
      </c>
      <c r="U14" s="135">
        <v>0</v>
      </c>
      <c r="V14" s="135">
        <v>6</v>
      </c>
      <c r="W14" s="135">
        <v>0</v>
      </c>
      <c r="X14" s="135">
        <v>0</v>
      </c>
      <c r="Y14" s="147">
        <v>0</v>
      </c>
      <c r="Z14" s="32"/>
    </row>
    <row r="15" spans="2:26" s="4" customFormat="1" ht="21.75" customHeight="1">
      <c r="B15" s="149" t="s">
        <v>164</v>
      </c>
      <c r="C15" s="387">
        <f>'別表4-2'!F13</f>
        <v>42</v>
      </c>
      <c r="D15" s="258">
        <f>'別表4-2'!H13</f>
        <v>3</v>
      </c>
      <c r="E15" s="144">
        <v>1</v>
      </c>
      <c r="F15" s="144">
        <v>9</v>
      </c>
      <c r="G15" s="144">
        <v>0</v>
      </c>
      <c r="H15" s="144">
        <v>0</v>
      </c>
      <c r="I15" s="146">
        <v>5</v>
      </c>
      <c r="J15" s="501">
        <f t="shared" si="0"/>
        <v>37</v>
      </c>
      <c r="K15" s="135">
        <v>16</v>
      </c>
      <c r="L15" s="135">
        <v>1</v>
      </c>
      <c r="M15" s="135">
        <v>2</v>
      </c>
      <c r="N15" s="146">
        <v>0</v>
      </c>
      <c r="O15" s="135">
        <v>5</v>
      </c>
      <c r="P15" s="135">
        <v>0</v>
      </c>
      <c r="Q15" s="144">
        <v>13</v>
      </c>
      <c r="R15" s="145">
        <v>0</v>
      </c>
      <c r="S15" s="502">
        <f t="shared" si="1"/>
        <v>5</v>
      </c>
      <c r="T15" s="146">
        <v>0</v>
      </c>
      <c r="U15" s="135">
        <v>1</v>
      </c>
      <c r="V15" s="135">
        <v>4</v>
      </c>
      <c r="W15" s="135">
        <v>0</v>
      </c>
      <c r="X15" s="135">
        <v>0</v>
      </c>
      <c r="Y15" s="147">
        <v>0</v>
      </c>
      <c r="Z15" s="32"/>
    </row>
    <row r="16" spans="2:26" s="4" customFormat="1" ht="21.75" customHeight="1">
      <c r="B16" s="149" t="s">
        <v>165</v>
      </c>
      <c r="C16" s="387">
        <f>'別表4-2'!F14</f>
        <v>52</v>
      </c>
      <c r="D16" s="258">
        <f>'別表4-2'!H14</f>
        <v>1</v>
      </c>
      <c r="E16" s="144">
        <v>0</v>
      </c>
      <c r="F16" s="144">
        <v>23</v>
      </c>
      <c r="G16" s="145">
        <v>2</v>
      </c>
      <c r="H16" s="145">
        <v>0</v>
      </c>
      <c r="I16" s="146">
        <v>12</v>
      </c>
      <c r="J16" s="501">
        <f t="shared" si="0"/>
        <v>40</v>
      </c>
      <c r="K16" s="135">
        <v>14</v>
      </c>
      <c r="L16" s="135">
        <v>3</v>
      </c>
      <c r="M16" s="135">
        <v>1</v>
      </c>
      <c r="N16" s="146">
        <v>0</v>
      </c>
      <c r="O16" s="135">
        <v>13</v>
      </c>
      <c r="P16" s="135">
        <v>0</v>
      </c>
      <c r="Q16" s="144">
        <v>9</v>
      </c>
      <c r="R16" s="145">
        <v>0</v>
      </c>
      <c r="S16" s="502">
        <f t="shared" si="1"/>
        <v>12</v>
      </c>
      <c r="T16" s="146">
        <v>0</v>
      </c>
      <c r="U16" s="135">
        <v>0</v>
      </c>
      <c r="V16" s="135">
        <v>11</v>
      </c>
      <c r="W16" s="135">
        <v>1</v>
      </c>
      <c r="X16" s="135">
        <v>0</v>
      </c>
      <c r="Y16" s="147">
        <v>0</v>
      </c>
      <c r="Z16" s="32"/>
    </row>
    <row r="17" spans="2:26" s="4" customFormat="1" ht="21.75" customHeight="1">
      <c r="B17" s="149" t="s">
        <v>166</v>
      </c>
      <c r="C17" s="387">
        <f>'別表4-2'!F15</f>
        <v>19</v>
      </c>
      <c r="D17" s="258">
        <f>'別表4-2'!H15</f>
        <v>4</v>
      </c>
      <c r="E17" s="776">
        <v>1</v>
      </c>
      <c r="F17" s="135">
        <v>4</v>
      </c>
      <c r="G17" s="135">
        <v>1</v>
      </c>
      <c r="H17" s="135">
        <v>0</v>
      </c>
      <c r="I17" s="146">
        <v>5</v>
      </c>
      <c r="J17" s="501">
        <f t="shared" si="0"/>
        <v>14</v>
      </c>
      <c r="K17" s="135">
        <v>12</v>
      </c>
      <c r="L17" s="135">
        <v>0</v>
      </c>
      <c r="M17" s="135">
        <v>0</v>
      </c>
      <c r="N17" s="146">
        <v>0</v>
      </c>
      <c r="O17" s="135">
        <v>1</v>
      </c>
      <c r="P17" s="135">
        <v>1</v>
      </c>
      <c r="Q17" s="144">
        <v>0</v>
      </c>
      <c r="R17" s="145">
        <v>0</v>
      </c>
      <c r="S17" s="502">
        <f t="shared" si="1"/>
        <v>5</v>
      </c>
      <c r="T17" s="146">
        <v>1</v>
      </c>
      <c r="U17" s="135">
        <v>1</v>
      </c>
      <c r="V17" s="135">
        <v>3</v>
      </c>
      <c r="W17" s="135">
        <v>0</v>
      </c>
      <c r="X17" s="135">
        <v>0</v>
      </c>
      <c r="Y17" s="147">
        <v>0</v>
      </c>
      <c r="Z17" s="32"/>
    </row>
    <row r="18" spans="2:26" s="4" customFormat="1" ht="25.5" customHeight="1">
      <c r="B18" s="134" t="s">
        <v>167</v>
      </c>
      <c r="C18" s="387">
        <f>'別表4-2'!F16</f>
        <v>50</v>
      </c>
      <c r="D18" s="258">
        <f>'別表4-2'!H16</f>
        <v>9</v>
      </c>
      <c r="E18" s="144">
        <v>0</v>
      </c>
      <c r="F18" s="135">
        <v>19</v>
      </c>
      <c r="G18" s="135">
        <v>11</v>
      </c>
      <c r="H18" s="135">
        <v>0</v>
      </c>
      <c r="I18" s="146">
        <v>15</v>
      </c>
      <c r="J18" s="501">
        <f t="shared" si="0"/>
        <v>35</v>
      </c>
      <c r="K18" s="135">
        <v>8</v>
      </c>
      <c r="L18" s="135">
        <v>1</v>
      </c>
      <c r="M18" s="135">
        <v>0</v>
      </c>
      <c r="N18" s="135">
        <v>0</v>
      </c>
      <c r="O18" s="135">
        <v>9</v>
      </c>
      <c r="P18" s="135">
        <v>1</v>
      </c>
      <c r="Q18" s="135">
        <v>16</v>
      </c>
      <c r="R18" s="145">
        <v>0</v>
      </c>
      <c r="S18" s="502">
        <f t="shared" si="1"/>
        <v>15</v>
      </c>
      <c r="T18" s="146">
        <v>3</v>
      </c>
      <c r="U18" s="135">
        <v>0</v>
      </c>
      <c r="V18" s="135">
        <v>12</v>
      </c>
      <c r="W18" s="135">
        <v>0</v>
      </c>
      <c r="X18" s="135">
        <v>0</v>
      </c>
      <c r="Y18" s="147">
        <v>0</v>
      </c>
      <c r="Z18" s="32"/>
    </row>
    <row r="19" spans="2:26" s="4" customFormat="1" ht="21.75" customHeight="1">
      <c r="B19" s="134" t="s">
        <v>168</v>
      </c>
      <c r="C19" s="387">
        <f>'別表4-2'!F17</f>
        <v>520</v>
      </c>
      <c r="D19" s="258">
        <f>'別表4-2'!H17</f>
        <v>8</v>
      </c>
      <c r="E19" s="144">
        <v>0</v>
      </c>
      <c r="F19" s="135">
        <v>376</v>
      </c>
      <c r="G19" s="135">
        <v>50</v>
      </c>
      <c r="H19" s="135">
        <v>0</v>
      </c>
      <c r="I19" s="146">
        <v>341</v>
      </c>
      <c r="J19" s="501">
        <f t="shared" si="0"/>
        <v>179</v>
      </c>
      <c r="K19" s="135">
        <v>113</v>
      </c>
      <c r="L19" s="135">
        <v>11</v>
      </c>
      <c r="M19" s="135">
        <v>0</v>
      </c>
      <c r="N19" s="135">
        <v>0</v>
      </c>
      <c r="O19" s="135">
        <v>48</v>
      </c>
      <c r="P19" s="135">
        <v>2</v>
      </c>
      <c r="Q19" s="135">
        <v>5</v>
      </c>
      <c r="R19" s="145">
        <v>0</v>
      </c>
      <c r="S19" s="502">
        <f t="shared" si="1"/>
        <v>341</v>
      </c>
      <c r="T19" s="146">
        <v>6</v>
      </c>
      <c r="U19" s="135">
        <v>0</v>
      </c>
      <c r="V19" s="135">
        <v>334</v>
      </c>
      <c r="W19" s="135">
        <v>1</v>
      </c>
      <c r="X19" s="135">
        <v>0</v>
      </c>
      <c r="Y19" s="147">
        <v>4</v>
      </c>
      <c r="Z19" s="32"/>
    </row>
    <row r="20" spans="2:26" s="4" customFormat="1" ht="21.75" customHeight="1">
      <c r="B20" s="148" t="s">
        <v>169</v>
      </c>
      <c r="C20" s="387">
        <f>'別表4-2'!F18</f>
        <v>124</v>
      </c>
      <c r="D20" s="258">
        <f>'別表4-2'!H18</f>
        <v>15</v>
      </c>
      <c r="E20" s="144">
        <v>1</v>
      </c>
      <c r="F20" s="135">
        <v>57</v>
      </c>
      <c r="G20" s="135">
        <v>7</v>
      </c>
      <c r="H20" s="135">
        <v>0</v>
      </c>
      <c r="I20" s="146">
        <v>33</v>
      </c>
      <c r="J20" s="501">
        <f t="shared" si="0"/>
        <v>91</v>
      </c>
      <c r="K20" s="135">
        <v>19</v>
      </c>
      <c r="L20" s="135">
        <v>1</v>
      </c>
      <c r="M20" s="135">
        <v>0</v>
      </c>
      <c r="N20" s="135">
        <v>0</v>
      </c>
      <c r="O20" s="135">
        <v>40</v>
      </c>
      <c r="P20" s="135">
        <v>4</v>
      </c>
      <c r="Q20" s="135">
        <v>27</v>
      </c>
      <c r="R20" s="145">
        <v>0</v>
      </c>
      <c r="S20" s="502">
        <f t="shared" si="1"/>
        <v>33</v>
      </c>
      <c r="T20" s="146">
        <v>4</v>
      </c>
      <c r="U20" s="135">
        <v>0</v>
      </c>
      <c r="V20" s="135">
        <v>28</v>
      </c>
      <c r="W20" s="135">
        <v>0</v>
      </c>
      <c r="X20" s="135">
        <v>1</v>
      </c>
      <c r="Y20" s="147">
        <v>0</v>
      </c>
      <c r="Z20" s="32"/>
    </row>
    <row r="21" spans="2:26" s="4" customFormat="1" ht="21.75" customHeight="1">
      <c r="B21" s="149" t="s">
        <v>170</v>
      </c>
      <c r="C21" s="387">
        <f>'別表4-2'!F19</f>
        <v>868</v>
      </c>
      <c r="D21" s="258">
        <f>'別表4-2'!H19</f>
        <v>18</v>
      </c>
      <c r="E21" s="144">
        <v>0</v>
      </c>
      <c r="F21" s="135">
        <v>306</v>
      </c>
      <c r="G21" s="135">
        <v>26</v>
      </c>
      <c r="H21" s="135">
        <v>0</v>
      </c>
      <c r="I21" s="146">
        <v>226</v>
      </c>
      <c r="J21" s="501">
        <f t="shared" si="0"/>
        <v>642</v>
      </c>
      <c r="K21" s="135">
        <v>322</v>
      </c>
      <c r="L21" s="135">
        <v>9</v>
      </c>
      <c r="M21" s="135">
        <v>25</v>
      </c>
      <c r="N21" s="135">
        <v>3</v>
      </c>
      <c r="O21" s="135">
        <v>202</v>
      </c>
      <c r="P21" s="135">
        <v>8</v>
      </c>
      <c r="Q21" s="135">
        <v>73</v>
      </c>
      <c r="R21" s="145">
        <v>0</v>
      </c>
      <c r="S21" s="502">
        <f t="shared" si="1"/>
        <v>225</v>
      </c>
      <c r="T21" s="146">
        <v>3</v>
      </c>
      <c r="U21" s="135">
        <v>4</v>
      </c>
      <c r="V21" s="135">
        <v>218</v>
      </c>
      <c r="W21" s="135">
        <v>0</v>
      </c>
      <c r="X21" s="135">
        <v>0</v>
      </c>
      <c r="Y21" s="147">
        <v>4</v>
      </c>
      <c r="Z21" s="32"/>
    </row>
    <row r="22" spans="2:26" s="4" customFormat="1" ht="21.75" customHeight="1">
      <c r="B22" s="149" t="s">
        <v>171</v>
      </c>
      <c r="C22" s="387">
        <f>'別表4-2'!F20</f>
        <v>423</v>
      </c>
      <c r="D22" s="258">
        <f>'別表4-2'!H20</f>
        <v>25</v>
      </c>
      <c r="E22" s="144">
        <v>0</v>
      </c>
      <c r="F22" s="135">
        <v>252</v>
      </c>
      <c r="G22" s="135">
        <v>7</v>
      </c>
      <c r="H22" s="135">
        <v>25</v>
      </c>
      <c r="I22" s="146">
        <v>76</v>
      </c>
      <c r="J22" s="501">
        <f t="shared" si="0"/>
        <v>347</v>
      </c>
      <c r="K22" s="135">
        <v>123</v>
      </c>
      <c r="L22" s="135">
        <v>0</v>
      </c>
      <c r="M22" s="135">
        <v>4</v>
      </c>
      <c r="N22" s="135">
        <v>125</v>
      </c>
      <c r="O22" s="135">
        <v>54</v>
      </c>
      <c r="P22" s="135">
        <v>3</v>
      </c>
      <c r="Q22" s="135">
        <v>38</v>
      </c>
      <c r="R22" s="145">
        <v>0</v>
      </c>
      <c r="S22" s="502">
        <v>76</v>
      </c>
      <c r="T22" s="146">
        <v>3</v>
      </c>
      <c r="U22" s="135">
        <v>1</v>
      </c>
      <c r="V22" s="135">
        <v>68</v>
      </c>
      <c r="W22" s="135">
        <v>4</v>
      </c>
      <c r="X22" s="135">
        <v>0</v>
      </c>
      <c r="Y22" s="147">
        <v>0</v>
      </c>
      <c r="Z22" s="32"/>
    </row>
    <row r="23" spans="2:26" s="4" customFormat="1" ht="21.75" customHeight="1">
      <c r="B23" s="149" t="s">
        <v>172</v>
      </c>
      <c r="C23" s="387">
        <f>'別表4-2'!F21</f>
        <v>38</v>
      </c>
      <c r="D23" s="258">
        <f>'別表4-2'!H21</f>
        <v>8</v>
      </c>
      <c r="E23" s="144">
        <v>0</v>
      </c>
      <c r="F23" s="135">
        <v>15</v>
      </c>
      <c r="G23" s="135">
        <v>0</v>
      </c>
      <c r="H23" s="135">
        <v>0</v>
      </c>
      <c r="I23" s="146">
        <v>5</v>
      </c>
      <c r="J23" s="501">
        <f t="shared" si="0"/>
        <v>33</v>
      </c>
      <c r="K23" s="135">
        <v>16</v>
      </c>
      <c r="L23" s="135">
        <v>0</v>
      </c>
      <c r="M23" s="135">
        <v>0</v>
      </c>
      <c r="N23" s="135">
        <v>0</v>
      </c>
      <c r="O23" s="135">
        <v>5</v>
      </c>
      <c r="P23" s="135">
        <v>5</v>
      </c>
      <c r="Q23" s="135">
        <v>7</v>
      </c>
      <c r="R23" s="145">
        <v>0</v>
      </c>
      <c r="S23" s="502">
        <f aca="true" t="shared" si="2" ref="S23:S55">SUM(T23+U23+V23+W23+X23)</f>
        <v>5</v>
      </c>
      <c r="T23" s="146">
        <v>1</v>
      </c>
      <c r="U23" s="135">
        <v>0</v>
      </c>
      <c r="V23" s="135">
        <v>4</v>
      </c>
      <c r="W23" s="135">
        <v>0</v>
      </c>
      <c r="X23" s="135">
        <v>0</v>
      </c>
      <c r="Y23" s="147">
        <v>0</v>
      </c>
      <c r="Z23" s="32"/>
    </row>
    <row r="24" spans="2:26" s="4" customFormat="1" ht="25.5" customHeight="1">
      <c r="B24" s="149" t="s">
        <v>173</v>
      </c>
      <c r="C24" s="387">
        <f>'別表4-2'!F22</f>
        <v>13</v>
      </c>
      <c r="D24" s="258">
        <f>'別表4-2'!H22</f>
        <v>2</v>
      </c>
      <c r="E24" s="144">
        <v>1</v>
      </c>
      <c r="F24" s="135">
        <v>3</v>
      </c>
      <c r="G24" s="135">
        <v>2</v>
      </c>
      <c r="H24" s="135">
        <v>1</v>
      </c>
      <c r="I24" s="146">
        <v>1</v>
      </c>
      <c r="J24" s="501">
        <f t="shared" si="0"/>
        <v>12</v>
      </c>
      <c r="K24" s="135">
        <v>6</v>
      </c>
      <c r="L24" s="135">
        <v>1</v>
      </c>
      <c r="M24" s="135">
        <v>0</v>
      </c>
      <c r="N24" s="135">
        <v>0</v>
      </c>
      <c r="O24" s="135">
        <v>1</v>
      </c>
      <c r="P24" s="135">
        <v>0</v>
      </c>
      <c r="Q24" s="135">
        <v>4</v>
      </c>
      <c r="R24" s="145">
        <v>0</v>
      </c>
      <c r="S24" s="502">
        <f t="shared" si="2"/>
        <v>1</v>
      </c>
      <c r="T24" s="146">
        <v>0</v>
      </c>
      <c r="U24" s="135">
        <v>0</v>
      </c>
      <c r="V24" s="135">
        <v>1</v>
      </c>
      <c r="W24" s="135">
        <v>0</v>
      </c>
      <c r="X24" s="135">
        <v>0</v>
      </c>
      <c r="Y24" s="147">
        <v>0</v>
      </c>
      <c r="Z24" s="32"/>
    </row>
    <row r="25" spans="2:26" s="4" customFormat="1" ht="21.75" customHeight="1">
      <c r="B25" s="149" t="s">
        <v>174</v>
      </c>
      <c r="C25" s="387">
        <f>'別表4-2'!F23</f>
        <v>109</v>
      </c>
      <c r="D25" s="258">
        <f>'別表4-2'!H23</f>
        <v>0</v>
      </c>
      <c r="E25" s="144">
        <v>0</v>
      </c>
      <c r="F25" s="135">
        <v>0</v>
      </c>
      <c r="G25" s="135">
        <v>10</v>
      </c>
      <c r="H25" s="135">
        <v>0</v>
      </c>
      <c r="I25" s="146">
        <v>0</v>
      </c>
      <c r="J25" s="501">
        <f t="shared" si="0"/>
        <v>109</v>
      </c>
      <c r="K25" s="135">
        <v>106</v>
      </c>
      <c r="L25" s="135">
        <v>0</v>
      </c>
      <c r="M25" s="135">
        <v>0</v>
      </c>
      <c r="N25" s="135">
        <v>0</v>
      </c>
      <c r="O25" s="135">
        <v>3</v>
      </c>
      <c r="P25" s="135">
        <v>0</v>
      </c>
      <c r="Q25" s="135">
        <v>0</v>
      </c>
      <c r="R25" s="145">
        <v>0</v>
      </c>
      <c r="S25" s="502">
        <f t="shared" si="2"/>
        <v>0</v>
      </c>
      <c r="T25" s="146">
        <v>0</v>
      </c>
      <c r="U25" s="146">
        <v>0</v>
      </c>
      <c r="V25" s="146">
        <v>0</v>
      </c>
      <c r="W25" s="146">
        <v>0</v>
      </c>
      <c r="X25" s="146">
        <v>0</v>
      </c>
      <c r="Y25" s="147">
        <v>0</v>
      </c>
      <c r="Z25" s="32"/>
    </row>
    <row r="26" spans="2:26" s="4" customFormat="1" ht="21.75" customHeight="1">
      <c r="B26" s="134" t="s">
        <v>175</v>
      </c>
      <c r="C26" s="387">
        <f>'別表4-2'!F24</f>
        <v>5</v>
      </c>
      <c r="D26" s="258">
        <f>'別表4-2'!H24</f>
        <v>1</v>
      </c>
      <c r="E26" s="144">
        <v>1</v>
      </c>
      <c r="F26" s="135">
        <v>1</v>
      </c>
      <c r="G26" s="135">
        <v>2</v>
      </c>
      <c r="H26" s="135">
        <v>0</v>
      </c>
      <c r="I26" s="146">
        <v>0</v>
      </c>
      <c r="J26" s="501">
        <f t="shared" si="0"/>
        <v>5</v>
      </c>
      <c r="K26" s="135">
        <v>3</v>
      </c>
      <c r="L26" s="135">
        <v>0</v>
      </c>
      <c r="M26" s="135">
        <v>0</v>
      </c>
      <c r="N26" s="135">
        <v>0</v>
      </c>
      <c r="O26" s="135">
        <v>1</v>
      </c>
      <c r="P26" s="135">
        <v>0</v>
      </c>
      <c r="Q26" s="135">
        <v>1</v>
      </c>
      <c r="R26" s="145">
        <v>0</v>
      </c>
      <c r="S26" s="502">
        <f t="shared" si="2"/>
        <v>0</v>
      </c>
      <c r="T26" s="146">
        <v>0</v>
      </c>
      <c r="U26" s="146">
        <v>0</v>
      </c>
      <c r="V26" s="146">
        <v>0</v>
      </c>
      <c r="W26" s="146">
        <v>0</v>
      </c>
      <c r="X26" s="146">
        <v>0</v>
      </c>
      <c r="Y26" s="147">
        <v>0</v>
      </c>
      <c r="Z26" s="32"/>
    </row>
    <row r="27" spans="2:26" s="4" customFormat="1" ht="21.75" customHeight="1">
      <c r="B27" s="134" t="s">
        <v>176</v>
      </c>
      <c r="C27" s="387">
        <f>'別表4-2'!F25</f>
        <v>14</v>
      </c>
      <c r="D27" s="258">
        <f>'別表4-2'!H25</f>
        <v>2</v>
      </c>
      <c r="E27" s="144">
        <v>0</v>
      </c>
      <c r="F27" s="144">
        <v>4</v>
      </c>
      <c r="G27" s="144">
        <v>0</v>
      </c>
      <c r="H27" s="144">
        <v>0</v>
      </c>
      <c r="I27" s="146">
        <v>1</v>
      </c>
      <c r="J27" s="501">
        <f t="shared" si="0"/>
        <v>13</v>
      </c>
      <c r="K27" s="135">
        <v>10</v>
      </c>
      <c r="L27" s="135">
        <v>0</v>
      </c>
      <c r="M27" s="135">
        <v>1</v>
      </c>
      <c r="N27" s="135">
        <v>0</v>
      </c>
      <c r="O27" s="135">
        <v>2</v>
      </c>
      <c r="P27" s="135">
        <v>0</v>
      </c>
      <c r="Q27" s="135">
        <v>0</v>
      </c>
      <c r="R27" s="145">
        <v>0</v>
      </c>
      <c r="S27" s="503">
        <f t="shared" si="2"/>
        <v>1</v>
      </c>
      <c r="T27" s="146">
        <v>0</v>
      </c>
      <c r="U27" s="146">
        <v>0</v>
      </c>
      <c r="V27" s="146">
        <v>1</v>
      </c>
      <c r="W27" s="146">
        <v>0</v>
      </c>
      <c r="X27" s="146">
        <v>0</v>
      </c>
      <c r="Y27" s="147">
        <v>0</v>
      </c>
      <c r="Z27" s="32"/>
    </row>
    <row r="28" spans="2:26" s="4" customFormat="1" ht="21.75" customHeight="1">
      <c r="B28" s="148" t="s">
        <v>177</v>
      </c>
      <c r="C28" s="387">
        <f>'別表4-2'!F26</f>
        <v>79</v>
      </c>
      <c r="D28" s="258">
        <f>'別表4-2'!H26</f>
        <v>6</v>
      </c>
      <c r="E28" s="144">
        <v>1</v>
      </c>
      <c r="F28" s="144">
        <v>35</v>
      </c>
      <c r="G28" s="145">
        <v>13</v>
      </c>
      <c r="H28" s="145">
        <v>0</v>
      </c>
      <c r="I28" s="146">
        <v>25</v>
      </c>
      <c r="J28" s="501">
        <f t="shared" si="0"/>
        <v>54</v>
      </c>
      <c r="K28" s="135">
        <v>27</v>
      </c>
      <c r="L28" s="135">
        <v>0</v>
      </c>
      <c r="M28" s="135">
        <v>1</v>
      </c>
      <c r="N28" s="135">
        <v>0</v>
      </c>
      <c r="O28" s="135">
        <v>20</v>
      </c>
      <c r="P28" s="135">
        <v>2</v>
      </c>
      <c r="Q28" s="135">
        <v>4</v>
      </c>
      <c r="R28" s="145">
        <v>0</v>
      </c>
      <c r="S28" s="501">
        <f t="shared" si="2"/>
        <v>25</v>
      </c>
      <c r="T28" s="146">
        <v>0</v>
      </c>
      <c r="U28" s="146">
        <v>0</v>
      </c>
      <c r="V28" s="146">
        <v>25</v>
      </c>
      <c r="W28" s="146">
        <v>0</v>
      </c>
      <c r="X28" s="146">
        <v>0</v>
      </c>
      <c r="Y28" s="147">
        <v>0</v>
      </c>
      <c r="Z28" s="32"/>
    </row>
    <row r="29" spans="2:26" s="4" customFormat="1" ht="21.75" customHeight="1">
      <c r="B29" s="149" t="s">
        <v>178</v>
      </c>
      <c r="C29" s="387">
        <f>'別表4-2'!F27</f>
        <v>51</v>
      </c>
      <c r="D29" s="258">
        <f>'別表4-2'!H27</f>
        <v>3</v>
      </c>
      <c r="E29" s="144">
        <v>1</v>
      </c>
      <c r="F29" s="144">
        <v>8</v>
      </c>
      <c r="G29" s="145">
        <v>0</v>
      </c>
      <c r="H29" s="145">
        <v>0</v>
      </c>
      <c r="I29" s="146">
        <v>4</v>
      </c>
      <c r="J29" s="501">
        <f t="shared" si="0"/>
        <v>47</v>
      </c>
      <c r="K29" s="238">
        <v>30</v>
      </c>
      <c r="L29" s="238">
        <v>0</v>
      </c>
      <c r="M29" s="238">
        <v>0</v>
      </c>
      <c r="N29" s="238">
        <v>0</v>
      </c>
      <c r="O29" s="238">
        <v>8</v>
      </c>
      <c r="P29" s="238">
        <v>2</v>
      </c>
      <c r="Q29" s="238">
        <v>7</v>
      </c>
      <c r="R29" s="238">
        <v>0</v>
      </c>
      <c r="S29" s="501">
        <f t="shared" si="2"/>
        <v>4</v>
      </c>
      <c r="T29" s="146">
        <v>0</v>
      </c>
      <c r="U29" s="146">
        <v>0</v>
      </c>
      <c r="V29" s="146">
        <v>4</v>
      </c>
      <c r="W29" s="146">
        <v>0</v>
      </c>
      <c r="X29" s="146">
        <v>0</v>
      </c>
      <c r="Y29" s="147">
        <v>0</v>
      </c>
      <c r="Z29" s="32"/>
    </row>
    <row r="30" spans="2:26" s="4" customFormat="1" ht="24.75" customHeight="1">
      <c r="B30" s="149" t="s">
        <v>179</v>
      </c>
      <c r="C30" s="387">
        <f>'別表4-2'!F28</f>
        <v>185</v>
      </c>
      <c r="D30" s="258">
        <f>'別表4-2'!H28</f>
        <v>8</v>
      </c>
      <c r="E30" s="144">
        <v>0</v>
      </c>
      <c r="F30" s="144">
        <v>136</v>
      </c>
      <c r="G30" s="145">
        <v>111</v>
      </c>
      <c r="H30" s="145">
        <v>0</v>
      </c>
      <c r="I30" s="146">
        <v>26</v>
      </c>
      <c r="J30" s="501">
        <f t="shared" si="0"/>
        <v>159</v>
      </c>
      <c r="K30" s="135">
        <v>35</v>
      </c>
      <c r="L30" s="135">
        <v>0</v>
      </c>
      <c r="M30" s="135">
        <v>0</v>
      </c>
      <c r="N30" s="135">
        <v>92</v>
      </c>
      <c r="O30" s="135">
        <v>12</v>
      </c>
      <c r="P30" s="135">
        <v>1</v>
      </c>
      <c r="Q30" s="135">
        <v>12</v>
      </c>
      <c r="R30" s="135">
        <v>7</v>
      </c>
      <c r="S30" s="502">
        <f t="shared" si="2"/>
        <v>26</v>
      </c>
      <c r="T30" s="146">
        <v>0</v>
      </c>
      <c r="U30" s="146">
        <v>1</v>
      </c>
      <c r="V30" s="146">
        <v>25</v>
      </c>
      <c r="W30" s="146">
        <v>0</v>
      </c>
      <c r="X30" s="146">
        <v>0</v>
      </c>
      <c r="Y30" s="147">
        <v>0</v>
      </c>
      <c r="Z30" s="32"/>
    </row>
    <row r="31" spans="2:26" s="4" customFormat="1" ht="21.75" customHeight="1">
      <c r="B31" s="149" t="s">
        <v>180</v>
      </c>
      <c r="C31" s="387">
        <f>'別表4-2'!F29</f>
        <v>747</v>
      </c>
      <c r="D31" s="258">
        <f>'別表4-2'!H29</f>
        <v>34</v>
      </c>
      <c r="E31" s="144">
        <v>6</v>
      </c>
      <c r="F31" s="144">
        <v>116</v>
      </c>
      <c r="G31" s="145">
        <v>15</v>
      </c>
      <c r="H31" s="145">
        <v>0</v>
      </c>
      <c r="I31" s="146">
        <v>84</v>
      </c>
      <c r="J31" s="501">
        <f t="shared" si="0"/>
        <v>663</v>
      </c>
      <c r="K31" s="140">
        <v>573</v>
      </c>
      <c r="L31" s="140">
        <v>1</v>
      </c>
      <c r="M31" s="140">
        <v>2</v>
      </c>
      <c r="N31" s="140">
        <v>0</v>
      </c>
      <c r="O31" s="140">
        <v>28</v>
      </c>
      <c r="P31" s="140">
        <v>6</v>
      </c>
      <c r="Q31" s="140">
        <v>53</v>
      </c>
      <c r="R31" s="140">
        <v>0</v>
      </c>
      <c r="S31" s="501">
        <f t="shared" si="2"/>
        <v>84</v>
      </c>
      <c r="T31" s="146">
        <v>1</v>
      </c>
      <c r="U31" s="146">
        <v>0</v>
      </c>
      <c r="V31" s="146">
        <v>82</v>
      </c>
      <c r="W31" s="146">
        <v>1</v>
      </c>
      <c r="X31" s="146">
        <v>0</v>
      </c>
      <c r="Y31" s="147">
        <v>6</v>
      </c>
      <c r="Z31" s="32"/>
    </row>
    <row r="32" spans="2:26" s="4" customFormat="1" ht="21.75" customHeight="1">
      <c r="B32" s="149" t="s">
        <v>181</v>
      </c>
      <c r="C32" s="387">
        <f>'別表4-2'!F30</f>
        <v>44</v>
      </c>
      <c r="D32" s="258">
        <f>'別表4-2'!H30</f>
        <v>4</v>
      </c>
      <c r="E32" s="144">
        <v>1</v>
      </c>
      <c r="F32" s="144">
        <v>24</v>
      </c>
      <c r="G32" s="145">
        <v>0</v>
      </c>
      <c r="H32" s="145">
        <v>0</v>
      </c>
      <c r="I32" s="146">
        <v>3</v>
      </c>
      <c r="J32" s="501">
        <f t="shared" si="0"/>
        <v>41</v>
      </c>
      <c r="K32" s="135">
        <v>15</v>
      </c>
      <c r="L32" s="135">
        <v>0</v>
      </c>
      <c r="M32" s="135">
        <v>0</v>
      </c>
      <c r="N32" s="135">
        <v>0</v>
      </c>
      <c r="O32" s="135">
        <v>2</v>
      </c>
      <c r="P32" s="135">
        <v>2</v>
      </c>
      <c r="Q32" s="135">
        <v>22</v>
      </c>
      <c r="R32" s="145">
        <v>0</v>
      </c>
      <c r="S32" s="501">
        <f t="shared" si="2"/>
        <v>3</v>
      </c>
      <c r="T32" s="146">
        <v>1</v>
      </c>
      <c r="U32" s="146">
        <v>0</v>
      </c>
      <c r="V32" s="146">
        <v>2</v>
      </c>
      <c r="W32" s="146">
        <v>0</v>
      </c>
      <c r="X32" s="146">
        <v>0</v>
      </c>
      <c r="Y32" s="147">
        <v>0</v>
      </c>
      <c r="Z32" s="32"/>
    </row>
    <row r="33" spans="2:26" s="4" customFormat="1" ht="21.75" customHeight="1">
      <c r="B33" s="149" t="s">
        <v>182</v>
      </c>
      <c r="C33" s="387">
        <f>'別表4-2'!F31</f>
        <v>83</v>
      </c>
      <c r="D33" s="258">
        <f>'別表4-2'!H31</f>
        <v>11</v>
      </c>
      <c r="E33" s="144">
        <v>0</v>
      </c>
      <c r="F33" s="144">
        <v>8</v>
      </c>
      <c r="G33" s="144">
        <v>1</v>
      </c>
      <c r="H33" s="144">
        <v>0</v>
      </c>
      <c r="I33" s="146">
        <v>4</v>
      </c>
      <c r="J33" s="501">
        <f t="shared" si="0"/>
        <v>79</v>
      </c>
      <c r="K33" s="135">
        <v>14</v>
      </c>
      <c r="L33" s="135">
        <v>0</v>
      </c>
      <c r="M33" s="135">
        <v>1</v>
      </c>
      <c r="N33" s="135">
        <v>0</v>
      </c>
      <c r="O33" s="135">
        <v>52</v>
      </c>
      <c r="P33" s="135">
        <v>1</v>
      </c>
      <c r="Q33" s="135">
        <v>10</v>
      </c>
      <c r="R33" s="145">
        <v>1</v>
      </c>
      <c r="S33" s="501">
        <f t="shared" si="2"/>
        <v>3</v>
      </c>
      <c r="T33" s="146">
        <v>0</v>
      </c>
      <c r="U33" s="146">
        <v>1</v>
      </c>
      <c r="V33" s="146">
        <v>0</v>
      </c>
      <c r="W33" s="146">
        <v>0</v>
      </c>
      <c r="X33" s="146">
        <v>2</v>
      </c>
      <c r="Y33" s="147">
        <v>0</v>
      </c>
      <c r="Z33" s="32"/>
    </row>
    <row r="34" spans="2:26" s="4" customFormat="1" ht="21.75" customHeight="1">
      <c r="B34" s="149" t="s">
        <v>183</v>
      </c>
      <c r="C34" s="387">
        <f>'別表4-2'!F32</f>
        <v>94</v>
      </c>
      <c r="D34" s="258">
        <f>'別表4-2'!H32</f>
        <v>8</v>
      </c>
      <c r="E34" s="144">
        <v>0</v>
      </c>
      <c r="F34" s="144">
        <v>20</v>
      </c>
      <c r="G34" s="145">
        <v>3</v>
      </c>
      <c r="H34" s="145">
        <v>0</v>
      </c>
      <c r="I34" s="146">
        <v>10</v>
      </c>
      <c r="J34" s="501">
        <f t="shared" si="0"/>
        <v>84</v>
      </c>
      <c r="K34" s="135">
        <v>67</v>
      </c>
      <c r="L34" s="135">
        <v>0</v>
      </c>
      <c r="M34" s="135">
        <v>5</v>
      </c>
      <c r="N34" s="135">
        <v>0</v>
      </c>
      <c r="O34" s="135">
        <v>5</v>
      </c>
      <c r="P34" s="135">
        <v>2</v>
      </c>
      <c r="Q34" s="135">
        <v>5</v>
      </c>
      <c r="R34" s="145">
        <v>0</v>
      </c>
      <c r="S34" s="501">
        <f t="shared" si="2"/>
        <v>10</v>
      </c>
      <c r="T34" s="146">
        <v>2</v>
      </c>
      <c r="U34" s="146">
        <v>0</v>
      </c>
      <c r="V34" s="146">
        <v>8</v>
      </c>
      <c r="W34" s="146">
        <v>0</v>
      </c>
      <c r="X34" s="146">
        <v>0</v>
      </c>
      <c r="Y34" s="147">
        <v>0</v>
      </c>
      <c r="Z34" s="32"/>
    </row>
    <row r="35" spans="2:26" s="4" customFormat="1" ht="21.75" customHeight="1">
      <c r="B35" s="149" t="s">
        <v>184</v>
      </c>
      <c r="C35" s="387">
        <f>'別表4-2'!F33</f>
        <v>2000</v>
      </c>
      <c r="D35" s="258">
        <f>'別表4-2'!H33</f>
        <v>53</v>
      </c>
      <c r="E35" s="144">
        <v>1</v>
      </c>
      <c r="F35" s="144">
        <v>145</v>
      </c>
      <c r="G35" s="145">
        <v>24</v>
      </c>
      <c r="H35" s="145">
        <v>0</v>
      </c>
      <c r="I35" s="242">
        <v>85</v>
      </c>
      <c r="J35" s="501">
        <f t="shared" si="0"/>
        <v>1915</v>
      </c>
      <c r="K35" s="135">
        <v>1803</v>
      </c>
      <c r="L35" s="135">
        <v>3</v>
      </c>
      <c r="M35" s="135">
        <v>1</v>
      </c>
      <c r="N35" s="135">
        <v>0</v>
      </c>
      <c r="O35" s="135">
        <v>54</v>
      </c>
      <c r="P35" s="135">
        <v>33</v>
      </c>
      <c r="Q35" s="135">
        <v>21</v>
      </c>
      <c r="R35" s="145">
        <v>0</v>
      </c>
      <c r="S35" s="501">
        <f t="shared" si="2"/>
        <v>85</v>
      </c>
      <c r="T35" s="146">
        <v>5</v>
      </c>
      <c r="U35" s="146">
        <v>0</v>
      </c>
      <c r="V35" s="146">
        <v>78</v>
      </c>
      <c r="W35" s="146">
        <v>2</v>
      </c>
      <c r="X35" s="146">
        <v>0</v>
      </c>
      <c r="Y35" s="147">
        <v>0</v>
      </c>
      <c r="Z35" s="32"/>
    </row>
    <row r="36" spans="2:26" s="4" customFormat="1" ht="25.5" customHeight="1">
      <c r="B36" s="149" t="s">
        <v>185</v>
      </c>
      <c r="C36" s="387">
        <f>'別表4-2'!F34</f>
        <v>302</v>
      </c>
      <c r="D36" s="258">
        <f>'別表4-2'!H34</f>
        <v>16</v>
      </c>
      <c r="E36" s="144">
        <v>1</v>
      </c>
      <c r="F36" s="144">
        <v>84</v>
      </c>
      <c r="G36" s="145">
        <v>8</v>
      </c>
      <c r="H36" s="151">
        <v>0</v>
      </c>
      <c r="I36" s="146">
        <v>46</v>
      </c>
      <c r="J36" s="503">
        <f t="shared" si="0"/>
        <v>256</v>
      </c>
      <c r="K36" s="135">
        <v>189</v>
      </c>
      <c r="L36" s="135">
        <v>5</v>
      </c>
      <c r="M36" s="135">
        <v>1</v>
      </c>
      <c r="N36" s="135">
        <v>0</v>
      </c>
      <c r="O36" s="135">
        <v>33</v>
      </c>
      <c r="P36" s="135">
        <v>6</v>
      </c>
      <c r="Q36" s="135">
        <v>22</v>
      </c>
      <c r="R36" s="145">
        <v>0</v>
      </c>
      <c r="S36" s="501">
        <f t="shared" si="2"/>
        <v>46</v>
      </c>
      <c r="T36" s="146">
        <v>3</v>
      </c>
      <c r="U36" s="146">
        <v>0</v>
      </c>
      <c r="V36" s="146">
        <v>43</v>
      </c>
      <c r="W36" s="146">
        <v>0</v>
      </c>
      <c r="X36" s="146">
        <v>0</v>
      </c>
      <c r="Y36" s="147">
        <v>0</v>
      </c>
      <c r="Z36" s="32"/>
    </row>
    <row r="37" spans="2:26" s="4" customFormat="1" ht="21.75" customHeight="1">
      <c r="B37" s="149" t="s">
        <v>186</v>
      </c>
      <c r="C37" s="387">
        <f>'別表4-2'!F35</f>
        <v>174</v>
      </c>
      <c r="D37" s="258">
        <f>'別表4-2'!H35</f>
        <v>8</v>
      </c>
      <c r="E37" s="144">
        <v>0</v>
      </c>
      <c r="F37" s="144">
        <v>7</v>
      </c>
      <c r="G37" s="145">
        <v>64</v>
      </c>
      <c r="H37" s="145">
        <v>0</v>
      </c>
      <c r="I37" s="205">
        <v>3</v>
      </c>
      <c r="J37" s="501">
        <f t="shared" si="0"/>
        <v>171</v>
      </c>
      <c r="K37" s="135">
        <v>143</v>
      </c>
      <c r="L37" s="135">
        <v>1</v>
      </c>
      <c r="M37" s="135">
        <v>0</v>
      </c>
      <c r="N37" s="135">
        <v>0</v>
      </c>
      <c r="O37" s="135">
        <v>4</v>
      </c>
      <c r="P37" s="135">
        <v>1</v>
      </c>
      <c r="Q37" s="135">
        <v>22</v>
      </c>
      <c r="R37" s="145">
        <v>0</v>
      </c>
      <c r="S37" s="501">
        <f t="shared" si="2"/>
        <v>3</v>
      </c>
      <c r="T37" s="146">
        <v>1</v>
      </c>
      <c r="U37" s="146">
        <v>1</v>
      </c>
      <c r="V37" s="146">
        <v>1</v>
      </c>
      <c r="W37" s="146">
        <v>0</v>
      </c>
      <c r="X37" s="146">
        <v>0</v>
      </c>
      <c r="Y37" s="147">
        <v>1</v>
      </c>
      <c r="Z37" s="32"/>
    </row>
    <row r="38" spans="2:26" s="4" customFormat="1" ht="21.75" customHeight="1">
      <c r="B38" s="149" t="s">
        <v>187</v>
      </c>
      <c r="C38" s="387">
        <f>'別表4-2'!F36</f>
        <v>133</v>
      </c>
      <c r="D38" s="258">
        <f>'別表4-2'!H36</f>
        <v>3</v>
      </c>
      <c r="E38" s="144">
        <v>0</v>
      </c>
      <c r="F38" s="144">
        <v>36</v>
      </c>
      <c r="G38" s="145">
        <v>23</v>
      </c>
      <c r="H38" s="145">
        <v>0</v>
      </c>
      <c r="I38" s="146">
        <v>33</v>
      </c>
      <c r="J38" s="501">
        <f t="shared" si="0"/>
        <v>100</v>
      </c>
      <c r="K38" s="135">
        <v>95</v>
      </c>
      <c r="L38" s="135">
        <v>1</v>
      </c>
      <c r="M38" s="135">
        <v>0</v>
      </c>
      <c r="N38" s="135">
        <v>0</v>
      </c>
      <c r="O38" s="135">
        <v>2</v>
      </c>
      <c r="P38" s="135">
        <v>0</v>
      </c>
      <c r="Q38" s="135">
        <v>2</v>
      </c>
      <c r="R38" s="145">
        <v>0</v>
      </c>
      <c r="S38" s="501">
        <f t="shared" si="2"/>
        <v>32</v>
      </c>
      <c r="T38" s="146">
        <v>1</v>
      </c>
      <c r="U38" s="146">
        <v>0</v>
      </c>
      <c r="V38" s="146">
        <v>31</v>
      </c>
      <c r="W38" s="146">
        <v>0</v>
      </c>
      <c r="X38" s="146">
        <v>0</v>
      </c>
      <c r="Y38" s="147">
        <v>0</v>
      </c>
      <c r="Z38" s="32"/>
    </row>
    <row r="39" spans="2:26" s="4" customFormat="1" ht="21.75" customHeight="1">
      <c r="B39" s="149" t="s">
        <v>188</v>
      </c>
      <c r="C39" s="387">
        <f>'別表4-2'!F37</f>
        <v>27</v>
      </c>
      <c r="D39" s="258">
        <f>'別表4-2'!H37</f>
        <v>5</v>
      </c>
      <c r="E39" s="144">
        <v>2</v>
      </c>
      <c r="F39" s="144">
        <v>18</v>
      </c>
      <c r="G39" s="144">
        <v>3</v>
      </c>
      <c r="H39" s="144">
        <v>0</v>
      </c>
      <c r="I39" s="146">
        <v>15</v>
      </c>
      <c r="J39" s="501">
        <f t="shared" si="0"/>
        <v>12</v>
      </c>
      <c r="K39" s="135">
        <v>5</v>
      </c>
      <c r="L39" s="135">
        <v>0</v>
      </c>
      <c r="M39" s="135">
        <v>0</v>
      </c>
      <c r="N39" s="135">
        <v>0</v>
      </c>
      <c r="O39" s="135">
        <v>3</v>
      </c>
      <c r="P39" s="135">
        <v>1</v>
      </c>
      <c r="Q39" s="135">
        <v>3</v>
      </c>
      <c r="R39" s="145">
        <v>0</v>
      </c>
      <c r="S39" s="501">
        <f t="shared" si="2"/>
        <v>15</v>
      </c>
      <c r="T39" s="146">
        <v>0</v>
      </c>
      <c r="U39" s="146">
        <v>0</v>
      </c>
      <c r="V39" s="146">
        <v>14</v>
      </c>
      <c r="W39" s="146">
        <v>0</v>
      </c>
      <c r="X39" s="146">
        <v>1</v>
      </c>
      <c r="Y39" s="147">
        <v>0</v>
      </c>
      <c r="Z39" s="32"/>
    </row>
    <row r="40" spans="2:26" s="4" customFormat="1" ht="21.75" customHeight="1">
      <c r="B40" s="149" t="s">
        <v>189</v>
      </c>
      <c r="C40" s="387">
        <f>'別表4-2'!F38</f>
        <v>24</v>
      </c>
      <c r="D40" s="258">
        <f>'別表4-2'!H38</f>
        <v>4</v>
      </c>
      <c r="E40" s="144">
        <v>3</v>
      </c>
      <c r="F40" s="144">
        <v>4</v>
      </c>
      <c r="G40" s="145">
        <v>0</v>
      </c>
      <c r="H40" s="145">
        <v>0</v>
      </c>
      <c r="I40" s="146">
        <v>0</v>
      </c>
      <c r="J40" s="501">
        <f t="shared" si="0"/>
        <v>24</v>
      </c>
      <c r="K40" s="135">
        <v>6</v>
      </c>
      <c r="L40" s="135">
        <v>1</v>
      </c>
      <c r="M40" s="135">
        <v>0</v>
      </c>
      <c r="N40" s="135">
        <v>0</v>
      </c>
      <c r="O40" s="135">
        <v>10</v>
      </c>
      <c r="P40" s="135">
        <v>0</v>
      </c>
      <c r="Q40" s="135">
        <v>7</v>
      </c>
      <c r="R40" s="145">
        <v>0</v>
      </c>
      <c r="S40" s="501">
        <f t="shared" si="2"/>
        <v>0</v>
      </c>
      <c r="T40" s="146">
        <v>0</v>
      </c>
      <c r="U40" s="146">
        <v>0</v>
      </c>
      <c r="V40" s="146">
        <v>0</v>
      </c>
      <c r="W40" s="146">
        <v>0</v>
      </c>
      <c r="X40" s="146">
        <v>0</v>
      </c>
      <c r="Y40" s="147">
        <v>0</v>
      </c>
      <c r="Z40" s="32"/>
    </row>
    <row r="41" spans="2:26" s="4" customFormat="1" ht="21.75" customHeight="1">
      <c r="B41" s="149" t="s">
        <v>190</v>
      </c>
      <c r="C41" s="387">
        <f>'別表4-2'!F39</f>
        <v>75</v>
      </c>
      <c r="D41" s="258">
        <f>'別表4-2'!H39</f>
        <v>2</v>
      </c>
      <c r="E41" s="144">
        <v>0</v>
      </c>
      <c r="F41" s="144">
        <v>32</v>
      </c>
      <c r="G41" s="145">
        <v>3</v>
      </c>
      <c r="H41" s="145">
        <v>1</v>
      </c>
      <c r="I41" s="146">
        <v>24</v>
      </c>
      <c r="J41" s="501">
        <f t="shared" si="0"/>
        <v>51</v>
      </c>
      <c r="K41" s="135">
        <v>26</v>
      </c>
      <c r="L41" s="135">
        <v>5</v>
      </c>
      <c r="M41" s="135">
        <v>3</v>
      </c>
      <c r="N41" s="135">
        <v>0</v>
      </c>
      <c r="O41" s="135">
        <v>7</v>
      </c>
      <c r="P41" s="135">
        <v>0</v>
      </c>
      <c r="Q41" s="135">
        <v>10</v>
      </c>
      <c r="R41" s="145">
        <v>0</v>
      </c>
      <c r="S41" s="503">
        <f t="shared" si="2"/>
        <v>24</v>
      </c>
      <c r="T41" s="146">
        <v>0</v>
      </c>
      <c r="U41" s="146">
        <v>0</v>
      </c>
      <c r="V41" s="146">
        <v>23</v>
      </c>
      <c r="W41" s="146">
        <v>1</v>
      </c>
      <c r="X41" s="146">
        <v>0</v>
      </c>
      <c r="Y41" s="147">
        <v>0</v>
      </c>
      <c r="Z41" s="32"/>
    </row>
    <row r="42" spans="2:26" s="4" customFormat="1" ht="21.75" customHeight="1">
      <c r="B42" s="149" t="s">
        <v>191</v>
      </c>
      <c r="C42" s="387">
        <f>'別表4-2'!F40</f>
        <v>65</v>
      </c>
      <c r="D42" s="258">
        <f>'別表4-2'!H40</f>
        <v>5</v>
      </c>
      <c r="E42" s="144">
        <v>0</v>
      </c>
      <c r="F42" s="144">
        <v>2</v>
      </c>
      <c r="G42" s="145">
        <v>1</v>
      </c>
      <c r="H42" s="145">
        <v>0</v>
      </c>
      <c r="I42" s="146">
        <v>1</v>
      </c>
      <c r="J42" s="501">
        <f t="shared" si="0"/>
        <v>64</v>
      </c>
      <c r="K42" s="135">
        <v>43</v>
      </c>
      <c r="L42" s="135">
        <v>1</v>
      </c>
      <c r="M42" s="135">
        <v>0</v>
      </c>
      <c r="N42" s="135">
        <v>0</v>
      </c>
      <c r="O42" s="135">
        <v>1</v>
      </c>
      <c r="P42" s="135">
        <v>0</v>
      </c>
      <c r="Q42" s="135">
        <v>19</v>
      </c>
      <c r="R42" s="145">
        <v>0</v>
      </c>
      <c r="S42" s="501">
        <f t="shared" si="2"/>
        <v>1</v>
      </c>
      <c r="T42" s="146">
        <v>0</v>
      </c>
      <c r="U42" s="146">
        <v>0</v>
      </c>
      <c r="V42" s="146">
        <v>1</v>
      </c>
      <c r="W42" s="146">
        <v>0</v>
      </c>
      <c r="X42" s="146">
        <v>0</v>
      </c>
      <c r="Y42" s="147">
        <v>0</v>
      </c>
      <c r="Z42" s="32"/>
    </row>
    <row r="43" spans="2:26" s="4" customFormat="1" ht="21.75" customHeight="1">
      <c r="B43" s="149" t="s">
        <v>192</v>
      </c>
      <c r="C43" s="387">
        <f>'別表4-2'!F41</f>
        <v>16</v>
      </c>
      <c r="D43" s="258">
        <f>'別表4-2'!H41</f>
        <v>2</v>
      </c>
      <c r="E43" s="144">
        <v>0</v>
      </c>
      <c r="F43" s="144">
        <v>10</v>
      </c>
      <c r="G43" s="145">
        <v>0</v>
      </c>
      <c r="H43" s="145">
        <v>0</v>
      </c>
      <c r="I43" s="146">
        <v>10</v>
      </c>
      <c r="J43" s="501">
        <f t="shared" si="0"/>
        <v>6</v>
      </c>
      <c r="K43" s="135">
        <v>0</v>
      </c>
      <c r="L43" s="135">
        <v>0</v>
      </c>
      <c r="M43" s="135">
        <v>0</v>
      </c>
      <c r="N43" s="135">
        <v>0</v>
      </c>
      <c r="O43" s="135">
        <v>4</v>
      </c>
      <c r="P43" s="135">
        <v>2</v>
      </c>
      <c r="Q43" s="135">
        <v>0</v>
      </c>
      <c r="R43" s="145">
        <v>0</v>
      </c>
      <c r="S43" s="501">
        <f t="shared" si="2"/>
        <v>10</v>
      </c>
      <c r="T43" s="146">
        <v>0</v>
      </c>
      <c r="U43" s="146">
        <v>0</v>
      </c>
      <c r="V43" s="146">
        <v>10</v>
      </c>
      <c r="W43" s="146">
        <v>0</v>
      </c>
      <c r="X43" s="146">
        <v>0</v>
      </c>
      <c r="Y43" s="147">
        <v>0</v>
      </c>
      <c r="Z43" s="32"/>
    </row>
    <row r="44" spans="2:26" s="4" customFormat="1" ht="21.75" customHeight="1">
      <c r="B44" s="149" t="s">
        <v>193</v>
      </c>
      <c r="C44" s="387">
        <f>'別表4-2'!F42</f>
        <v>71</v>
      </c>
      <c r="D44" s="258">
        <f>'別表4-2'!H42</f>
        <v>1</v>
      </c>
      <c r="E44" s="144">
        <v>1</v>
      </c>
      <c r="F44" s="144">
        <v>23</v>
      </c>
      <c r="G44" s="144">
        <v>1</v>
      </c>
      <c r="H44" s="144">
        <v>0</v>
      </c>
      <c r="I44" s="146">
        <v>20</v>
      </c>
      <c r="J44" s="501">
        <f t="shared" si="0"/>
        <v>51</v>
      </c>
      <c r="K44" s="135">
        <v>11</v>
      </c>
      <c r="L44" s="135">
        <v>1</v>
      </c>
      <c r="M44" s="135">
        <v>0</v>
      </c>
      <c r="N44" s="135">
        <v>0</v>
      </c>
      <c r="O44" s="135">
        <v>6</v>
      </c>
      <c r="P44" s="135">
        <v>0</v>
      </c>
      <c r="Q44" s="135">
        <v>33</v>
      </c>
      <c r="R44" s="145">
        <v>0</v>
      </c>
      <c r="S44" s="501">
        <f t="shared" si="2"/>
        <v>20</v>
      </c>
      <c r="T44" s="146">
        <v>0</v>
      </c>
      <c r="U44" s="146">
        <v>0</v>
      </c>
      <c r="V44" s="146">
        <v>20</v>
      </c>
      <c r="W44" s="146">
        <v>0</v>
      </c>
      <c r="X44" s="146">
        <v>0</v>
      </c>
      <c r="Y44" s="147">
        <v>0</v>
      </c>
      <c r="Z44" s="32"/>
    </row>
    <row r="45" spans="2:26" s="4" customFormat="1" ht="21.75" customHeight="1">
      <c r="B45" s="149" t="s">
        <v>194</v>
      </c>
      <c r="C45" s="384">
        <f>'別表4-2'!F43</f>
        <v>20</v>
      </c>
      <c r="D45" s="389">
        <f>'別表4-2'!H43</f>
        <v>7</v>
      </c>
      <c r="E45" s="140">
        <v>1</v>
      </c>
      <c r="F45" s="136">
        <v>9</v>
      </c>
      <c r="G45" s="140">
        <v>0</v>
      </c>
      <c r="H45" s="145">
        <v>0</v>
      </c>
      <c r="I45" s="139">
        <v>7</v>
      </c>
      <c r="J45" s="501">
        <f t="shared" si="0"/>
        <v>13</v>
      </c>
      <c r="K45" s="135">
        <v>3</v>
      </c>
      <c r="L45" s="135">
        <v>0</v>
      </c>
      <c r="M45" s="135">
        <v>0</v>
      </c>
      <c r="N45" s="135">
        <v>0</v>
      </c>
      <c r="O45" s="135">
        <v>5</v>
      </c>
      <c r="P45" s="135">
        <v>2</v>
      </c>
      <c r="Q45" s="135">
        <v>3</v>
      </c>
      <c r="R45" s="145">
        <v>0</v>
      </c>
      <c r="S45" s="501">
        <f t="shared" si="2"/>
        <v>7</v>
      </c>
      <c r="T45" s="146">
        <v>3</v>
      </c>
      <c r="U45" s="146">
        <v>1</v>
      </c>
      <c r="V45" s="146">
        <v>3</v>
      </c>
      <c r="W45" s="146">
        <v>0</v>
      </c>
      <c r="X45" s="146">
        <v>0</v>
      </c>
      <c r="Y45" s="147">
        <v>0</v>
      </c>
      <c r="Z45" s="32"/>
    </row>
    <row r="46" spans="2:26" s="4" customFormat="1" ht="21.75" customHeight="1">
      <c r="B46" s="149" t="s">
        <v>195</v>
      </c>
      <c r="C46" s="387">
        <f>'別表4-2'!F44</f>
        <v>40</v>
      </c>
      <c r="D46" s="258">
        <f>'別表4-2'!H44</f>
        <v>2</v>
      </c>
      <c r="E46" s="144">
        <v>0</v>
      </c>
      <c r="F46" s="144">
        <v>2</v>
      </c>
      <c r="G46" s="145">
        <v>0</v>
      </c>
      <c r="H46" s="145">
        <v>0</v>
      </c>
      <c r="I46" s="146">
        <v>1</v>
      </c>
      <c r="J46" s="501">
        <f t="shared" si="0"/>
        <v>39</v>
      </c>
      <c r="K46" s="135">
        <v>16</v>
      </c>
      <c r="L46" s="135">
        <v>0</v>
      </c>
      <c r="M46" s="135">
        <v>0</v>
      </c>
      <c r="N46" s="135">
        <v>0</v>
      </c>
      <c r="O46" s="135">
        <v>4</v>
      </c>
      <c r="P46" s="135">
        <v>1</v>
      </c>
      <c r="Q46" s="135">
        <v>18</v>
      </c>
      <c r="R46" s="145">
        <v>0</v>
      </c>
      <c r="S46" s="501">
        <f t="shared" si="2"/>
        <v>1</v>
      </c>
      <c r="T46" s="135">
        <v>0</v>
      </c>
      <c r="U46" s="135">
        <v>0</v>
      </c>
      <c r="V46" s="135">
        <v>1</v>
      </c>
      <c r="W46" s="135">
        <v>0</v>
      </c>
      <c r="X46" s="135">
        <v>0</v>
      </c>
      <c r="Y46" s="147">
        <v>0</v>
      </c>
      <c r="Z46" s="32"/>
    </row>
    <row r="47" spans="2:26" s="4" customFormat="1" ht="21.75" customHeight="1">
      <c r="B47" s="149" t="s">
        <v>196</v>
      </c>
      <c r="C47" s="387">
        <f>'別表4-2'!F45</f>
        <v>20</v>
      </c>
      <c r="D47" s="258">
        <f>'別表4-2'!H45</f>
        <v>3</v>
      </c>
      <c r="E47" s="144">
        <v>0</v>
      </c>
      <c r="F47" s="262">
        <v>11</v>
      </c>
      <c r="G47" s="145">
        <v>4</v>
      </c>
      <c r="H47" s="145">
        <v>0</v>
      </c>
      <c r="I47" s="146">
        <v>3</v>
      </c>
      <c r="J47" s="501">
        <f t="shared" si="0"/>
        <v>17</v>
      </c>
      <c r="K47" s="135">
        <v>12</v>
      </c>
      <c r="L47" s="135">
        <v>0</v>
      </c>
      <c r="M47" s="135">
        <v>3</v>
      </c>
      <c r="N47" s="135">
        <v>0</v>
      </c>
      <c r="O47" s="135">
        <v>2</v>
      </c>
      <c r="P47" s="135">
        <v>0</v>
      </c>
      <c r="Q47" s="135">
        <v>0</v>
      </c>
      <c r="R47" s="145">
        <v>0</v>
      </c>
      <c r="S47" s="501">
        <f t="shared" si="2"/>
        <v>1</v>
      </c>
      <c r="T47" s="135">
        <v>0</v>
      </c>
      <c r="U47" s="135">
        <v>0</v>
      </c>
      <c r="V47" s="238">
        <v>1</v>
      </c>
      <c r="W47" s="135">
        <v>0</v>
      </c>
      <c r="X47" s="135">
        <v>0</v>
      </c>
      <c r="Y47" s="147">
        <v>0</v>
      </c>
      <c r="Z47" s="32"/>
    </row>
    <row r="48" spans="2:26" s="1" customFormat="1" ht="21" customHeight="1">
      <c r="B48" s="149" t="s">
        <v>197</v>
      </c>
      <c r="C48" s="387">
        <f>'別表4-2'!F46</f>
        <v>115</v>
      </c>
      <c r="D48" s="258">
        <f>'別表4-2'!H46</f>
        <v>10</v>
      </c>
      <c r="E48" s="150">
        <v>0</v>
      </c>
      <c r="F48" s="135">
        <v>19</v>
      </c>
      <c r="G48" s="145">
        <v>3</v>
      </c>
      <c r="H48" s="145">
        <v>0</v>
      </c>
      <c r="I48" s="146">
        <v>13</v>
      </c>
      <c r="J48" s="501">
        <f t="shared" si="0"/>
        <v>102</v>
      </c>
      <c r="K48" s="135">
        <v>48</v>
      </c>
      <c r="L48" s="135">
        <v>0</v>
      </c>
      <c r="M48" s="135">
        <v>0</v>
      </c>
      <c r="N48" s="135">
        <v>2</v>
      </c>
      <c r="O48" s="135">
        <v>23</v>
      </c>
      <c r="P48" s="135">
        <v>1</v>
      </c>
      <c r="Q48" s="135">
        <v>28</v>
      </c>
      <c r="R48" s="145">
        <v>0</v>
      </c>
      <c r="S48" s="501">
        <f t="shared" si="2"/>
        <v>12</v>
      </c>
      <c r="T48" s="135">
        <v>0</v>
      </c>
      <c r="U48" s="146">
        <v>0</v>
      </c>
      <c r="V48" s="135">
        <v>11</v>
      </c>
      <c r="W48" s="144">
        <v>0</v>
      </c>
      <c r="X48" s="135">
        <v>1</v>
      </c>
      <c r="Y48" s="147">
        <v>0</v>
      </c>
      <c r="Z48" s="32"/>
    </row>
    <row r="49" spans="2:26" s="1" customFormat="1" ht="21" customHeight="1">
      <c r="B49" s="149" t="s">
        <v>198</v>
      </c>
      <c r="C49" s="387">
        <f>'別表4-2'!F47</f>
        <v>13</v>
      </c>
      <c r="D49" s="258">
        <f>'別表4-2'!H47</f>
        <v>2</v>
      </c>
      <c r="E49" s="150">
        <v>0</v>
      </c>
      <c r="F49" s="135">
        <v>8</v>
      </c>
      <c r="G49" s="145">
        <v>0</v>
      </c>
      <c r="H49" s="145">
        <v>0</v>
      </c>
      <c r="I49" s="146">
        <v>8</v>
      </c>
      <c r="J49" s="501">
        <f t="shared" si="0"/>
        <v>5</v>
      </c>
      <c r="K49" s="135">
        <v>3</v>
      </c>
      <c r="L49" s="135">
        <v>0</v>
      </c>
      <c r="M49" s="135">
        <v>0</v>
      </c>
      <c r="N49" s="135">
        <v>0</v>
      </c>
      <c r="O49" s="135">
        <v>1</v>
      </c>
      <c r="P49" s="135">
        <v>0</v>
      </c>
      <c r="Q49" s="135">
        <v>1</v>
      </c>
      <c r="R49" s="145">
        <v>0</v>
      </c>
      <c r="S49" s="501">
        <f t="shared" si="2"/>
        <v>8</v>
      </c>
      <c r="T49" s="135">
        <v>1</v>
      </c>
      <c r="U49" s="135">
        <v>1</v>
      </c>
      <c r="V49" s="140">
        <v>6</v>
      </c>
      <c r="W49" s="135">
        <v>0</v>
      </c>
      <c r="X49" s="135">
        <v>0</v>
      </c>
      <c r="Y49" s="147">
        <v>0</v>
      </c>
      <c r="Z49" s="32"/>
    </row>
    <row r="50" spans="2:26" s="1" customFormat="1" ht="21" customHeight="1">
      <c r="B50" s="149" t="s">
        <v>199</v>
      </c>
      <c r="C50" s="387">
        <f>'別表4-2'!F48</f>
        <v>35</v>
      </c>
      <c r="D50" s="258">
        <f>'別表4-2'!H48</f>
        <v>6</v>
      </c>
      <c r="E50" s="150">
        <v>0</v>
      </c>
      <c r="F50" s="135">
        <v>20</v>
      </c>
      <c r="G50" s="145">
        <v>5</v>
      </c>
      <c r="H50" s="145">
        <v>0</v>
      </c>
      <c r="I50" s="146">
        <v>9</v>
      </c>
      <c r="J50" s="501">
        <f t="shared" si="0"/>
        <v>26</v>
      </c>
      <c r="K50" s="135">
        <v>6</v>
      </c>
      <c r="L50" s="135">
        <v>1</v>
      </c>
      <c r="M50" s="135">
        <v>5</v>
      </c>
      <c r="N50" s="135">
        <v>0</v>
      </c>
      <c r="O50" s="135">
        <v>2</v>
      </c>
      <c r="P50" s="135">
        <v>3</v>
      </c>
      <c r="Q50" s="135">
        <v>9</v>
      </c>
      <c r="R50" s="145">
        <v>0</v>
      </c>
      <c r="S50" s="501">
        <f t="shared" si="2"/>
        <v>9</v>
      </c>
      <c r="T50" s="135">
        <v>2</v>
      </c>
      <c r="U50" s="135">
        <v>1</v>
      </c>
      <c r="V50" s="135">
        <v>6</v>
      </c>
      <c r="W50" s="135">
        <v>0</v>
      </c>
      <c r="X50" s="135">
        <v>0</v>
      </c>
      <c r="Y50" s="147">
        <v>0</v>
      </c>
      <c r="Z50" s="32"/>
    </row>
    <row r="51" spans="2:26" s="9" customFormat="1" ht="21" customHeight="1">
      <c r="B51" s="149" t="s">
        <v>200</v>
      </c>
      <c r="C51" s="387">
        <f>'別表4-2'!F49</f>
        <v>160</v>
      </c>
      <c r="D51" s="258">
        <f>'別表4-2'!H49</f>
        <v>3</v>
      </c>
      <c r="E51" s="150">
        <v>1</v>
      </c>
      <c r="F51" s="135">
        <v>142</v>
      </c>
      <c r="G51" s="144">
        <v>135</v>
      </c>
      <c r="H51" s="144">
        <v>0</v>
      </c>
      <c r="I51" s="146">
        <v>135</v>
      </c>
      <c r="J51" s="501">
        <f t="shared" si="0"/>
        <v>25</v>
      </c>
      <c r="K51" s="135">
        <v>9</v>
      </c>
      <c r="L51" s="135">
        <v>0</v>
      </c>
      <c r="M51" s="135">
        <v>0</v>
      </c>
      <c r="N51" s="135">
        <v>0</v>
      </c>
      <c r="O51" s="135">
        <v>8</v>
      </c>
      <c r="P51" s="135">
        <v>1</v>
      </c>
      <c r="Q51" s="135">
        <v>7</v>
      </c>
      <c r="R51" s="145">
        <v>0</v>
      </c>
      <c r="S51" s="501">
        <f t="shared" si="2"/>
        <v>135</v>
      </c>
      <c r="T51" s="135">
        <v>0</v>
      </c>
      <c r="U51" s="135">
        <v>0</v>
      </c>
      <c r="V51" s="135">
        <v>135</v>
      </c>
      <c r="W51" s="135">
        <v>0</v>
      </c>
      <c r="X51" s="135">
        <v>0</v>
      </c>
      <c r="Y51" s="147">
        <v>0</v>
      </c>
      <c r="Z51" s="123"/>
    </row>
    <row r="52" spans="2:26" s="9" customFormat="1" ht="21" customHeight="1">
      <c r="B52" s="149" t="s">
        <v>201</v>
      </c>
      <c r="C52" s="384">
        <f>'別表4-2'!F50</f>
        <v>103</v>
      </c>
      <c r="D52" s="389">
        <f>'別表4-2'!H50</f>
        <v>2</v>
      </c>
      <c r="E52" s="205">
        <v>0</v>
      </c>
      <c r="F52" s="135">
        <v>94</v>
      </c>
      <c r="G52" s="145">
        <v>87</v>
      </c>
      <c r="H52" s="145">
        <v>0</v>
      </c>
      <c r="I52" s="139">
        <v>93</v>
      </c>
      <c r="J52" s="501">
        <f t="shared" si="0"/>
        <v>10</v>
      </c>
      <c r="K52" s="135">
        <v>8</v>
      </c>
      <c r="L52" s="135">
        <v>0</v>
      </c>
      <c r="M52" s="135">
        <v>0</v>
      </c>
      <c r="N52" s="135">
        <v>0</v>
      </c>
      <c r="O52" s="135">
        <v>1</v>
      </c>
      <c r="P52" s="135">
        <v>0</v>
      </c>
      <c r="Q52" s="135">
        <v>1</v>
      </c>
      <c r="R52" s="145">
        <v>0</v>
      </c>
      <c r="S52" s="501">
        <f t="shared" si="2"/>
        <v>93</v>
      </c>
      <c r="T52" s="146">
        <v>1</v>
      </c>
      <c r="U52" s="146">
        <v>0</v>
      </c>
      <c r="V52" s="146">
        <v>53</v>
      </c>
      <c r="W52" s="146">
        <v>39</v>
      </c>
      <c r="X52" s="146">
        <v>0</v>
      </c>
      <c r="Y52" s="147">
        <v>0</v>
      </c>
      <c r="Z52" s="123"/>
    </row>
    <row r="53" spans="2:26" s="9" customFormat="1" ht="21" customHeight="1">
      <c r="B53" s="149" t="s">
        <v>202</v>
      </c>
      <c r="C53" s="387">
        <f>'別表4-2'!F51</f>
        <v>33</v>
      </c>
      <c r="D53" s="258">
        <f>'別表4-2'!H51</f>
        <v>4</v>
      </c>
      <c r="E53" s="150">
        <v>2</v>
      </c>
      <c r="F53" s="135">
        <v>19</v>
      </c>
      <c r="G53" s="145">
        <v>1</v>
      </c>
      <c r="H53" s="145">
        <v>0</v>
      </c>
      <c r="I53" s="146">
        <v>11</v>
      </c>
      <c r="J53" s="501">
        <f t="shared" si="0"/>
        <v>22</v>
      </c>
      <c r="K53" s="135">
        <v>7</v>
      </c>
      <c r="L53" s="135">
        <v>1</v>
      </c>
      <c r="M53" s="135">
        <v>0</v>
      </c>
      <c r="N53" s="135">
        <v>0</v>
      </c>
      <c r="O53" s="135">
        <v>6</v>
      </c>
      <c r="P53" s="135">
        <v>1</v>
      </c>
      <c r="Q53" s="135">
        <v>7</v>
      </c>
      <c r="R53" s="145">
        <v>0</v>
      </c>
      <c r="S53" s="501">
        <f t="shared" si="2"/>
        <v>11</v>
      </c>
      <c r="T53" s="146">
        <v>1</v>
      </c>
      <c r="U53" s="146">
        <v>0</v>
      </c>
      <c r="V53" s="146">
        <v>10</v>
      </c>
      <c r="W53" s="146">
        <v>0</v>
      </c>
      <c r="X53" s="146">
        <v>0</v>
      </c>
      <c r="Y53" s="147">
        <v>0</v>
      </c>
      <c r="Z53" s="123"/>
    </row>
    <row r="54" spans="2:26" s="9" customFormat="1" ht="21" customHeight="1">
      <c r="B54" s="149" t="s">
        <v>203</v>
      </c>
      <c r="C54" s="387">
        <f>'別表4-2'!F52</f>
        <v>242</v>
      </c>
      <c r="D54" s="258">
        <f>'別表4-2'!H52</f>
        <v>7</v>
      </c>
      <c r="E54" s="144">
        <v>0</v>
      </c>
      <c r="F54" s="145">
        <v>230</v>
      </c>
      <c r="G54" s="145">
        <v>216</v>
      </c>
      <c r="H54" s="145">
        <v>0</v>
      </c>
      <c r="I54" s="146">
        <v>143</v>
      </c>
      <c r="J54" s="501">
        <f t="shared" si="0"/>
        <v>99</v>
      </c>
      <c r="K54" s="135">
        <v>4</v>
      </c>
      <c r="L54" s="135">
        <v>6</v>
      </c>
      <c r="M54" s="135">
        <v>2</v>
      </c>
      <c r="N54" s="135">
        <v>0</v>
      </c>
      <c r="O54" s="135">
        <v>74</v>
      </c>
      <c r="P54" s="135">
        <v>6</v>
      </c>
      <c r="Q54" s="135">
        <v>7</v>
      </c>
      <c r="R54" s="145">
        <v>0</v>
      </c>
      <c r="S54" s="501">
        <f t="shared" si="2"/>
        <v>143</v>
      </c>
      <c r="T54" s="146">
        <v>0</v>
      </c>
      <c r="U54" s="146">
        <v>0</v>
      </c>
      <c r="V54" s="146">
        <v>143</v>
      </c>
      <c r="W54" s="146">
        <v>0</v>
      </c>
      <c r="X54" s="146">
        <v>0</v>
      </c>
      <c r="Y54" s="147">
        <v>0</v>
      </c>
      <c r="Z54" s="123"/>
    </row>
    <row r="55" spans="2:26" s="9" customFormat="1" ht="21" customHeight="1" thickBot="1">
      <c r="B55" s="152" t="s">
        <v>204</v>
      </c>
      <c r="C55" s="390">
        <f>'別表4-2'!F53</f>
        <v>83</v>
      </c>
      <c r="D55" s="391">
        <f>'別表4-2'!H53</f>
        <v>22</v>
      </c>
      <c r="E55" s="153">
        <v>0</v>
      </c>
      <c r="F55" s="153">
        <v>50</v>
      </c>
      <c r="G55" s="153">
        <v>3</v>
      </c>
      <c r="H55" s="153">
        <v>0</v>
      </c>
      <c r="I55" s="154">
        <v>40</v>
      </c>
      <c r="J55" s="504">
        <f t="shared" si="0"/>
        <v>43</v>
      </c>
      <c r="K55" s="241">
        <v>6</v>
      </c>
      <c r="L55" s="241">
        <v>0</v>
      </c>
      <c r="M55" s="241">
        <v>0</v>
      </c>
      <c r="N55" s="241">
        <v>0</v>
      </c>
      <c r="O55" s="241">
        <v>2</v>
      </c>
      <c r="P55" s="241">
        <v>8</v>
      </c>
      <c r="Q55" s="241">
        <v>27</v>
      </c>
      <c r="R55" s="241">
        <v>0</v>
      </c>
      <c r="S55" s="504">
        <f t="shared" si="2"/>
        <v>40</v>
      </c>
      <c r="T55" s="154">
        <v>1</v>
      </c>
      <c r="U55" s="154">
        <v>0</v>
      </c>
      <c r="V55" s="154">
        <v>39</v>
      </c>
      <c r="W55" s="154">
        <v>0</v>
      </c>
      <c r="X55" s="154">
        <v>0</v>
      </c>
      <c r="Y55" s="157">
        <v>0</v>
      </c>
      <c r="Z55" s="123"/>
    </row>
    <row r="56" spans="2:26" s="9" customFormat="1" ht="21" customHeight="1" thickBot="1" thickTop="1">
      <c r="B56" s="392" t="s">
        <v>2</v>
      </c>
      <c r="C56" s="505">
        <f aca="true" t="shared" si="3" ref="C56:I56">SUM(C9:C55)</f>
        <v>8217</v>
      </c>
      <c r="D56" s="401">
        <f>'別表4-2'!H54</f>
        <v>369</v>
      </c>
      <c r="E56" s="777">
        <f t="shared" si="3"/>
        <v>33</v>
      </c>
      <c r="F56" s="401">
        <f t="shared" si="3"/>
        <v>2605</v>
      </c>
      <c r="G56" s="401">
        <f t="shared" si="3"/>
        <v>974</v>
      </c>
      <c r="H56" s="401">
        <f t="shared" si="3"/>
        <v>28</v>
      </c>
      <c r="I56" s="506">
        <f t="shared" si="3"/>
        <v>1734</v>
      </c>
      <c r="J56" s="507">
        <f aca="true" t="shared" si="4" ref="J56:Y56">SUM(J9:J55)</f>
        <v>6483</v>
      </c>
      <c r="K56" s="401">
        <f t="shared" si="4"/>
        <v>4051</v>
      </c>
      <c r="L56" s="401">
        <f t="shared" si="4"/>
        <v>58</v>
      </c>
      <c r="M56" s="401">
        <f t="shared" si="4"/>
        <v>61</v>
      </c>
      <c r="N56" s="401">
        <f t="shared" si="4"/>
        <v>263</v>
      </c>
      <c r="O56" s="401">
        <f t="shared" si="4"/>
        <v>810</v>
      </c>
      <c r="P56" s="401">
        <f t="shared" si="4"/>
        <v>112</v>
      </c>
      <c r="Q56" s="401">
        <f t="shared" si="4"/>
        <v>1120</v>
      </c>
      <c r="R56" s="401">
        <f t="shared" si="4"/>
        <v>8</v>
      </c>
      <c r="S56" s="507">
        <f t="shared" si="4"/>
        <v>1728</v>
      </c>
      <c r="T56" s="401">
        <f t="shared" si="4"/>
        <v>48</v>
      </c>
      <c r="U56" s="401">
        <f t="shared" si="4"/>
        <v>14</v>
      </c>
      <c r="V56" s="401">
        <f t="shared" si="4"/>
        <v>1612</v>
      </c>
      <c r="W56" s="401">
        <f t="shared" si="4"/>
        <v>49</v>
      </c>
      <c r="X56" s="401">
        <f t="shared" si="4"/>
        <v>5</v>
      </c>
      <c r="Y56" s="508">
        <f t="shared" si="4"/>
        <v>15</v>
      </c>
      <c r="Z56" s="123"/>
    </row>
    <row r="57" spans="2:26" s="9" customFormat="1" ht="12.75">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row>
  </sheetData>
  <sheetProtection scenarios="1" formatCells="0" autoFilter="0"/>
  <mergeCells count="17">
    <mergeCell ref="S5:S7"/>
    <mergeCell ref="T5:Y5"/>
    <mergeCell ref="D6:D7"/>
    <mergeCell ref="T6:X6"/>
    <mergeCell ref="Y6:Y7"/>
    <mergeCell ref="K6:R6"/>
    <mergeCell ref="K5:R5"/>
    <mergeCell ref="B2:Y2"/>
    <mergeCell ref="B4:B8"/>
    <mergeCell ref="C4:C7"/>
    <mergeCell ref="D5:E5"/>
    <mergeCell ref="F5:F7"/>
    <mergeCell ref="G5:G7"/>
    <mergeCell ref="H5:H7"/>
    <mergeCell ref="I5:I7"/>
    <mergeCell ref="B3:I3"/>
    <mergeCell ref="J5:J7"/>
  </mergeCells>
  <conditionalFormatting sqref="R10:R55 K9:R9 K10:Q46 K49:Q53">
    <cfRule type="expression" priority="13" dxfId="0">
      <formula>'別表５-１'!#REF!&gt;0</formula>
    </cfRule>
  </conditionalFormatting>
  <conditionalFormatting sqref="T9:Y46 T52:Y55">
    <cfRule type="expression" priority="14" dxfId="0">
      <formula>'別表５-１'!#REF!&gt;0</formula>
    </cfRule>
  </conditionalFormatting>
  <printOptions/>
  <pageMargins left="0.39370078740157477" right="0.39370078740157477" top="0.39370078740157477" bottom="0.39370078740157477" header="0.19685039370078738" footer="0.19685039370078738"/>
  <pageSetup fitToHeight="1" fitToWidth="1" horizontalDpi="600" verticalDpi="600" orientation="landscape" paperSize="9" scale="41" r:id="rId1"/>
</worksheet>
</file>

<file path=xl/worksheets/sheet9.xml><?xml version="1.0" encoding="utf-8"?>
<worksheet xmlns="http://schemas.openxmlformats.org/spreadsheetml/2006/main" xmlns:r="http://schemas.openxmlformats.org/officeDocument/2006/relationships">
  <sheetPr>
    <tabColor rgb="FF7030A0"/>
  </sheetPr>
  <dimension ref="B1:G56"/>
  <sheetViews>
    <sheetView view="pageBreakPreview" zoomScale="55" zoomScaleNormal="76" zoomScaleSheetLayoutView="5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I7" sqref="I7"/>
    </sheetView>
  </sheetViews>
  <sheetFormatPr defaultColWidth="9.00390625" defaultRowHeight="13.5"/>
  <cols>
    <col min="1" max="1" width="2.00390625" style="0" customWidth="1"/>
    <col min="2" max="2" width="22.50390625" style="0" customWidth="1"/>
    <col min="3" max="3" width="9.50390625" style="0" bestFit="1" customWidth="1"/>
    <col min="4" max="4" width="8.875" style="0" customWidth="1"/>
  </cols>
  <sheetData>
    <row r="1" spans="2:5" s="4" customFormat="1" ht="18" customHeight="1">
      <c r="B1" s="270" t="s">
        <v>232</v>
      </c>
      <c r="C1" s="122"/>
      <c r="D1" s="123"/>
      <c r="E1" s="32"/>
    </row>
    <row r="2" spans="2:5" s="7" customFormat="1" ht="18.75" customHeight="1">
      <c r="B2" s="606" t="s">
        <v>216</v>
      </c>
      <c r="C2" s="606"/>
      <c r="D2" s="606"/>
      <c r="E2" s="73"/>
    </row>
    <row r="3" spans="2:5" s="7" customFormat="1" ht="25.5" customHeight="1" thickBot="1">
      <c r="B3" s="622" t="s">
        <v>233</v>
      </c>
      <c r="C3" s="639"/>
      <c r="D3" s="640"/>
      <c r="E3" s="73"/>
    </row>
    <row r="4" spans="2:5" s="7" customFormat="1" ht="12" customHeight="1">
      <c r="B4" s="607" t="s">
        <v>239</v>
      </c>
      <c r="C4" s="642" t="s">
        <v>105</v>
      </c>
      <c r="D4" s="252"/>
      <c r="E4" s="132"/>
    </row>
    <row r="5" spans="2:5" s="1" customFormat="1" ht="18" customHeight="1">
      <c r="B5" s="641"/>
      <c r="C5" s="643"/>
      <c r="D5" s="645" t="s">
        <v>108</v>
      </c>
      <c r="E5" s="32"/>
    </row>
    <row r="6" spans="2:5" s="1" customFormat="1" ht="18" customHeight="1">
      <c r="B6" s="641"/>
      <c r="C6" s="643"/>
      <c r="D6" s="645"/>
      <c r="E6" s="32"/>
    </row>
    <row r="7" spans="2:5" s="1" customFormat="1" ht="90" customHeight="1">
      <c r="B7" s="641"/>
      <c r="C7" s="644"/>
      <c r="D7" s="646"/>
      <c r="E7" s="32"/>
    </row>
    <row r="8" spans="2:5" s="1" customFormat="1" ht="19.5" customHeight="1" thickBot="1">
      <c r="B8" s="641"/>
      <c r="C8" s="240" t="s">
        <v>130</v>
      </c>
      <c r="D8" s="509" t="s">
        <v>130</v>
      </c>
      <c r="E8" s="32"/>
    </row>
    <row r="9" spans="2:5" s="1" customFormat="1" ht="21" customHeight="1">
      <c r="B9" s="253" t="s">
        <v>158</v>
      </c>
      <c r="C9" s="393">
        <f>'別表4-3'!F7</f>
        <v>0</v>
      </c>
      <c r="D9" s="251">
        <v>0</v>
      </c>
      <c r="E9" s="32"/>
    </row>
    <row r="10" spans="2:7" s="4" customFormat="1" ht="21" customHeight="1">
      <c r="B10" s="149" t="s">
        <v>159</v>
      </c>
      <c r="C10" s="394">
        <f>'別表4-3'!F8</f>
        <v>0</v>
      </c>
      <c r="D10" s="147">
        <v>0</v>
      </c>
      <c r="E10" s="32"/>
      <c r="F10" s="1"/>
      <c r="G10" s="1"/>
    </row>
    <row r="11" spans="2:7" s="4" customFormat="1" ht="21" customHeight="1">
      <c r="B11" s="149" t="s">
        <v>160</v>
      </c>
      <c r="C11" s="394">
        <f>'別表4-3'!F9</f>
        <v>0</v>
      </c>
      <c r="D11" s="147">
        <v>0</v>
      </c>
      <c r="E11" s="32"/>
      <c r="F11" s="1"/>
      <c r="G11" s="1"/>
    </row>
    <row r="12" spans="2:7" s="4" customFormat="1" ht="21" customHeight="1">
      <c r="B12" s="254" t="s">
        <v>161</v>
      </c>
      <c r="C12" s="394">
        <f>'別表4-3'!F10</f>
        <v>0</v>
      </c>
      <c r="D12" s="147">
        <v>0</v>
      </c>
      <c r="E12" s="32"/>
      <c r="F12" s="1"/>
      <c r="G12" s="1"/>
    </row>
    <row r="13" spans="2:7" s="4" customFormat="1" ht="21" customHeight="1">
      <c r="B13" s="149" t="s">
        <v>162</v>
      </c>
      <c r="C13" s="394">
        <f>'別表4-3'!F11</f>
        <v>0</v>
      </c>
      <c r="D13" s="147">
        <v>0</v>
      </c>
      <c r="E13" s="32"/>
      <c r="F13" s="1"/>
      <c r="G13" s="1"/>
    </row>
    <row r="14" spans="2:7" s="4" customFormat="1" ht="21" customHeight="1">
      <c r="B14" s="149" t="s">
        <v>163</v>
      </c>
      <c r="C14" s="394">
        <f>'別表4-3'!F12</f>
        <v>0</v>
      </c>
      <c r="D14" s="147">
        <v>0</v>
      </c>
      <c r="E14" s="32"/>
      <c r="F14" s="1"/>
      <c r="G14" s="1"/>
    </row>
    <row r="15" spans="2:7" s="4" customFormat="1" ht="21" customHeight="1">
      <c r="B15" s="149" t="s">
        <v>164</v>
      </c>
      <c r="C15" s="394">
        <f>'別表4-3'!F13</f>
        <v>0</v>
      </c>
      <c r="D15" s="147">
        <v>0</v>
      </c>
      <c r="E15" s="32"/>
      <c r="F15" s="1"/>
      <c r="G15" s="1"/>
    </row>
    <row r="16" spans="2:7" s="4" customFormat="1" ht="21" customHeight="1">
      <c r="B16" s="149" t="s">
        <v>165</v>
      </c>
      <c r="C16" s="394">
        <f>'別表4-3'!F14</f>
        <v>0</v>
      </c>
      <c r="D16" s="147">
        <v>0</v>
      </c>
      <c r="E16" s="32"/>
      <c r="F16" s="1"/>
      <c r="G16" s="1"/>
    </row>
    <row r="17" spans="2:7" s="4" customFormat="1" ht="21" customHeight="1">
      <c r="B17" s="149" t="s">
        <v>166</v>
      </c>
      <c r="C17" s="394">
        <f>'別表4-3'!F15</f>
        <v>0</v>
      </c>
      <c r="D17" s="147">
        <v>0</v>
      </c>
      <c r="E17" s="32"/>
      <c r="F17" s="1"/>
      <c r="G17" s="1"/>
    </row>
    <row r="18" spans="2:7" s="4" customFormat="1" ht="21" customHeight="1">
      <c r="B18" s="149" t="s">
        <v>167</v>
      </c>
      <c r="C18" s="394">
        <f>'別表4-3'!F16</f>
        <v>0</v>
      </c>
      <c r="D18" s="147">
        <v>0</v>
      </c>
      <c r="E18" s="32"/>
      <c r="F18" s="1"/>
      <c r="G18" s="1"/>
    </row>
    <row r="19" spans="2:7" s="4" customFormat="1" ht="21" customHeight="1">
      <c r="B19" s="149" t="s">
        <v>168</v>
      </c>
      <c r="C19" s="394">
        <f>'別表4-3'!F17</f>
        <v>0</v>
      </c>
      <c r="D19" s="147">
        <v>0</v>
      </c>
      <c r="E19" s="32"/>
      <c r="F19" s="1"/>
      <c r="G19" s="1"/>
    </row>
    <row r="20" spans="2:7" s="4" customFormat="1" ht="21" customHeight="1">
      <c r="B20" s="254" t="s">
        <v>169</v>
      </c>
      <c r="C20" s="394">
        <f>'別表4-3'!F18</f>
        <v>0</v>
      </c>
      <c r="D20" s="147">
        <v>0</v>
      </c>
      <c r="E20" s="32"/>
      <c r="F20" s="1"/>
      <c r="G20" s="1"/>
    </row>
    <row r="21" spans="2:7" s="4" customFormat="1" ht="21" customHeight="1">
      <c r="B21" s="149" t="s">
        <v>170</v>
      </c>
      <c r="C21" s="394">
        <f>'別表4-3'!F19</f>
        <v>0</v>
      </c>
      <c r="D21" s="147">
        <v>0</v>
      </c>
      <c r="E21" s="32"/>
      <c r="F21" s="1"/>
      <c r="G21" s="1"/>
    </row>
    <row r="22" spans="2:7" s="4" customFormat="1" ht="21" customHeight="1">
      <c r="B22" s="149" t="s">
        <v>171</v>
      </c>
      <c r="C22" s="394">
        <f>'別表4-3'!F20</f>
        <v>0</v>
      </c>
      <c r="D22" s="147">
        <v>0</v>
      </c>
      <c r="E22" s="32"/>
      <c r="F22" s="1"/>
      <c r="G22" s="1"/>
    </row>
    <row r="23" spans="2:7" s="4" customFormat="1" ht="21" customHeight="1">
      <c r="B23" s="149" t="s">
        <v>172</v>
      </c>
      <c r="C23" s="394">
        <f>'別表4-3'!F21</f>
        <v>0</v>
      </c>
      <c r="D23" s="147">
        <v>0</v>
      </c>
      <c r="E23" s="32"/>
      <c r="F23" s="1"/>
      <c r="G23" s="1"/>
    </row>
    <row r="24" spans="2:7" s="4" customFormat="1" ht="21" customHeight="1">
      <c r="B24" s="149" t="s">
        <v>173</v>
      </c>
      <c r="C24" s="394">
        <f>'別表4-3'!F22</f>
        <v>0</v>
      </c>
      <c r="D24" s="147">
        <v>0</v>
      </c>
      <c r="E24" s="32"/>
      <c r="F24" s="1"/>
      <c r="G24" s="1"/>
    </row>
    <row r="25" spans="2:7" s="4" customFormat="1" ht="21" customHeight="1">
      <c r="B25" s="149" t="s">
        <v>174</v>
      </c>
      <c r="C25" s="394">
        <f>'別表4-3'!F23</f>
        <v>0</v>
      </c>
      <c r="D25" s="147">
        <v>0</v>
      </c>
      <c r="E25" s="32"/>
      <c r="F25" s="1"/>
      <c r="G25" s="1"/>
    </row>
    <row r="26" spans="2:7" s="4" customFormat="1" ht="21" customHeight="1">
      <c r="B26" s="149" t="s">
        <v>175</v>
      </c>
      <c r="C26" s="394">
        <f>'別表4-3'!F24</f>
        <v>0</v>
      </c>
      <c r="D26" s="147">
        <v>0</v>
      </c>
      <c r="E26" s="32"/>
      <c r="F26" s="1"/>
      <c r="G26" s="1"/>
    </row>
    <row r="27" spans="2:7" s="4" customFormat="1" ht="21" customHeight="1">
      <c r="B27" s="149" t="s">
        <v>176</v>
      </c>
      <c r="C27" s="394">
        <f>'別表4-3'!F25</f>
        <v>0</v>
      </c>
      <c r="D27" s="147">
        <v>0</v>
      </c>
      <c r="E27" s="32"/>
      <c r="F27" s="1"/>
      <c r="G27" s="1"/>
    </row>
    <row r="28" spans="2:7" s="4" customFormat="1" ht="21" customHeight="1">
      <c r="B28" s="254" t="s">
        <v>177</v>
      </c>
      <c r="C28" s="394">
        <f>'別表4-3'!F26</f>
        <v>0</v>
      </c>
      <c r="D28" s="147">
        <v>0</v>
      </c>
      <c r="E28" s="32"/>
      <c r="F28" s="1"/>
      <c r="G28" s="1"/>
    </row>
    <row r="29" spans="2:5" s="1" customFormat="1" ht="21" customHeight="1">
      <c r="B29" s="149" t="s">
        <v>178</v>
      </c>
      <c r="C29" s="394">
        <f>'別表4-3'!F27</f>
        <v>0</v>
      </c>
      <c r="D29" s="147">
        <v>0</v>
      </c>
      <c r="E29" s="32"/>
    </row>
    <row r="30" spans="2:5" s="1" customFormat="1" ht="21" customHeight="1">
      <c r="B30" s="149" t="s">
        <v>179</v>
      </c>
      <c r="C30" s="394">
        <f>'別表4-3'!F28</f>
        <v>0</v>
      </c>
      <c r="D30" s="147">
        <v>0</v>
      </c>
      <c r="E30" s="32"/>
    </row>
    <row r="31" spans="2:5" s="1" customFormat="1" ht="21" customHeight="1">
      <c r="B31" s="149" t="s">
        <v>180</v>
      </c>
      <c r="C31" s="394">
        <f>'別表4-3'!F29</f>
        <v>0</v>
      </c>
      <c r="D31" s="147">
        <v>0</v>
      </c>
      <c r="E31" s="32"/>
    </row>
    <row r="32" spans="2:7" s="9" customFormat="1" ht="21" customHeight="1">
      <c r="B32" s="149" t="s">
        <v>181</v>
      </c>
      <c r="C32" s="394">
        <f>'別表4-3'!F30</f>
        <v>0</v>
      </c>
      <c r="D32" s="147">
        <v>0</v>
      </c>
      <c r="E32" s="123"/>
      <c r="F32" s="395"/>
      <c r="G32" s="395"/>
    </row>
    <row r="33" spans="2:7" s="9" customFormat="1" ht="21" customHeight="1">
      <c r="B33" s="149" t="s">
        <v>182</v>
      </c>
      <c r="C33" s="394">
        <f>'別表4-3'!F31</f>
        <v>0</v>
      </c>
      <c r="D33" s="147">
        <v>0</v>
      </c>
      <c r="E33" s="123"/>
      <c r="F33" s="395"/>
      <c r="G33" s="395"/>
    </row>
    <row r="34" spans="2:7" s="9" customFormat="1" ht="21" customHeight="1">
      <c r="B34" s="149" t="s">
        <v>183</v>
      </c>
      <c r="C34" s="394">
        <f>'別表4-3'!F32</f>
        <v>0</v>
      </c>
      <c r="D34" s="147">
        <v>0</v>
      </c>
      <c r="E34" s="123"/>
      <c r="F34" s="395"/>
      <c r="G34" s="395"/>
    </row>
    <row r="35" spans="2:7" s="9" customFormat="1" ht="21" customHeight="1">
      <c r="B35" s="149" t="s">
        <v>184</v>
      </c>
      <c r="C35" s="394">
        <f>'別表4-3'!F33</f>
        <v>0</v>
      </c>
      <c r="D35" s="147">
        <v>0</v>
      </c>
      <c r="E35" s="123"/>
      <c r="F35" s="395"/>
      <c r="G35" s="395"/>
    </row>
    <row r="36" spans="2:7" s="9" customFormat="1" ht="21" customHeight="1">
      <c r="B36" s="149" t="s">
        <v>185</v>
      </c>
      <c r="C36" s="394">
        <f>'別表4-3'!F34</f>
        <v>0</v>
      </c>
      <c r="D36" s="147">
        <v>0</v>
      </c>
      <c r="E36" s="123"/>
      <c r="F36" s="395"/>
      <c r="G36" s="395"/>
    </row>
    <row r="37" spans="2:7" s="9" customFormat="1" ht="21" customHeight="1">
      <c r="B37" s="149" t="s">
        <v>186</v>
      </c>
      <c r="C37" s="394">
        <f>'別表4-3'!F35</f>
        <v>0</v>
      </c>
      <c r="D37" s="259">
        <v>0</v>
      </c>
      <c r="E37" s="123"/>
      <c r="F37" s="395"/>
      <c r="G37" s="395"/>
    </row>
    <row r="38" spans="2:7" s="9" customFormat="1" ht="21" customHeight="1">
      <c r="B38" s="149" t="s">
        <v>187</v>
      </c>
      <c r="C38" s="394">
        <f>'別表4-3'!F36</f>
        <v>0</v>
      </c>
      <c r="D38" s="257">
        <v>0</v>
      </c>
      <c r="E38" s="123"/>
      <c r="F38" s="395"/>
      <c r="G38" s="395"/>
    </row>
    <row r="39" spans="2:7" ht="21" customHeight="1">
      <c r="B39" s="149" t="s">
        <v>188</v>
      </c>
      <c r="C39" s="394">
        <f>'別表4-3'!F37</f>
        <v>0</v>
      </c>
      <c r="D39" s="396">
        <v>0</v>
      </c>
      <c r="E39" s="397"/>
      <c r="F39" s="397"/>
      <c r="G39" s="397"/>
    </row>
    <row r="40" spans="2:7" ht="21" customHeight="1">
      <c r="B40" s="149" t="s">
        <v>189</v>
      </c>
      <c r="C40" s="394">
        <f>'別表4-3'!F38</f>
        <v>0</v>
      </c>
      <c r="D40" s="396">
        <v>0</v>
      </c>
      <c r="E40" s="397"/>
      <c r="F40" s="397"/>
      <c r="G40" s="397"/>
    </row>
    <row r="41" spans="2:7" ht="21" customHeight="1">
      <c r="B41" s="149" t="s">
        <v>190</v>
      </c>
      <c r="C41" s="394">
        <f>'別表4-3'!F39</f>
        <v>0</v>
      </c>
      <c r="D41" s="396">
        <v>0</v>
      </c>
      <c r="E41" s="397"/>
      <c r="F41" s="397"/>
      <c r="G41" s="397"/>
    </row>
    <row r="42" spans="2:7" ht="21" customHeight="1">
      <c r="B42" s="149" t="s">
        <v>191</v>
      </c>
      <c r="C42" s="394">
        <f>'別表4-3'!F40</f>
        <v>0</v>
      </c>
      <c r="D42" s="396">
        <v>0</v>
      </c>
      <c r="E42" s="397"/>
      <c r="F42" s="397"/>
      <c r="G42" s="397"/>
    </row>
    <row r="43" spans="2:7" ht="21" customHeight="1">
      <c r="B43" s="149" t="s">
        <v>192</v>
      </c>
      <c r="C43" s="394">
        <f>'別表4-3'!F41</f>
        <v>0</v>
      </c>
      <c r="D43" s="396">
        <v>0</v>
      </c>
      <c r="E43" s="397"/>
      <c r="F43" s="397"/>
      <c r="G43" s="397"/>
    </row>
    <row r="44" spans="2:7" ht="21" customHeight="1">
      <c r="B44" s="149" t="s">
        <v>193</v>
      </c>
      <c r="C44" s="394">
        <f>'別表4-3'!F42</f>
        <v>0</v>
      </c>
      <c r="D44" s="396">
        <v>0</v>
      </c>
      <c r="E44" s="397"/>
      <c r="F44" s="397"/>
      <c r="G44" s="397"/>
    </row>
    <row r="45" spans="2:7" ht="21" customHeight="1">
      <c r="B45" s="149" t="s">
        <v>194</v>
      </c>
      <c r="C45" s="394">
        <f>'別表4-3'!F43</f>
        <v>0</v>
      </c>
      <c r="D45" s="396">
        <v>0</v>
      </c>
      <c r="E45" s="397"/>
      <c r="F45" s="397"/>
      <c r="G45" s="397"/>
    </row>
    <row r="46" spans="2:7" ht="21" customHeight="1">
      <c r="B46" s="149" t="s">
        <v>195</v>
      </c>
      <c r="C46" s="394">
        <f>'別表4-3'!F44</f>
        <v>0</v>
      </c>
      <c r="D46" s="396">
        <v>0</v>
      </c>
      <c r="E46" s="397"/>
      <c r="F46" s="397"/>
      <c r="G46" s="397"/>
    </row>
    <row r="47" spans="2:7" ht="21" customHeight="1">
      <c r="B47" s="149" t="s">
        <v>196</v>
      </c>
      <c r="C47" s="394">
        <f>'別表4-3'!F45</f>
        <v>0</v>
      </c>
      <c r="D47" s="396">
        <v>0</v>
      </c>
      <c r="E47" s="397"/>
      <c r="F47" s="397"/>
      <c r="G47" s="397"/>
    </row>
    <row r="48" spans="2:7" ht="21" customHeight="1">
      <c r="B48" s="149" t="s">
        <v>197</v>
      </c>
      <c r="C48" s="394">
        <f>'別表4-3'!F46</f>
        <v>0</v>
      </c>
      <c r="D48" s="396">
        <v>0</v>
      </c>
      <c r="E48" s="397"/>
      <c r="F48" s="397"/>
      <c r="G48" s="397"/>
    </row>
    <row r="49" spans="2:7" ht="21" customHeight="1">
      <c r="B49" s="149" t="s">
        <v>198</v>
      </c>
      <c r="C49" s="394">
        <f>'別表4-3'!F47</f>
        <v>0</v>
      </c>
      <c r="D49" s="396">
        <v>0</v>
      </c>
      <c r="E49" s="397"/>
      <c r="F49" s="397"/>
      <c r="G49" s="397"/>
    </row>
    <row r="50" spans="2:7" ht="21" customHeight="1">
      <c r="B50" s="149" t="s">
        <v>199</v>
      </c>
      <c r="C50" s="394">
        <f>'別表4-3'!F48</f>
        <v>0</v>
      </c>
      <c r="D50" s="396">
        <v>0</v>
      </c>
      <c r="E50" s="397"/>
      <c r="F50" s="397"/>
      <c r="G50" s="397"/>
    </row>
    <row r="51" spans="2:7" ht="21" customHeight="1">
      <c r="B51" s="149" t="s">
        <v>200</v>
      </c>
      <c r="C51" s="394">
        <f>'別表4-3'!F49</f>
        <v>90</v>
      </c>
      <c r="D51" s="396">
        <v>0</v>
      </c>
      <c r="E51" s="397"/>
      <c r="F51" s="397"/>
      <c r="G51" s="397"/>
    </row>
    <row r="52" spans="2:7" ht="21" customHeight="1">
      <c r="B52" s="149" t="s">
        <v>201</v>
      </c>
      <c r="C52" s="394">
        <f>'別表4-3'!F50</f>
        <v>0</v>
      </c>
      <c r="D52" s="396">
        <v>0</v>
      </c>
      <c r="E52" s="397"/>
      <c r="F52" s="397"/>
      <c r="G52" s="397"/>
    </row>
    <row r="53" spans="2:7" ht="21" customHeight="1">
      <c r="B53" s="149" t="s">
        <v>202</v>
      </c>
      <c r="C53" s="394">
        <f>'別表4-3'!F51</f>
        <v>0</v>
      </c>
      <c r="D53" s="396">
        <v>0</v>
      </c>
      <c r="E53" s="397"/>
      <c r="F53" s="397"/>
      <c r="G53" s="397"/>
    </row>
    <row r="54" spans="2:7" ht="21" customHeight="1">
      <c r="B54" s="149" t="s">
        <v>203</v>
      </c>
      <c r="C54" s="394">
        <f>'別表4-3'!F52</f>
        <v>56</v>
      </c>
      <c r="D54" s="396">
        <v>0</v>
      </c>
      <c r="E54" s="397"/>
      <c r="F54" s="397"/>
      <c r="G54" s="397"/>
    </row>
    <row r="55" spans="2:7" ht="21" customHeight="1" thickBot="1">
      <c r="B55" s="152" t="s">
        <v>204</v>
      </c>
      <c r="C55" s="398">
        <f>'別表4-3'!F53</f>
        <v>0</v>
      </c>
      <c r="D55" s="399">
        <v>0</v>
      </c>
      <c r="E55" s="397"/>
      <c r="F55" s="397"/>
      <c r="G55" s="397"/>
    </row>
    <row r="56" spans="2:7" ht="21" customHeight="1" thickBot="1" thickTop="1">
      <c r="B56" s="158" t="s">
        <v>2</v>
      </c>
      <c r="C56" s="400">
        <f>'別表4-3'!F54</f>
        <v>146</v>
      </c>
      <c r="D56" s="508">
        <f>SUM(D9:D55)</f>
        <v>0</v>
      </c>
      <c r="E56" s="397"/>
      <c r="F56" s="397"/>
      <c r="G56" s="397"/>
    </row>
  </sheetData>
  <sheetProtection scenarios="1" formatCells="0" autoFilter="0"/>
  <mergeCells count="5">
    <mergeCell ref="B2:D2"/>
    <mergeCell ref="B3:D3"/>
    <mergeCell ref="B4:B8"/>
    <mergeCell ref="C4:C7"/>
    <mergeCell ref="D5:D7"/>
  </mergeCells>
  <printOptions/>
  <pageMargins left="0.3937007874015748" right="0.3937007874015748" top="0.3937007874015748" bottom="0.3937007874015748" header="0.1968503937007874" footer="0.1968503937007874"/>
  <pageSetup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2021-03-29T06:12:46Z</dcterms:created>
  <dcterms:modified xsi:type="dcterms:W3CDTF">2021-11-24T12:10:32Z</dcterms:modified>
  <cp:category/>
  <cp:version/>
  <cp:contentType/>
  <cp:contentStatus/>
</cp:coreProperties>
</file>