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s-kkeieika01\k09_戦略ＤＸ推進係\006経営比較分析表（総務省・H27～）\R03\工業用水道事業\完成版\"/>
    </mc:Choice>
  </mc:AlternateContent>
  <xr:revisionPtr revIDLastSave="0" documentId="13_ncr:1_{61E76562-8C0A-40FE-8AF2-D27F11B4B14D}" xr6:coauthVersionLast="36" xr6:coauthVersionMax="36" xr10:uidLastSave="{00000000-0000-0000-0000-000000000000}"/>
  <workbookProtection workbookAlgorithmName="SHA-512" workbookHashValue="UyIno8Z8bRSVoym0BqDMHoSpPwXH3eb96WJxJlzIV7tqtCvKv6D8dwru8JUe/XsmqKGmtNIxtFCz8I/INslcDQ==" workbookSaltValue="+qP+1Y7nRDg1n5dMpskQhw==" workbookSpinCount="100000" lockStructure="1"/>
  <bookViews>
    <workbookView xWindow="0" yWindow="0" windowWidth="19200" windowHeight="6860" xr2:uid="{00000000-000D-0000-FFFF-FFFF00000000}"/>
  </bookViews>
  <sheets>
    <sheet name="法適用_工業用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R32" i="4" l="1"/>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<sst xmlns="http://schemas.openxmlformats.org/spreadsheetml/2006/main" count="262" uniqueCount="110">
  <si>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</si>
  <si>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</si>
  <si>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</si>
  <si>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</si>
  <si>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</si>
  <si>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</si>
  <si>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</si>
  <si>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</si>
  <si>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</si>
  <si>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</si>
  <si>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</si>
  <si>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</si>
  <si>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</si>
  <si>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</si>
  <si>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</si>
  <si>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</si>
  <si>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</si>
  <si>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</si>
  <si>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</si>
  <si>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</si>
  <si>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</si>
  <si>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</si>
  <si>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</si>
  <si>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</si>
  <si>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</si>
  <si>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</si>
  <si>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</si>
  <si>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</si>
  <si>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</si>
  <si>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</si>
  <si>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</si>
  <si>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</si>
  <si>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</si>
  <si>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</si>
  <si>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</si>
  <si>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</si>
  <si>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</si>
  <si>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</si>
  <si>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</si>
  <si>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</si>
  <si>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</si>
  <si>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</si>
  <si>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</si>
  <si>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</si>
  <si>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</si>
  <si>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</si>
  <si>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</si>
  <si>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</si>
  <si>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</si>
  <si>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</si>
  <si>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</si>
  <si>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</si>
  <si>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</si>
  <si>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</si>
  <si>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</si>
  <si>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</si>
  <si>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</si>
  <si>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</si>
  <si>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</si>
  <si>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</si>
  <si>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</si>
  <si>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</si>
  <si>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</si>
  <si>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</si>
  <si>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</si>
  <si>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</si>
  <si>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</si>
  <si>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</si>
  <si>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</si>
  <si>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</si>
  <si>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</si>
  <si>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</si>
  <si>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</si>
  <si>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</si>
  <si>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</si>
  <si>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</si>
  <si>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</si>
  <si>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</si>
  <si>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</si>
  <si>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</si>
  <si>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</si>
  <si>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</si>
  <si>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</si>
  <si>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</si>
  <si>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</si>
  <si>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</si>
  <si>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</si>
  <si>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</si>
  <si>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</si>
  <si>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</si>
  <si>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</si>
  <si>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100005</t>
  </si>
  <si>
    <t>46</t>
  </si>
  <si>
    <t>02</t>
  </si>
  <si>
    <t>0</t>
  </si>
  <si>
    <t>000</t>
  </si>
  <si>
    <t>群馬県</t>
  </si>
  <si>
    <t>法適用</t>
  </si>
  <si>
    <t>工業用水道事業</t>
  </si>
  <si>
    <t>大規模</t>
  </si>
  <si>
    <t>-</t>
  </si>
  <si>
    <t>自治体職員 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</si>
  <si>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</si>
  <si>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</si>
  <si>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</si>
  <si>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</si>
  <si>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</si>
  <si>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経営の健全性・効率性は比較的良好な状況で推移しているが、給水量や契約水量の伸び悩みが課題となっている。
　今後も水需要が見込めない中で、施設の耐震化や老朽化対策などの費用が増加していくことが見込まれ、料金水準の維持が困難となることが予想される。
　老朽化に対しては、今後の需要見込みに応じた事業規模の適正化を検討していくことに加え、長期的な施設の更新需要や収支見通しのもと、施設改良を効率的かつ効果的に実施する必要がある。
　今後も経営の健全性を維持していくため、継続して経費削減に努めるとともに、契約水量の確保に向けた営業活動の強化に取り組み必要がある。</t>
    <phoneticPr fontId="5"/>
  </si>
  <si>
    <t>　｢①有形固定資産減価償却率｣は、平均値よりもわずかに低い水準にあるが、比率は増加傾向にあるため、計画的な修繕、更新・改良工事を実施し、設備機能の維持を図る必要がある。
　｢②管路経年化率」は、給水開始からの期間が耐用年数に達していない管路が多いため、平均値と比較して低い水準にあるが、上昇傾向にある。
　｢③管路更新率｣は、当該年度に更新した管路延長の割合を指す指標であるが、令和２年度は管路更新が無かったため、0となっている。</t>
    <phoneticPr fontId="5"/>
  </si>
  <si>
    <t>　｢①経常収支比率｣は、給水収益の減少や人件費の増加により前年度と比較して減少し平均値を下回ったが、100％を超える水準を維持している。。
　｢③流動比率｣は、平均値と比較して低い水準にあるが、現金預金や未払金の減少などにより前年度と比較して上昇し、100％を超える水準を維持している。
　｢④企業債残高対給水収益比率｣は、平均値と比較して高い水準にあるが、引き続き低下傾向にあり償還が進み着実に改善している。
　｢⑤料金回収率｣は、前年度と比較して給水原価の増加により減少しており、100％を超えているが、平均値と比較して低い水準となっている。
　｢⑥給水原価｣は、人件費の増加により、前年度と比較して増加し、平均値と比較しても高い水準になった。
　｢⑦施設利用率｣及び｢⑧契約率｣は、大口需要者の撤退等により前年度と比較して大幅に低くなった。平均値を下回る水準となっている。今後は、積極的に営業活動に取り組み、受水企業に契約水量の維持・増量を働きかけるとともに、関係機関と連携し、新規受水契約の獲得を図る必要がある。</t>
    <rPh sb="20" eb="22">
      <t>ジンケン</t>
    </rPh>
    <rPh sb="40" eb="42">
      <t>ヘイキン</t>
    </rPh>
    <rPh sb="42" eb="43">
      <t>チ</t>
    </rPh>
    <rPh sb="44" eb="45">
      <t>シタ</t>
    </rPh>
    <rPh sb="45" eb="46">
      <t>マワ</t>
    </rPh>
    <rPh sb="61" eb="63">
      <t>イジ</t>
    </rPh>
    <rPh sb="217" eb="220">
      <t>ゼンネンド</t>
    </rPh>
    <rPh sb="221" eb="223">
      <t>ヒカク</t>
    </rPh>
    <rPh sb="225" eb="227">
      <t>キュウスイ</t>
    </rPh>
    <rPh sb="227" eb="229">
      <t>ゲンカ</t>
    </rPh>
    <rPh sb="230" eb="232">
      <t>ゾウカ</t>
    </rPh>
    <rPh sb="235" eb="237">
      <t>ゲンショウ</t>
    </rPh>
    <rPh sb="284" eb="287">
      <t>ジンケンヒ</t>
    </rPh>
    <rPh sb="352" eb="35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</si>
</sst>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54.55</c:v>
                </c:pt>
                <c:pt idx="1">
                  <c:v>56.22</c:v>
                </c:pt>
                <c:pt idx="2">
                  <c:v>57.62</c:v>
                </c:pt>
                <c:pt idx="3">
                  <c:v>58.66</c:v>
                </c:pt>
                <c:pt idx="4">
                  <c:v>60.04</c:v>
                </c:pt>
              </c:numCache>
            </c:numRef>
          </c:val>
          <c:extLst>
            <c:ext xmlns:c16="http://schemas.microsoft.com/office/drawing/2014/chart" uri="{C3380CC4-5D6E-409C-BE32-E72D297353CC}">
              <c16:uniqueId val="{00000000-EA21-428D-A197-38BC685A0F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EA21-428D-A197-38BC685A0F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53.99</c:v>
                </c:pt>
                <c:pt idx="1">
                  <c:v>0</c:v>
                </c:pt>
                <c:pt idx="2">
                  <c:v>0</c:v>
                </c:pt>
                <c:pt idx="3">
                  <c:v>0</c:v>
                </c:pt>
                <c:pt idx="4">
                  <c:v>0</c:v>
                </c:pt>
              </c:numCache>
            </c:numRef>
          </c:val>
          <c:extLst>
            <c:ext xmlns:c16="http://schemas.microsoft.com/office/drawing/2014/chart" uri="{C3380CC4-5D6E-409C-BE32-E72D297353CC}">
              <c16:uniqueId val="{00000000-BDE6-4D6E-80C8-BEDC4747A1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BDE6-4D6E-80C8-BEDC4747A1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119.69</c:v>
                </c:pt>
                <c:pt idx="1">
                  <c:v>125.27</c:v>
                </c:pt>
                <c:pt idx="2">
                  <c:v>127.98</c:v>
                </c:pt>
                <c:pt idx="3">
                  <c:v>120</c:v>
                </c:pt>
                <c:pt idx="4">
                  <c:v>113.9</c:v>
                </c:pt>
              </c:numCache>
            </c:numRef>
          </c:val>
          <c:extLst>
            <c:ext xmlns:c16="http://schemas.microsoft.com/office/drawing/2014/chart" uri="{C3380CC4-5D6E-409C-BE32-E72D297353CC}">
              <c16:uniqueId val="{00000000-A77E-4523-923C-F09E7CFD46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77E-4523-923C-F09E7CFD469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12.95</c:v>
                </c:pt>
                <c:pt idx="1">
                  <c:v>19.66</c:v>
                </c:pt>
                <c:pt idx="2">
                  <c:v>22.82</c:v>
                </c:pt>
                <c:pt idx="3">
                  <c:v>24.14</c:v>
                </c:pt>
                <c:pt idx="4">
                  <c:v>24.15</c:v>
                </c:pt>
              </c:numCache>
            </c:numRef>
          </c:val>
          <c:extLst>
            <c:ext xmlns:c16="http://schemas.microsoft.com/office/drawing/2014/chart" uri="{C3380CC4-5D6E-409C-BE32-E72D297353CC}">
              <c16:uniqueId val="{00000000-F866-42E5-AE64-F516064E45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F866-42E5-AE64-F516064E45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0.31</c:v>
                </c:pt>
                <c:pt idx="3">
                  <c:v>0</c:v>
                </c:pt>
                <c:pt idx="4">
                  <c:v>0</c:v>
                </c:pt>
              </c:numCache>
            </c:numRef>
          </c:val>
          <c:extLst>
            <c:ext xmlns:c16="http://schemas.microsoft.com/office/drawing/2014/chart" uri="{C3380CC4-5D6E-409C-BE32-E72D297353CC}">
              <c16:uniqueId val="{00000000-A01A-4073-A998-EE21C900CF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A01A-4073-A998-EE21C900CF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82.95</c:v>
                </c:pt>
                <c:pt idx="1">
                  <c:v>115.44</c:v>
                </c:pt>
                <c:pt idx="2">
                  <c:v>162.9</c:v>
                </c:pt>
                <c:pt idx="3">
                  <c:v>194.39</c:v>
                </c:pt>
                <c:pt idx="4">
                  <c:v>246.26</c:v>
                </c:pt>
              </c:numCache>
            </c:numRef>
          </c:val>
          <c:extLst>
            <c:ext xmlns:c16="http://schemas.microsoft.com/office/drawing/2014/chart" uri="{C3380CC4-5D6E-409C-BE32-E72D297353CC}">
              <c16:uniqueId val="{00000000-D013-4F34-9274-AFB9AF7ED6C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D013-4F34-9274-AFB9AF7ED6C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448.72</c:v>
                </c:pt>
                <c:pt idx="1">
                  <c:v>405.46</c:v>
                </c:pt>
                <c:pt idx="2">
                  <c:v>363.21</c:v>
                </c:pt>
                <c:pt idx="3">
                  <c:v>334.7</c:v>
                </c:pt>
                <c:pt idx="4">
                  <c:v>291.74</c:v>
                </c:pt>
              </c:numCache>
            </c:numRef>
          </c:val>
          <c:extLst>
            <c:ext xmlns:c16="http://schemas.microsoft.com/office/drawing/2014/chart" uri="{C3380CC4-5D6E-409C-BE32-E72D297353CC}">
              <c16:uniqueId val="{00000000-BE02-472B-B677-247E2AF633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BE02-472B-B677-247E2AF633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112.66</c:v>
                </c:pt>
                <c:pt idx="1">
                  <c:v>119.77</c:v>
                </c:pt>
                <c:pt idx="2">
                  <c:v>121.78</c:v>
                </c:pt>
                <c:pt idx="3">
                  <c:v>113.34</c:v>
                </c:pt>
                <c:pt idx="4">
                  <c:v>106.96</c:v>
                </c:pt>
              </c:numCache>
            </c:numRef>
          </c:val>
          <c:extLst>
            <c:ext xmlns:c16="http://schemas.microsoft.com/office/drawing/2014/chart" uri="{C3380CC4-5D6E-409C-BE32-E72D297353CC}">
              <c16:uniqueId val="{00000000-978A-4A2D-9F56-C96FD3738C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978A-4A2D-9F56-C96FD3738C1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12.19</c:v>
                </c:pt>
                <c:pt idx="1">
                  <c:v>11.47</c:v>
                </c:pt>
                <c:pt idx="2">
                  <c:v>16.920000000000002</c:v>
                </c:pt>
                <c:pt idx="3">
                  <c:v>19.350000000000001</c:v>
                </c:pt>
                <c:pt idx="4">
                  <c:v>20.440000000000001</c:v>
                </c:pt>
              </c:numCache>
            </c:numRef>
          </c:val>
          <c:extLst>
            <c:ext xmlns:c16="http://schemas.microsoft.com/office/drawing/2014/chart" uri="{C3380CC4-5D6E-409C-BE32-E72D297353CC}">
              <c16:uniqueId val="{00000000-44B0-4787-8982-9C405D3851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44B0-4787-8982-9C405D3851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51.11</c:v>
                </c:pt>
                <c:pt idx="1">
                  <c:v>51.06</c:v>
                </c:pt>
                <c:pt idx="2">
                  <c:v>52.37</c:v>
                </c:pt>
                <c:pt idx="3">
                  <c:v>51.46</c:v>
                </c:pt>
                <c:pt idx="4">
                  <c:v>50.09</c:v>
                </c:pt>
              </c:numCache>
            </c:numRef>
          </c:val>
          <c:extLst>
            <c:ext xmlns:c16="http://schemas.microsoft.com/office/drawing/2014/chart" uri="{C3380CC4-5D6E-409C-BE32-E72D297353CC}">
              <c16:uniqueId val="{00000000-A7BA-4AED-997D-70E936298A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A7BA-4AED-997D-70E936298A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82.51</c:v>
                </c:pt>
                <c:pt idx="1">
                  <c:v>82.65</c:v>
                </c:pt>
                <c:pt idx="2">
                  <c:v>82.21</c:v>
                </c:pt>
                <c:pt idx="3">
                  <c:v>79.77</c:v>
                </c:pt>
                <c:pt idx="4">
                  <c:v>79.89</c:v>
                </c:pt>
              </c:numCache>
            </c:numRef>
          </c:val>
          <c:extLst>
            <c:ext xmlns:c16="http://schemas.microsoft.com/office/drawing/2014/chart" uri="{C3380CC4-5D6E-409C-BE32-E72D297353CC}">
              <c16:uniqueId val="{00000000-9DF1-4A45-8C18-E0FD9369BF7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9DF1-4A45-8C18-E0FD9369BF7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FY16" zoomScale="75" zoomScaleNormal="75" workbookViewId="0">
      <selection activeCell="SM16" sqref="SM16:TA4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群馬県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248500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2</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124468</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63.6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105</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198519</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 民間企業出身</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109</v>
      </c>
      <c r="SN16" s="86"/>
      <c r="SO16" s="86"/>
      <c r="SP16" s="86"/>
      <c r="SQ16" s="86"/>
      <c r="SR16" s="86"/>
      <c r="SS16" s="86"/>
      <c r="ST16" s="86"/>
      <c r="SU16" s="86"/>
      <c r="SV16" s="86"/>
      <c r="SW16" s="86"/>
      <c r="SX16" s="86"/>
      <c r="SY16" s="86"/>
      <c r="SZ16" s="86"/>
      <c r="TA16" s="87"/>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119.69</v>
      </c>
      <c r="Y32" s="107"/>
      <c r="Z32" s="107"/>
      <c r="AA32" s="107"/>
      <c r="AB32" s="107"/>
      <c r="AC32" s="107"/>
      <c r="AD32" s="107"/>
      <c r="AE32" s="107"/>
      <c r="AF32" s="107"/>
      <c r="AG32" s="107"/>
      <c r="AH32" s="107"/>
      <c r="AI32" s="107"/>
      <c r="AJ32" s="107"/>
      <c r="AK32" s="107"/>
      <c r="AL32" s="107"/>
      <c r="AM32" s="107"/>
      <c r="AN32" s="107"/>
      <c r="AO32" s="107"/>
      <c r="AP32" s="107"/>
      <c r="AQ32" s="108"/>
      <c r="AR32" s="106">
        <f>データ!U6</f>
        <v>125.27</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127.98</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120</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113.9</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53.99</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82.95</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115.44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162.9</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194.39</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246.26</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448.72</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405.46</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363.21</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334.7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291.74</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2">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108</v>
      </c>
      <c r="SN48" s="86"/>
      <c r="SO48" s="86"/>
      <c r="SP48" s="86"/>
      <c r="SQ48" s="86"/>
      <c r="SR48" s="86"/>
      <c r="SS48" s="86"/>
      <c r="ST48" s="86"/>
      <c r="SU48" s="86"/>
      <c r="SV48" s="86"/>
      <c r="SW48" s="86"/>
      <c r="SX48" s="86"/>
      <c r="SY48" s="86"/>
      <c r="SZ48" s="86"/>
      <c r="TA48" s="87"/>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112.66</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119.77</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121.78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113.34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106.96</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12.19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11.47</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16.920000000000002</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19.350000000000001</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20.440000000000001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51.11</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51.06</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52.37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51.46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50.09</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82.51</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82.65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82.21</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79.77</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79.89</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2">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2">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54.55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56.22</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57.62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58.66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60.04</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12.95</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19.66</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22.82</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24.14</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24.15</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0.31</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57.93</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58.88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59.48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60.09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60.35</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41.79</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43.44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48.09</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50.93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52.07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0.32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0.21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0.5</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2">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38</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39</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ok0MNtuYLQsFFcO2rhxep0fxyxz17dMV7xuD2/CaicPNZ7VvbFfgOLhmVthuHEZiZROaqGvFnnyLlzhnov5coQ==" saltValue="xo2Jwpafvc5/XM2s2UloP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40</v>
      </c>
    </row>
    <row r="2" spans="1:140" x14ac:dyDescent="0.2">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42</v>
      </c>
      <c r="B3" s="46" t="s">
        <v>43</v>
      </c>
      <c r="C3" s="46" t="s">
        <v>44</v>
      </c>
      <c r="D3" s="46" t="s">
        <v>45</v>
      </c>
      <c r="E3" s="46" t="s">
        <v>46</v>
      </c>
      <c r="F3" s="46" t="s">
        <v>47</v>
      </c>
      <c r="G3" s="46" t="s">
        <v>48</v>
      </c>
      <c r="H3" s="154" t="s">
        <v>49</v>
      </c>
      <c r="I3" s="155"/>
      <c r="J3" s="155"/>
      <c r="K3" s="155"/>
      <c r="L3" s="155"/>
      <c r="M3" s="155"/>
      <c r="N3" s="155"/>
      <c r="O3" s="155"/>
      <c r="P3" s="155"/>
      <c r="Q3" s="155"/>
      <c r="R3" s="155"/>
      <c r="S3" s="155"/>
      <c r="T3" s="158" t="s">
        <v>50</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51</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52</v>
      </c>
      <c r="B4" s="47"/>
      <c r="C4" s="47"/>
      <c r="D4" s="47"/>
      <c r="E4" s="47"/>
      <c r="F4" s="47"/>
      <c r="G4" s="47"/>
      <c r="H4" s="156"/>
      <c r="I4" s="157"/>
      <c r="J4" s="157"/>
      <c r="K4" s="157"/>
      <c r="L4" s="157"/>
      <c r="M4" s="157"/>
      <c r="N4" s="157"/>
      <c r="O4" s="157"/>
      <c r="P4" s="157"/>
      <c r="Q4" s="157"/>
      <c r="R4" s="157"/>
      <c r="S4" s="157"/>
      <c r="T4" s="153" t="s">
        <v>53</v>
      </c>
      <c r="U4" s="153"/>
      <c r="V4" s="153"/>
      <c r="W4" s="153"/>
      <c r="X4" s="153"/>
      <c r="Y4" s="153"/>
      <c r="Z4" s="153"/>
      <c r="AA4" s="153"/>
      <c r="AB4" s="153"/>
      <c r="AC4" s="153"/>
      <c r="AD4" s="153"/>
      <c r="AE4" s="153" t="s">
        <v>54</v>
      </c>
      <c r="AF4" s="153"/>
      <c r="AG4" s="153"/>
      <c r="AH4" s="153"/>
      <c r="AI4" s="153"/>
      <c r="AJ4" s="153"/>
      <c r="AK4" s="153"/>
      <c r="AL4" s="153"/>
      <c r="AM4" s="153"/>
      <c r="AN4" s="153"/>
      <c r="AO4" s="153"/>
      <c r="AP4" s="153" t="s">
        <v>55</v>
      </c>
      <c r="AQ4" s="153"/>
      <c r="AR4" s="153"/>
      <c r="AS4" s="153"/>
      <c r="AT4" s="153"/>
      <c r="AU4" s="153"/>
      <c r="AV4" s="153"/>
      <c r="AW4" s="153"/>
      <c r="AX4" s="153"/>
      <c r="AY4" s="153"/>
      <c r="AZ4" s="153"/>
      <c r="BA4" s="153" t="s">
        <v>56</v>
      </c>
      <c r="BB4" s="153"/>
      <c r="BC4" s="153"/>
      <c r="BD4" s="153"/>
      <c r="BE4" s="153"/>
      <c r="BF4" s="153"/>
      <c r="BG4" s="153"/>
      <c r="BH4" s="153"/>
      <c r="BI4" s="153"/>
      <c r="BJ4" s="153"/>
      <c r="BK4" s="153"/>
      <c r="BL4" s="153" t="s">
        <v>57</v>
      </c>
      <c r="BM4" s="153"/>
      <c r="BN4" s="153"/>
      <c r="BO4" s="153"/>
      <c r="BP4" s="153"/>
      <c r="BQ4" s="153"/>
      <c r="BR4" s="153"/>
      <c r="BS4" s="153"/>
      <c r="BT4" s="153"/>
      <c r="BU4" s="153"/>
      <c r="BV4" s="153"/>
      <c r="BW4" s="153" t="s">
        <v>58</v>
      </c>
      <c r="BX4" s="153"/>
      <c r="BY4" s="153"/>
      <c r="BZ4" s="153"/>
      <c r="CA4" s="153"/>
      <c r="CB4" s="153"/>
      <c r="CC4" s="153"/>
      <c r="CD4" s="153"/>
      <c r="CE4" s="153"/>
      <c r="CF4" s="153"/>
      <c r="CG4" s="153"/>
      <c r="CH4" s="153" t="s">
        <v>59</v>
      </c>
      <c r="CI4" s="153"/>
      <c r="CJ4" s="153"/>
      <c r="CK4" s="153"/>
      <c r="CL4" s="153"/>
      <c r="CM4" s="153"/>
      <c r="CN4" s="153"/>
      <c r="CO4" s="153"/>
      <c r="CP4" s="153"/>
      <c r="CQ4" s="153"/>
      <c r="CR4" s="153"/>
      <c r="CS4" s="153" t="s">
        <v>60</v>
      </c>
      <c r="CT4" s="153"/>
      <c r="CU4" s="153"/>
      <c r="CV4" s="153"/>
      <c r="CW4" s="153"/>
      <c r="CX4" s="153"/>
      <c r="CY4" s="153"/>
      <c r="CZ4" s="153"/>
      <c r="DA4" s="153"/>
      <c r="DB4" s="153"/>
      <c r="DC4" s="153"/>
      <c r="DD4" s="153" t="s">
        <v>61</v>
      </c>
      <c r="DE4" s="153"/>
      <c r="DF4" s="153"/>
      <c r="DG4" s="153"/>
      <c r="DH4" s="153"/>
      <c r="DI4" s="153"/>
      <c r="DJ4" s="153"/>
      <c r="DK4" s="153"/>
      <c r="DL4" s="153"/>
      <c r="DM4" s="153"/>
      <c r="DN4" s="153"/>
      <c r="DO4" s="153" t="s">
        <v>62</v>
      </c>
      <c r="DP4" s="153"/>
      <c r="DQ4" s="153"/>
      <c r="DR4" s="153"/>
      <c r="DS4" s="153"/>
      <c r="DT4" s="153"/>
      <c r="DU4" s="153"/>
      <c r="DV4" s="153"/>
      <c r="DW4" s="153"/>
      <c r="DX4" s="153"/>
      <c r="DY4" s="153"/>
      <c r="DZ4" s="153" t="s">
        <v>63</v>
      </c>
      <c r="EA4" s="153"/>
      <c r="EB4" s="153"/>
      <c r="EC4" s="153"/>
      <c r="ED4" s="153"/>
      <c r="EE4" s="153"/>
      <c r="EF4" s="153"/>
      <c r="EG4" s="153"/>
      <c r="EH4" s="153"/>
      <c r="EI4" s="153"/>
      <c r="EJ4" s="153"/>
    </row>
    <row r="5" spans="1:140" x14ac:dyDescent="0.2">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x14ac:dyDescent="0.2">
      <c r="A6" s="45" t="s">
        <v>89</v>
      </c>
      <c r="B6" s="50"/>
      <c r="C6" s="50"/>
      <c r="D6" s="50"/>
      <c r="E6" s="50"/>
      <c r="F6" s="50"/>
      <c r="G6" s="50"/>
      <c r="H6" s="50"/>
      <c r="I6" s="50"/>
      <c r="J6" s="50"/>
      <c r="K6" s="50"/>
      <c r="L6" s="50"/>
      <c r="M6" s="50"/>
      <c r="N6" s="50"/>
      <c r="O6" s="50"/>
      <c r="P6" s="50"/>
      <c r="Q6" s="51"/>
      <c r="R6" s="50"/>
      <c r="S6" s="50"/>
      <c r="T6" s="52">
        <f t="shared" ref="T6:CE6" si="3">T7</f>
        <v>119.69</v>
      </c>
      <c r="U6" s="52">
        <f>U7</f>
        <v>125.27</v>
      </c>
      <c r="V6" s="52">
        <f>V7</f>
        <v>127.98</v>
      </c>
      <c r="W6" s="52">
        <f>W7</f>
        <v>120</v>
      </c>
      <c r="X6" s="52">
        <f t="shared" si="3"/>
        <v>113.9</v>
      </c>
      <c r="Y6" s="52">
        <f t="shared" si="3"/>
        <v>121.58</v>
      </c>
      <c r="Z6" s="52">
        <f t="shared" si="3"/>
        <v>121.19</v>
      </c>
      <c r="AA6" s="52">
        <f t="shared" si="3"/>
        <v>120.32</v>
      </c>
      <c r="AB6" s="52">
        <f t="shared" si="3"/>
        <v>119.89</v>
      </c>
      <c r="AC6" s="52">
        <f t="shared" si="3"/>
        <v>119.93</v>
      </c>
      <c r="AD6" s="50" t="str">
        <f>IF(AD7="-","【-】","【"&amp;SUBSTITUTE(TEXT(AD7,"#,##0.00"),"-","△")&amp;"】")</f>
        <v>【118.49】</v>
      </c>
      <c r="AE6" s="52">
        <f t="shared" si="3"/>
        <v>53.99</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82.95</v>
      </c>
      <c r="AQ6" s="52">
        <f>AQ7</f>
        <v>115.44</v>
      </c>
      <c r="AR6" s="52">
        <f>AR7</f>
        <v>162.9</v>
      </c>
      <c r="AS6" s="52">
        <f>AS7</f>
        <v>194.39</v>
      </c>
      <c r="AT6" s="52">
        <f t="shared" si="3"/>
        <v>246.26</v>
      </c>
      <c r="AU6" s="52">
        <f t="shared" si="3"/>
        <v>345.05</v>
      </c>
      <c r="AV6" s="52">
        <f t="shared" si="3"/>
        <v>379.14</v>
      </c>
      <c r="AW6" s="52">
        <f t="shared" si="3"/>
        <v>394.58</v>
      </c>
      <c r="AX6" s="52">
        <f t="shared" si="3"/>
        <v>368.36</v>
      </c>
      <c r="AY6" s="52">
        <f t="shared" si="3"/>
        <v>380.84</v>
      </c>
      <c r="AZ6" s="50" t="str">
        <f>IF(AZ7="-","【-】","【"&amp;SUBSTITUTE(TEXT(AZ7,"#,##0.00"),"-","△")&amp;"】")</f>
        <v>【436.32】</v>
      </c>
      <c r="BA6" s="52">
        <f t="shared" si="3"/>
        <v>448.72</v>
      </c>
      <c r="BB6" s="52">
        <f>BB7</f>
        <v>405.46</v>
      </c>
      <c r="BC6" s="52">
        <f>BC7</f>
        <v>363.21</v>
      </c>
      <c r="BD6" s="52">
        <f>BD7</f>
        <v>334.7</v>
      </c>
      <c r="BE6" s="52">
        <f t="shared" si="3"/>
        <v>291.74</v>
      </c>
      <c r="BF6" s="52">
        <f t="shared" si="3"/>
        <v>255.89</v>
      </c>
      <c r="BG6" s="52">
        <f t="shared" si="3"/>
        <v>242.57</v>
      </c>
      <c r="BH6" s="52">
        <f t="shared" si="3"/>
        <v>235.79</v>
      </c>
      <c r="BI6" s="52">
        <f t="shared" si="3"/>
        <v>227.51</v>
      </c>
      <c r="BJ6" s="52">
        <f t="shared" si="3"/>
        <v>225.72</v>
      </c>
      <c r="BK6" s="50" t="str">
        <f>IF(BK7="-","【-】","【"&amp;SUBSTITUTE(TEXT(BK7,"#,##0.00"),"-","△")&amp;"】")</f>
        <v>【238.21】</v>
      </c>
      <c r="BL6" s="52">
        <f t="shared" si="3"/>
        <v>112.66</v>
      </c>
      <c r="BM6" s="52">
        <f>BM7</f>
        <v>119.77</v>
      </c>
      <c r="BN6" s="52">
        <f>BN7</f>
        <v>121.78</v>
      </c>
      <c r="BO6" s="52">
        <f>BO7</f>
        <v>113.34</v>
      </c>
      <c r="BP6" s="52">
        <f t="shared" si="3"/>
        <v>106.96</v>
      </c>
      <c r="BQ6" s="52">
        <f t="shared" si="3"/>
        <v>118.99</v>
      </c>
      <c r="BR6" s="52">
        <f t="shared" si="3"/>
        <v>119.17</v>
      </c>
      <c r="BS6" s="52">
        <f t="shared" si="3"/>
        <v>117.72</v>
      </c>
      <c r="BT6" s="52">
        <f t="shared" si="3"/>
        <v>117.69</v>
      </c>
      <c r="BU6" s="52">
        <f t="shared" si="3"/>
        <v>116.75</v>
      </c>
      <c r="BV6" s="50" t="str">
        <f>IF(BV7="-","【-】","【"&amp;SUBSTITUTE(TEXT(BV7,"#,##0.00"),"-","△")&amp;"】")</f>
        <v>【113.30】</v>
      </c>
      <c r="BW6" s="52">
        <f t="shared" si="3"/>
        <v>12.19</v>
      </c>
      <c r="BX6" s="52">
        <f>BX7</f>
        <v>11.47</v>
      </c>
      <c r="BY6" s="52">
        <f>BY7</f>
        <v>16.920000000000002</v>
      </c>
      <c r="BZ6" s="52">
        <f>BZ7</f>
        <v>19.350000000000001</v>
      </c>
      <c r="CA6" s="52">
        <f t="shared" si="3"/>
        <v>20.440000000000001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51.11</v>
      </c>
      <c r="CI6" s="52">
        <f>CI7</f>
        <v>51.06</v>
      </c>
      <c r="CJ6" s="52">
        <f>CJ7</f>
        <v>52.37</v>
      </c>
      <c r="CK6" s="52">
        <f>CK7</f>
        <v>51.46</v>
      </c>
      <c r="CL6" s="52">
        <f t="shared" si="5"/>
        <v>50.09</v>
      </c>
      <c r="CM6" s="52">
        <f t="shared" si="5"/>
        <v>57.55</v>
      </c>
      <c r="CN6" s="52">
        <f t="shared" si="5"/>
        <v>57.69</v>
      </c>
      <c r="CO6" s="52">
        <f t="shared" si="5"/>
        <v>58.56</v>
      </c>
      <c r="CP6" s="52">
        <f t="shared" si="5"/>
        <v>57.96</v>
      </c>
      <c r="CQ6" s="52">
        <f t="shared" si="5"/>
        <v>56</v>
      </c>
      <c r="CR6" s="50" t="str">
        <f>IF(CR7="-","【-】","【"&amp;SUBSTITUTE(TEXT(CR7,"#,##0.00"),"-","△")&amp;"】")</f>
        <v>【53.39】</v>
      </c>
      <c r="CS6" s="52">
        <f t="shared" ref="CS6:DB6" si="6">CS7</f>
        <v>82.51</v>
      </c>
      <c r="CT6" s="52">
        <f>CT7</f>
        <v>82.65</v>
      </c>
      <c r="CU6" s="52">
        <f>CU7</f>
        <v>82.21</v>
      </c>
      <c r="CV6" s="52">
        <f>CV7</f>
        <v>79.77</v>
      </c>
      <c r="CW6" s="52">
        <f t="shared" si="6"/>
        <v>79.89</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54.55</v>
      </c>
      <c r="DE6" s="52">
        <f>DE7</f>
        <v>56.22</v>
      </c>
      <c r="DF6" s="52">
        <f>DF7</f>
        <v>57.62</v>
      </c>
      <c r="DG6" s="52">
        <f>DG7</f>
        <v>58.66</v>
      </c>
      <c r="DH6" s="52">
        <f t="shared" si="7"/>
        <v>60.04</v>
      </c>
      <c r="DI6" s="52">
        <f t="shared" si="7"/>
        <v>57.93</v>
      </c>
      <c r="DJ6" s="52">
        <f t="shared" si="7"/>
        <v>58.88</v>
      </c>
      <c r="DK6" s="52">
        <f t="shared" si="7"/>
        <v>59.48</v>
      </c>
      <c r="DL6" s="52">
        <f t="shared" si="7"/>
        <v>60.09</v>
      </c>
      <c r="DM6" s="52">
        <f t="shared" si="7"/>
        <v>60.35</v>
      </c>
      <c r="DN6" s="50" t="str">
        <f>IF(DN7="-","【-】","【"&amp;SUBSTITUTE(TEXT(DN7,"#,##0.00"),"-","△")&amp;"】")</f>
        <v>【59.52】</v>
      </c>
      <c r="DO6" s="52">
        <f t="shared" ref="DO6:DX6" si="8">DO7</f>
        <v>12.95</v>
      </c>
      <c r="DP6" s="52">
        <f>DP7</f>
        <v>19.66</v>
      </c>
      <c r="DQ6" s="52">
        <f>DQ7</f>
        <v>22.82</v>
      </c>
      <c r="DR6" s="52">
        <f>DR7</f>
        <v>24.14</v>
      </c>
      <c r="DS6" s="52">
        <f t="shared" si="8"/>
        <v>24.15</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0.31</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2">
      <c r="A7"/>
      <c r="B7" s="54" t="s">
        <v>90</v>
      </c>
      <c r="C7" s="54" t="s">
        <v>91</v>
      </c>
      <c r="D7" s="54" t="s">
        <v>92</v>
      </c>
      <c r="E7" s="54" t="s">
        <v>93</v>
      </c>
      <c r="F7" s="54" t="s">
        <v>94</v>
      </c>
      <c r="G7" s="54" t="s">
        <v>95</v>
      </c>
      <c r="H7" s="54" t="s">
        <v>96</v>
      </c>
      <c r="I7" s="54" t="s">
        <v>97</v>
      </c>
      <c r="J7" s="54" t="s">
        <v>98</v>
      </c>
      <c r="K7" s="55">
        <v>248500</v>
      </c>
      <c r="L7" s="54" t="s">
        <v>99</v>
      </c>
      <c r="M7" s="55">
        <v>2</v>
      </c>
      <c r="N7" s="55">
        <v>124468</v>
      </c>
      <c r="O7" s="56" t="s">
        <v>100</v>
      </c>
      <c r="P7" s="56">
        <v>63.6</v>
      </c>
      <c r="Q7" s="55">
        <v>105</v>
      </c>
      <c r="R7" s="55">
        <v>198519</v>
      </c>
      <c r="S7" s="54" t="s">
        <v>101</v>
      </c>
      <c r="T7" s="57">
        <v>119.69</v>
      </c>
      <c r="U7" s="57">
        <v>125.27</v>
      </c>
      <c r="V7" s="57">
        <v>127.98</v>
      </c>
      <c r="W7" s="57">
        <v>120</v>
      </c>
      <c r="X7" s="57">
        <v>113.9</v>
      </c>
      <c r="Y7" s="57">
        <v>121.58</v>
      </c>
      <c r="Z7" s="57">
        <v>121.19</v>
      </c>
      <c r="AA7" s="57">
        <v>120.32</v>
      </c>
      <c r="AB7" s="57">
        <v>119.89</v>
      </c>
      <c r="AC7" s="58">
        <v>119.93</v>
      </c>
      <c r="AD7" s="57">
        <v>118.49</v>
      </c>
      <c r="AE7" s="57">
        <v>53.99</v>
      </c>
      <c r="AF7" s="57">
        <v>0</v>
      </c>
      <c r="AG7" s="57">
        <v>0</v>
      </c>
      <c r="AH7" s="57">
        <v>0</v>
      </c>
      <c r="AI7" s="57">
        <v>0</v>
      </c>
      <c r="AJ7" s="57">
        <v>22.44</v>
      </c>
      <c r="AK7" s="57">
        <v>18.82</v>
      </c>
      <c r="AL7" s="57">
        <v>17.88</v>
      </c>
      <c r="AM7" s="57">
        <v>16.670000000000002</v>
      </c>
      <c r="AN7" s="57">
        <v>9.4700000000000006</v>
      </c>
      <c r="AO7" s="57">
        <v>19.579999999999998</v>
      </c>
      <c r="AP7" s="57">
        <v>82.95</v>
      </c>
      <c r="AQ7" s="57">
        <v>115.44</v>
      </c>
      <c r="AR7" s="57">
        <v>162.9</v>
      </c>
      <c r="AS7" s="57">
        <v>194.39</v>
      </c>
      <c r="AT7" s="57">
        <v>246.26</v>
      </c>
      <c r="AU7" s="57">
        <v>345.05</v>
      </c>
      <c r="AV7" s="57">
        <v>379.14</v>
      </c>
      <c r="AW7" s="57">
        <v>394.58</v>
      </c>
      <c r="AX7" s="57">
        <v>368.36</v>
      </c>
      <c r="AY7" s="57">
        <v>380.84</v>
      </c>
      <c r="AZ7" s="57">
        <v>436.32</v>
      </c>
      <c r="BA7" s="57">
        <v>448.72</v>
      </c>
      <c r="BB7" s="57">
        <v>405.46</v>
      </c>
      <c r="BC7" s="57">
        <v>363.21</v>
      </c>
      <c r="BD7" s="57">
        <v>334.7</v>
      </c>
      <c r="BE7" s="57">
        <v>291.74</v>
      </c>
      <c r="BF7" s="57">
        <v>255.89</v>
      </c>
      <c r="BG7" s="57">
        <v>242.57</v>
      </c>
      <c r="BH7" s="57">
        <v>235.79</v>
      </c>
      <c r="BI7" s="57">
        <v>227.51</v>
      </c>
      <c r="BJ7" s="57">
        <v>225.72</v>
      </c>
      <c r="BK7" s="57">
        <v>238.21</v>
      </c>
      <c r="BL7" s="57">
        <v>112.66</v>
      </c>
      <c r="BM7" s="57">
        <v>119.77</v>
      </c>
      <c r="BN7" s="57">
        <v>121.78</v>
      </c>
      <c r="BO7" s="57">
        <v>113.34</v>
      </c>
      <c r="BP7" s="57">
        <v>106.96</v>
      </c>
      <c r="BQ7" s="57">
        <v>118.99</v>
      </c>
      <c r="BR7" s="57">
        <v>119.17</v>
      </c>
      <c r="BS7" s="57">
        <v>117.72</v>
      </c>
      <c r="BT7" s="57">
        <v>117.69</v>
      </c>
      <c r="BU7" s="57">
        <v>116.75</v>
      </c>
      <c r="BV7" s="57">
        <v>113.3</v>
      </c>
      <c r="BW7" s="57">
        <v>12.19</v>
      </c>
      <c r="BX7" s="57">
        <v>11.47</v>
      </c>
      <c r="BY7" s="57">
        <v>16.920000000000002</v>
      </c>
      <c r="BZ7" s="57">
        <v>19.350000000000001</v>
      </c>
      <c r="CA7" s="57">
        <v>20.440000000000001</v>
      </c>
      <c r="CB7" s="57">
        <v>16.850000000000001</v>
      </c>
      <c r="CC7" s="57">
        <v>16.8</v>
      </c>
      <c r="CD7" s="57">
        <v>17.03</v>
      </c>
      <c r="CE7" s="57">
        <v>17.07</v>
      </c>
      <c r="CF7" s="57">
        <v>17.22</v>
      </c>
      <c r="CG7" s="57">
        <v>18.87</v>
      </c>
      <c r="CH7" s="57">
        <v>51.11</v>
      </c>
      <c r="CI7" s="57">
        <v>51.06</v>
      </c>
      <c r="CJ7" s="57">
        <v>52.37</v>
      </c>
      <c r="CK7" s="57">
        <v>51.46</v>
      </c>
      <c r="CL7" s="57">
        <v>50.09</v>
      </c>
      <c r="CM7" s="57">
        <v>57.55</v>
      </c>
      <c r="CN7" s="57">
        <v>57.69</v>
      </c>
      <c r="CO7" s="57">
        <v>58.56</v>
      </c>
      <c r="CP7" s="57">
        <v>57.96</v>
      </c>
      <c r="CQ7" s="57">
        <v>56</v>
      </c>
      <c r="CR7" s="57">
        <v>53.39</v>
      </c>
      <c r="CS7" s="57">
        <v>82.51</v>
      </c>
      <c r="CT7" s="57">
        <v>82.65</v>
      </c>
      <c r="CU7" s="57">
        <v>82.21</v>
      </c>
      <c r="CV7" s="57">
        <v>79.77</v>
      </c>
      <c r="CW7" s="57">
        <v>79.89</v>
      </c>
      <c r="CX7" s="57">
        <v>79.42</v>
      </c>
      <c r="CY7" s="57">
        <v>79.2</v>
      </c>
      <c r="CZ7" s="57">
        <v>80.5</v>
      </c>
      <c r="DA7" s="57">
        <v>80.540000000000006</v>
      </c>
      <c r="DB7" s="57">
        <v>80.08</v>
      </c>
      <c r="DC7" s="57">
        <v>76.89</v>
      </c>
      <c r="DD7" s="57">
        <v>54.55</v>
      </c>
      <c r="DE7" s="57">
        <v>56.22</v>
      </c>
      <c r="DF7" s="57">
        <v>57.62</v>
      </c>
      <c r="DG7" s="57">
        <v>58.66</v>
      </c>
      <c r="DH7" s="57">
        <v>60.04</v>
      </c>
      <c r="DI7" s="57">
        <v>57.93</v>
      </c>
      <c r="DJ7" s="57">
        <v>58.88</v>
      </c>
      <c r="DK7" s="57">
        <v>59.48</v>
      </c>
      <c r="DL7" s="57">
        <v>60.09</v>
      </c>
      <c r="DM7" s="57">
        <v>60.35</v>
      </c>
      <c r="DN7" s="57">
        <v>59.52</v>
      </c>
      <c r="DO7" s="57">
        <v>12.95</v>
      </c>
      <c r="DP7" s="57">
        <v>19.66</v>
      </c>
      <c r="DQ7" s="57">
        <v>22.82</v>
      </c>
      <c r="DR7" s="57">
        <v>24.14</v>
      </c>
      <c r="DS7" s="57">
        <v>24.15</v>
      </c>
      <c r="DT7" s="57">
        <v>41.79</v>
      </c>
      <c r="DU7" s="57">
        <v>43.44</v>
      </c>
      <c r="DV7" s="57">
        <v>48.09</v>
      </c>
      <c r="DW7" s="57">
        <v>50.93</v>
      </c>
      <c r="DX7" s="57">
        <v>52.07</v>
      </c>
      <c r="DY7" s="57">
        <v>49.06</v>
      </c>
      <c r="DZ7" s="57">
        <v>0</v>
      </c>
      <c r="EA7" s="57">
        <v>0</v>
      </c>
      <c r="EB7" s="57">
        <v>0.31</v>
      </c>
      <c r="EC7" s="57">
        <v>0</v>
      </c>
      <c r="ED7" s="57">
        <v>0</v>
      </c>
      <c r="EE7" s="57">
        <v>0.32</v>
      </c>
      <c r="EF7" s="57">
        <v>0.21</v>
      </c>
      <c r="EG7" s="57">
        <v>0.13</v>
      </c>
      <c r="EH7" s="57">
        <v>0.22</v>
      </c>
      <c r="EI7" s="57">
        <v>0.5</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43</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119.69</v>
      </c>
      <c r="V11" s="65">
        <f>IF(U6="-",NA(),U6)</f>
        <v>125.27</v>
      </c>
      <c r="W11" s="65">
        <f>IF(V6="-",NA(),V6)</f>
        <v>127.98</v>
      </c>
      <c r="X11" s="65">
        <f>IF(W6="-",NA(),W6)</f>
        <v>120</v>
      </c>
      <c r="Y11" s="65">
        <f>IF(X6="-",NA(),X6)</f>
        <v>113.9</v>
      </c>
      <c r="AE11" s="64" t="s">
        <v>23</v>
      </c>
      <c r="AF11" s="65">
        <f>IF(AE6="-",NA(),AE6)</f>
        <v>53.99</v>
      </c>
      <c r="AG11" s="65">
        <f>IF(AF6="-",NA(),AF6)</f>
        <v>0</v>
      </c>
      <c r="AH11" s="65">
        <f>IF(AG6="-",NA(),AG6)</f>
        <v>0</v>
      </c>
      <c r="AI11" s="65">
        <f>IF(AH6="-",NA(),AH6)</f>
        <v>0</v>
      </c>
      <c r="AJ11" s="65">
        <f>IF(AI6="-",NA(),AI6)</f>
        <v>0</v>
      </c>
      <c r="AP11" s="64" t="s">
        <v>23</v>
      </c>
      <c r="AQ11" s="65">
        <f>IF(AP6="-",NA(),AP6)</f>
        <v>82.95</v>
      </c>
      <c r="AR11" s="65">
        <f>IF(AQ6="-",NA(),AQ6)</f>
        <v>115.44</v>
      </c>
      <c r="AS11" s="65">
        <f>IF(AR6="-",NA(),AR6)</f>
        <v>162.9</v>
      </c>
      <c r="AT11" s="65">
        <f>IF(AS6="-",NA(),AS6)</f>
        <v>194.39</v>
      </c>
      <c r="AU11" s="65">
        <f>IF(AT6="-",NA(),AT6)</f>
        <v>246.26</v>
      </c>
      <c r="BA11" s="64" t="s">
        <v>23</v>
      </c>
      <c r="BB11" s="65">
        <f>IF(BA6="-",NA(),BA6)</f>
        <v>448.72</v>
      </c>
      <c r="BC11" s="65">
        <f>IF(BB6="-",NA(),BB6)</f>
        <v>405.46</v>
      </c>
      <c r="BD11" s="65">
        <f>IF(BC6="-",NA(),BC6)</f>
        <v>363.21</v>
      </c>
      <c r="BE11" s="65">
        <f>IF(BD6="-",NA(),BD6)</f>
        <v>334.7</v>
      </c>
      <c r="BF11" s="65">
        <f>IF(BE6="-",NA(),BE6)</f>
        <v>291.74</v>
      </c>
      <c r="BL11" s="64" t="s">
        <v>23</v>
      </c>
      <c r="BM11" s="65">
        <f>IF(BL6="-",NA(),BL6)</f>
        <v>112.66</v>
      </c>
      <c r="BN11" s="65">
        <f>IF(BM6="-",NA(),BM6)</f>
        <v>119.77</v>
      </c>
      <c r="BO11" s="65">
        <f>IF(BN6="-",NA(),BN6)</f>
        <v>121.78</v>
      </c>
      <c r="BP11" s="65">
        <f>IF(BO6="-",NA(),BO6)</f>
        <v>113.34</v>
      </c>
      <c r="BQ11" s="65">
        <f>IF(BP6="-",NA(),BP6)</f>
        <v>106.96</v>
      </c>
      <c r="BW11" s="64" t="s">
        <v>23</v>
      </c>
      <c r="BX11" s="65">
        <f>IF(BW6="-",NA(),BW6)</f>
        <v>12.19</v>
      </c>
      <c r="BY11" s="65">
        <f>IF(BX6="-",NA(),BX6)</f>
        <v>11.47</v>
      </c>
      <c r="BZ11" s="65">
        <f>IF(BY6="-",NA(),BY6)</f>
        <v>16.920000000000002</v>
      </c>
      <c r="CA11" s="65">
        <f>IF(BZ6="-",NA(),BZ6)</f>
        <v>19.350000000000001</v>
      </c>
      <c r="CB11" s="65">
        <f>IF(CA6="-",NA(),CA6)</f>
        <v>20.440000000000001</v>
      </c>
      <c r="CH11" s="64" t="s">
        <v>23</v>
      </c>
      <c r="CI11" s="65">
        <f>IF(CH6="-",NA(),CH6)</f>
        <v>51.11</v>
      </c>
      <c r="CJ11" s="65">
        <f>IF(CI6="-",NA(),CI6)</f>
        <v>51.06</v>
      </c>
      <c r="CK11" s="65">
        <f>IF(CJ6="-",NA(),CJ6)</f>
        <v>52.37</v>
      </c>
      <c r="CL11" s="65">
        <f>IF(CK6="-",NA(),CK6)</f>
        <v>51.46</v>
      </c>
      <c r="CM11" s="65">
        <f>IF(CL6="-",NA(),CL6)</f>
        <v>50.09</v>
      </c>
      <c r="CS11" s="64" t="s">
        <v>23</v>
      </c>
      <c r="CT11" s="65">
        <f>IF(CS6="-",NA(),CS6)</f>
        <v>82.51</v>
      </c>
      <c r="CU11" s="65">
        <f>IF(CT6="-",NA(),CT6)</f>
        <v>82.65</v>
      </c>
      <c r="CV11" s="65">
        <f>IF(CU6="-",NA(),CU6)</f>
        <v>82.21</v>
      </c>
      <c r="CW11" s="65">
        <f>IF(CV6="-",NA(),CV6)</f>
        <v>79.77</v>
      </c>
      <c r="CX11" s="65">
        <f>IF(CW6="-",NA(),CW6)</f>
        <v>79.89</v>
      </c>
      <c r="DD11" s="64" t="s">
        <v>23</v>
      </c>
      <c r="DE11" s="65">
        <f>IF(DD6="-",NA(),DD6)</f>
        <v>54.55</v>
      </c>
      <c r="DF11" s="65">
        <f>IF(DE6="-",NA(),DE6)</f>
        <v>56.22</v>
      </c>
      <c r="DG11" s="65">
        <f>IF(DF6="-",NA(),DF6)</f>
        <v>57.62</v>
      </c>
      <c r="DH11" s="65">
        <f>IF(DG6="-",NA(),DG6)</f>
        <v>58.66</v>
      </c>
      <c r="DI11" s="65">
        <f>IF(DH6="-",NA(),DH6)</f>
        <v>60.04</v>
      </c>
      <c r="DO11" s="64" t="s">
        <v>23</v>
      </c>
      <c r="DP11" s="65">
        <f>IF(DO6="-",NA(),DO6)</f>
        <v>12.95</v>
      </c>
      <c r="DQ11" s="65">
        <f>IF(DP6="-",NA(),DP6)</f>
        <v>19.66</v>
      </c>
      <c r="DR11" s="65">
        <f>IF(DQ6="-",NA(),DQ6)</f>
        <v>22.82</v>
      </c>
      <c r="DS11" s="65">
        <f>IF(DR6="-",NA(),DR6)</f>
        <v>24.14</v>
      </c>
      <c r="DT11" s="65">
        <f>IF(DS6="-",NA(),DS6)</f>
        <v>24.15</v>
      </c>
      <c r="DZ11" s="64" t="s">
        <v>23</v>
      </c>
      <c r="EA11" s="65">
        <f>IF(DZ6="-",NA(),DZ6)</f>
        <v>0</v>
      </c>
      <c r="EB11" s="65">
        <f>IF(EA6="-",NA(),EA6)</f>
        <v>0</v>
      </c>
      <c r="EC11" s="65">
        <f>IF(EB6="-",NA(),EB6)</f>
        <v>0.31</v>
      </c>
      <c r="ED11" s="65">
        <f>IF(EC6="-",NA(),EC6)</f>
        <v>0</v>
      </c>
      <c r="EE11" s="65">
        <f>IF(ED6="-",NA(),ED6)</f>
        <v>0</v>
      </c>
    </row>
    <row r="12" spans="1:140" x14ac:dyDescent="0.2">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真下 彰一２８</cp:lastModifiedBy>
  <dcterms:created xsi:type="dcterms:W3CDTF">2021-12-03T08:59:00Z</dcterms:created>
  <dcterms:modified xsi:type="dcterms:W3CDTF">2022-01-24T08:05:11Z</dcterms:modified>
  <cp:category/>
</cp:coreProperties>
</file>