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2地方公営企業決算統計\20　経営分析\02 作業\【経営比較分析表】2020_150002_46_060\"/>
    </mc:Choice>
  </mc:AlternateContent>
  <workbookProtection workbookAlgorithmName="SHA-512" workbookHashValue="3MrwRSQd5gyxXos4ah55/kle3jD0xPjcDNu5TthPaA9YAUHrKG8gX7l6oQMeJmhDmjt1ohVgKqzemaZHsjsK4Q==" workbookSaltValue="oZ9qZwxFwv0iPNiUjtfKd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AU12" i="4"/>
  <c r="B12" i="4"/>
  <c r="JW10" i="4"/>
  <c r="ID10" i="4"/>
  <c r="FZ10" i="4"/>
  <c r="CN10" i="4"/>
  <c r="AU10" i="4"/>
  <c r="B10" i="4"/>
  <c r="LP8" i="4"/>
  <c r="ID8" i="4"/>
  <c r="FZ8" i="4"/>
  <c r="CN8" i="4"/>
  <c r="AU8" i="4"/>
  <c r="MH78" i="4" l="1"/>
  <c r="CS78" i="4"/>
  <c r="BX54" i="4"/>
  <c r="BX32" i="4"/>
  <c r="HM78" i="4"/>
  <c r="FL32" i="4"/>
  <c r="MN54" i="4"/>
  <c r="MN32" i="4"/>
  <c r="IZ54" i="4"/>
  <c r="IZ32" i="4"/>
  <c r="FL54" i="4"/>
  <c r="C11" i="5"/>
  <c r="D11" i="5"/>
  <c r="E11" i="5"/>
  <c r="B11" i="5"/>
  <c r="FH78" i="4" l="1"/>
  <c r="DS54" i="4"/>
  <c r="AN78" i="4"/>
  <c r="AE54" i="4"/>
  <c r="AE32" i="4"/>
  <c r="KU54" i="4"/>
  <c r="KU32" i="4"/>
  <c r="KC78" i="4"/>
  <c r="HG54" i="4"/>
  <c r="HG32" i="4"/>
  <c r="DS32" i="4"/>
  <c r="LY32" i="4"/>
  <c r="IK54" i="4"/>
  <c r="GT78" i="4"/>
  <c r="EW54" i="4"/>
  <c r="EW32" i="4"/>
  <c r="BZ78" i="4"/>
  <c r="BI54" i="4"/>
  <c r="BI32" i="4"/>
  <c r="LY54" i="4"/>
  <c r="LO78" i="4"/>
  <c r="IK32" i="4"/>
  <c r="GR32" i="4"/>
  <c r="U78" i="4"/>
  <c r="P54" i="4"/>
  <c r="P32" i="4"/>
  <c r="DD54" i="4"/>
  <c r="KF54" i="4"/>
  <c r="KF32" i="4"/>
  <c r="JJ78" i="4"/>
  <c r="GR54" i="4"/>
  <c r="EO78" i="4"/>
  <c r="DD32" i="4"/>
  <c r="AT32" i="4"/>
  <c r="KV78" i="4"/>
  <c r="HV54" i="4"/>
  <c r="HV32" i="4"/>
  <c r="LJ54" i="4"/>
  <c r="LJ32" i="4"/>
  <c r="GA78" i="4"/>
  <c r="EH54" i="4"/>
  <c r="EH32" i="4"/>
  <c r="BG78" i="4"/>
  <c r="AT54" i="4"/>
</calcChain>
</file>

<file path=xl/sharedStrings.xml><?xml version="1.0" encoding="utf-8"?>
<sst xmlns="http://schemas.openxmlformats.org/spreadsheetml/2006/main" count="326" uniqueCount="181">
  <si>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</si>
  <si>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</si>
  <si>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</si>
  <si>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</si>
  <si>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</si>
  <si>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</si>
  <si>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</si>
  <si>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</si>
  <si>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</si>
  <si>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</si>
  <si>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</si>
  <si>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</si>
  <si>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</si>
  <si>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</si>
  <si>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</si>
  <si>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</si>
  <si>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</si>
  <si>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</si>
  <si>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</si>
  <si>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</si>
  <si>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</si>
  <si>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</si>
  <si>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</si>
  <si>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</si>
  <si>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</si>
  <si>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</si>
  <si>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</si>
  <si>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</si>
  <si>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</si>
  <si>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</si>
  <si>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</si>
  <si>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</si>
  <si>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</si>
  <si>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</si>
  <si>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</si>
  <si>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</si>
  <si>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</si>
  <si>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</si>
  <si>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</si>
  <si>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</si>
  <si>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</si>
  <si>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</si>
  <si>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</si>
  <si>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</si>
  <si>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</si>
  <si>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</si>
  <si>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</si>
  <si>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</si>
  <si>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</si>
  <si>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</si>
  <si>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</si>
  <si>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</si>
  <si>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</si>
  <si>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</si>
  <si>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</si>
  <si>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</si>
  <si>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</si>
  <si>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</si>
  <si>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</si>
  <si>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</si>
  <si>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</si>
  <si>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</si>
  <si>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</si>
  <si>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</si>
  <si>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</si>
  <si>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</si>
  <si>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</si>
  <si>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</si>
  <si>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</si>
  <si>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</si>
  <si>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</si>
  <si>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</si>
  <si>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</si>
  <si>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</si>
  <si>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</si>
  <si>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</si>
  <si>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</si>
  <si>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</si>
  <si>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</si>
  <si>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</si>
  <si>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</si>
  <si>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</si>
  <si>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</si>
  <si>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</si>
  <si>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</si>
  <si>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</si>
  <si>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</si>
  <si>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</si>
  <si>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</si>
  <si>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</si>
  <si>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</si>
  <si>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</si>
  <si>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</si>
  <si>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</si>
  <si>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</si>
  <si>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</si>
  <si>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</si>
  <si>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</si>
  <si>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</si>
  <si>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</si>
  <si>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</si>
  <si>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</si>
  <si>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</si>
  <si>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</si>
  <si>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</si>
  <si>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</si>
  <si>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</si>
  <si>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</si>
  <si>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</si>
  <si>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</si>
  <si>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</si>
  <si>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</si>
  <si>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</si>
  <si>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</si>
  <si>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</si>
  <si>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</si>
  <si>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</si>
  <si>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</si>
  <si>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</si>
  <si>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</si>
  <si>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</si>
  <si>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</si>
  <si>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</si>
  <si>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</si>
  <si>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</si>
  <si>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</si>
  <si>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</si>
  <si>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</si>
  <si>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</si>
  <si>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</si>
  <si>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</si>
  <si>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</si>
  <si>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</si>
  <si>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</si>
  <si>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</si>
  <si>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</si>
  <si>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</si>
  <si>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</si>
  <si>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</si>
  <si>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</si>
  <si>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</si>
  <si>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</si>
  <si>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</si>
  <si>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</si>
  <si>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</si>
  <si>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</si>
  <si>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</si>
  <si>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</si>
  <si>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</si>
  <si>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</si>
  <si>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</si>
  <si>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</si>
  <si>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</si>
  <si>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</si>
  <si>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</si>
  <si>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</si>
  <si>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</si>
  <si>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</si>
  <si>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</si>
  <si>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</si>
  <si>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</si>
  <si>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松代病院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</si>
  <si>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</si>
  <si>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</si>
  <si>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</si>
  <si>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</si>
  <si>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</si>
  <si>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</si>
  <si>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</si>
  <si>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</si>
  <si>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</si>
  <si>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</si>
  <si>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</si>
  <si>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</si>
  <si>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</si>
  <si>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</si>
  <si>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</si>
  <si>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軽度急性期～慢性期病床の機能を担い、十日町病院との連携のもとプライマリ・ケアと入院医療を担う。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</si>
  <si>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</si>
  <si>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</si>
  <si>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不採算地区病院に該当しており、一般会計繰入金を受けて、経常収支比率は概ね100％を上回るが、医業収支比率の類似病院平均との乖離がある。令和2年度は新型コロナウイルス感染症の影響による患者減等により、医業収支比率及び病床利用率が低下した。一般会計負担縮減の観点から、一層効率的な運営が求められる状況にある。
（各指標の類似病院平均との比較等）
①経常収支比率：同水準
②医業収支比率：数値が低い
④病床利用率：数値が低い
⑤入院患者１人１日当たり収益：数値が低い
⑥外来患者１人１日当たり収益：数値が低い
⑦職員給与費対医業収益比率：数値が高い
⑧材料費対医業収益比率：数値が低い</t>
    <rPh sb="95" eb="96">
      <t>トウ</t>
    </rPh>
    <rPh sb="180" eb="183">
      <t>ドウスイジュン</t>
    </rPh>
    <rPh sb="229" eb="230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</si>
</sst>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56.8</c:v>
                </c:pt>
                <c:pt idx="1">
                  <c:v>54.7</c:v>
                </c:pt>
                <c:pt idx="2">
                  <c:v>57.9</c:v>
                </c:pt>
                <c:pt idx="3">
                  <c:v>55.8</c:v>
                </c:pt>
                <c:pt idx="4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7-41BC-B7B8-AFE49F73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7-41BC-B7B8-AFE49F73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7871</c:v>
                </c:pt>
                <c:pt idx="1">
                  <c:v>7807</c:v>
                </c:pt>
                <c:pt idx="2">
                  <c:v>8447</c:v>
                </c:pt>
                <c:pt idx="3">
                  <c:v>8826</c:v>
                </c:pt>
                <c:pt idx="4">
                  <c:v>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F-48C6-BCEF-0D90BCC7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F-48C6-BCEF-0D90BCC7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28446</c:v>
                </c:pt>
                <c:pt idx="1">
                  <c:v>28079</c:v>
                </c:pt>
                <c:pt idx="2">
                  <c:v>27230</c:v>
                </c:pt>
                <c:pt idx="3">
                  <c:v>26794</c:v>
                </c:pt>
                <c:pt idx="4">
                  <c:v>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A-4F2B-BBD6-A6A7B9627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A-4F2B-BBD6-A6A7B9627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E-4694-B946-AF36B597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E-4694-B946-AF36B597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63.2</c:v>
                </c:pt>
                <c:pt idx="1">
                  <c:v>60.5</c:v>
                </c:pt>
                <c:pt idx="2">
                  <c:v>61</c:v>
                </c:pt>
                <c:pt idx="3">
                  <c:v>62.2</c:v>
                </c:pt>
                <c:pt idx="4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6-42E2-891F-35F40FAE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6-42E2-891F-35F40FAE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100.3</c:v>
                </c:pt>
                <c:pt idx="2">
                  <c:v>100.4</c:v>
                </c:pt>
                <c:pt idx="3">
                  <c:v>99.6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1-48BC-9F68-9F92B342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1-48BC-9F68-9F92B342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66.400000000000006</c:v>
                </c:pt>
                <c:pt idx="1">
                  <c:v>68.5</c:v>
                </c:pt>
                <c:pt idx="2">
                  <c:v>70.5</c:v>
                </c:pt>
                <c:pt idx="3">
                  <c:v>72.7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4-495C-B91E-C56450B85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4-495C-B91E-C56450B85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74.3</c:v>
                </c:pt>
                <c:pt idx="2">
                  <c:v>75.599999999999994</c:v>
                </c:pt>
                <c:pt idx="3">
                  <c:v>77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3DC-807A-F5F9E574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B-43DC-807A-F5F9E574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19335709</c:v>
                </c:pt>
                <c:pt idx="1">
                  <c:v>19846127</c:v>
                </c:pt>
                <c:pt idx="2">
                  <c:v>20142255</c:v>
                </c:pt>
                <c:pt idx="3">
                  <c:v>19981527</c:v>
                </c:pt>
                <c:pt idx="4">
                  <c:v>19859127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6-4684-93DE-8DC90FD0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6-4684-93DE-8DC90FD0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13.4</c:v>
                </c:pt>
                <c:pt idx="1">
                  <c:v>12.4</c:v>
                </c:pt>
                <c:pt idx="2">
                  <c:v>12.4</c:v>
                </c:pt>
                <c:pt idx="3">
                  <c:v>12.2</c:v>
                </c:pt>
                <c:pt idx="4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0-4885-A942-84BC1F93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0-4885-A942-84BC1F93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108.6</c:v>
                </c:pt>
                <c:pt idx="1">
                  <c:v>113.5</c:v>
                </c:pt>
                <c:pt idx="2">
                  <c:v>113.9</c:v>
                </c:pt>
                <c:pt idx="3">
                  <c:v>112.3</c:v>
                </c:pt>
                <c:pt idx="4">
                  <c:v>120.1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8CE-8C8B-841F4132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0-48CE-8C8B-841F4132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J37" zoomScale="85" zoomScaleNormal="85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松代病院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55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55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2213353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2669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50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103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100.3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100.4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99.6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63.2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60.5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61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62.2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58.6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56.8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54.7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57.9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55.8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52.9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98.4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98.2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77.900000000000006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78.099999999999994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107.2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114.4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66.8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67.900000000000006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180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4">
        <f>データ!CA7</f>
        <v>28446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データ!CB7</f>
        <v>28079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データ!CC7</f>
        <v>27230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データ!CD7</f>
        <v>26794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データ!CE7</f>
        <v>26844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データ!CL7</f>
        <v>7871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データ!CM7</f>
        <v>7807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データ!CN7</f>
        <v>8447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データ!CO7</f>
        <v>8826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データ!CP7</f>
        <v>8661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108.6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113.5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113.9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112.3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120.1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13.4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12.4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12.4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12.2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12.8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データ!CF7</f>
        <v>24882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データ!CG7</f>
        <v>25249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データ!CH7</f>
        <v>25711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データ!CI7</f>
        <v>26415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データ!CJ7</f>
        <v>27227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データ!CQ7</f>
        <v>8797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データ!CR7</f>
        <v>8852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データ!CS7</f>
        <v>9060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データ!CT7</f>
        <v>9135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データ!CU7</f>
        <v>9509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69.5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70.3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17.399999999999999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179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H28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H29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H30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R01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R02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H28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H29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H30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R01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R02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H28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H29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H30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R01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R02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57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データ!DS7</f>
        <v>66.400000000000006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データ!DT7</f>
        <v>68.5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データ!DU7</f>
        <v>70.5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データ!DV7</f>
        <v>72.7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データ!DW7</f>
        <v>74.3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57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データ!ED7</f>
        <v>69.7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データ!EE7</f>
        <v>74.3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データ!EF7</f>
        <v>75.599999999999994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データ!EG7</f>
        <v>77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データ!EH7</f>
        <v>77.7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57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データ!EO7</f>
        <v>19335709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データ!EP7</f>
        <v>19846127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データ!EQ7</f>
        <v>20142255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データ!ER7</f>
        <v>19981527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データ!ES7</f>
        <v>19859127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59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データ!DX7</f>
        <v>54.2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データ!DY7</f>
        <v>53.8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データ!DZ7</f>
        <v>56.1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データ!EA7</f>
        <v>56.4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データ!EB7</f>
        <v>56.9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59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データ!EI7</f>
        <v>70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データ!EJ7</f>
        <v>71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データ!EK7</f>
        <v>73.2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データ!EL7</f>
        <v>73.400000000000006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データ!EM7</f>
        <v>72.5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59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データ!ET7</f>
        <v>36941419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データ!EU7</f>
        <v>38480542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データ!EV7</f>
        <v>38744035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データ!EW7</f>
        <v>40117620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データ!EX7</f>
        <v>42330999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exKnNzZSwvuNkiY1OIVnVj/M39wk9qgWm7nzWpI0tH1YHun3kduch5I01btj9TzugiZKth6NSXt2gD8YbcpdKg==" saltValue="6osWLanuQf2Z3fAjro3ErQ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4" t="s">
        <v>106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107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108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109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110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111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112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113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114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115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116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152</v>
      </c>
      <c r="AV5" s="62" t="s">
        <v>143</v>
      </c>
      <c r="AW5" s="62" t="s">
        <v>144</v>
      </c>
      <c r="AX5" s="62" t="s">
        <v>153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141</v>
      </c>
      <c r="BF5" s="62" t="s">
        <v>152</v>
      </c>
      <c r="BG5" s="62" t="s">
        <v>154</v>
      </c>
      <c r="BH5" s="62" t="s">
        <v>144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141</v>
      </c>
      <c r="BQ5" s="62" t="s">
        <v>152</v>
      </c>
      <c r="BR5" s="62" t="s">
        <v>154</v>
      </c>
      <c r="BS5" s="62" t="s">
        <v>155</v>
      </c>
      <c r="BT5" s="62" t="s">
        <v>153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156</v>
      </c>
      <c r="CB5" s="62" t="s">
        <v>152</v>
      </c>
      <c r="CC5" s="62" t="s">
        <v>143</v>
      </c>
      <c r="CD5" s="62" t="s">
        <v>155</v>
      </c>
      <c r="CE5" s="62" t="s">
        <v>153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156</v>
      </c>
      <c r="CM5" s="62" t="s">
        <v>152</v>
      </c>
      <c r="CN5" s="62" t="s">
        <v>154</v>
      </c>
      <c r="CO5" s="62" t="s">
        <v>144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152</v>
      </c>
      <c r="CY5" s="62" t="s">
        <v>143</v>
      </c>
      <c r="CZ5" s="62" t="s">
        <v>155</v>
      </c>
      <c r="DA5" s="62" t="s">
        <v>153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156</v>
      </c>
      <c r="DI5" s="62" t="s">
        <v>142</v>
      </c>
      <c r="DJ5" s="62" t="s">
        <v>154</v>
      </c>
      <c r="DK5" s="62" t="s">
        <v>155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141</v>
      </c>
      <c r="DT5" s="62" t="s">
        <v>142</v>
      </c>
      <c r="DU5" s="62" t="s">
        <v>143</v>
      </c>
      <c r="DV5" s="62" t="s">
        <v>155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141</v>
      </c>
      <c r="EE5" s="62" t="s">
        <v>152</v>
      </c>
      <c r="EF5" s="62" t="s">
        <v>143</v>
      </c>
      <c r="EG5" s="62" t="s">
        <v>155</v>
      </c>
      <c r="EH5" s="62" t="s">
        <v>153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157</v>
      </c>
      <c r="EO5" s="62" t="s">
        <v>156</v>
      </c>
      <c r="EP5" s="62" t="s">
        <v>142</v>
      </c>
      <c r="EQ5" s="62" t="s">
        <v>143</v>
      </c>
      <c r="ER5" s="62" t="s">
        <v>144</v>
      </c>
      <c r="ES5" s="62" t="s">
        <v>153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15">
      <c r="A6" s="48" t="s">
        <v>158</v>
      </c>
      <c r="B6" s="63">
        <f>B8</f>
        <v>2020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新潟県　松代病院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5</v>
      </c>
      <c r="R6" s="63" t="str">
        <f t="shared" si="3"/>
        <v>-</v>
      </c>
      <c r="S6" s="63" t="str">
        <f t="shared" si="3"/>
        <v>訓</v>
      </c>
      <c r="T6" s="63" t="str">
        <f t="shared" si="3"/>
        <v>救 臨 輪</v>
      </c>
      <c r="U6" s="64">
        <f>U8</f>
        <v>2213353</v>
      </c>
      <c r="V6" s="64">
        <f>V8</f>
        <v>2669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55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55</v>
      </c>
      <c r="AF6" s="64">
        <f t="shared" si="3"/>
        <v>50</v>
      </c>
      <c r="AG6" s="64" t="str">
        <f t="shared" si="3"/>
        <v>-</v>
      </c>
      <c r="AH6" s="64">
        <f t="shared" si="3"/>
        <v>50</v>
      </c>
      <c r="AI6" s="65">
        <f>IF(AI8="-",NA(),AI8)</f>
        <v>103</v>
      </c>
      <c r="AJ6" s="65">
        <f t="shared" ref="AJ6:AR6" si="5">IF(AJ8="-",NA(),AJ8)</f>
        <v>100.3</v>
      </c>
      <c r="AK6" s="65">
        <f t="shared" si="5"/>
        <v>100.4</v>
      </c>
      <c r="AL6" s="65">
        <f t="shared" si="5"/>
        <v>99.6</v>
      </c>
      <c r="AM6" s="65">
        <f t="shared" si="5"/>
        <v>101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63.2</v>
      </c>
      <c r="AU6" s="65">
        <f t="shared" ref="AU6:BC6" si="6">IF(AU8="-",NA(),AU8)</f>
        <v>60.5</v>
      </c>
      <c r="AV6" s="65">
        <f t="shared" si="6"/>
        <v>61</v>
      </c>
      <c r="AW6" s="65">
        <f t="shared" si="6"/>
        <v>62.2</v>
      </c>
      <c r="AX6" s="65">
        <f t="shared" si="6"/>
        <v>58.6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56.8</v>
      </c>
      <c r="BQ6" s="65">
        <f t="shared" ref="BQ6:BY6" si="8">IF(BQ8="-",NA(),BQ8)</f>
        <v>54.7</v>
      </c>
      <c r="BR6" s="65">
        <f t="shared" si="8"/>
        <v>57.9</v>
      </c>
      <c r="BS6" s="65">
        <f t="shared" si="8"/>
        <v>55.8</v>
      </c>
      <c r="BT6" s="65">
        <f t="shared" si="8"/>
        <v>52.9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28446</v>
      </c>
      <c r="CB6" s="66">
        <f t="shared" ref="CB6:CJ6" si="9">IF(CB8="-",NA(),CB8)</f>
        <v>28079</v>
      </c>
      <c r="CC6" s="66">
        <f t="shared" si="9"/>
        <v>27230</v>
      </c>
      <c r="CD6" s="66">
        <f t="shared" si="9"/>
        <v>26794</v>
      </c>
      <c r="CE6" s="66">
        <f t="shared" si="9"/>
        <v>26844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7871</v>
      </c>
      <c r="CM6" s="66">
        <f t="shared" ref="CM6:CU6" si="10">IF(CM8="-",NA(),CM8)</f>
        <v>7807</v>
      </c>
      <c r="CN6" s="66">
        <f t="shared" si="10"/>
        <v>8447</v>
      </c>
      <c r="CO6" s="66">
        <f t="shared" si="10"/>
        <v>8826</v>
      </c>
      <c r="CP6" s="66">
        <f t="shared" si="10"/>
        <v>8661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108.6</v>
      </c>
      <c r="CX6" s="65">
        <f t="shared" ref="CX6:DF6" si="11">IF(CX8="-",NA(),CX8)</f>
        <v>113.5</v>
      </c>
      <c r="CY6" s="65">
        <f t="shared" si="11"/>
        <v>113.9</v>
      </c>
      <c r="CZ6" s="65">
        <f t="shared" si="11"/>
        <v>112.3</v>
      </c>
      <c r="DA6" s="65">
        <f t="shared" si="11"/>
        <v>120.1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13.4</v>
      </c>
      <c r="DI6" s="65">
        <f t="shared" ref="DI6:DQ6" si="12">IF(DI8="-",NA(),DI8)</f>
        <v>12.4</v>
      </c>
      <c r="DJ6" s="65">
        <f t="shared" si="12"/>
        <v>12.4</v>
      </c>
      <c r="DK6" s="65">
        <f t="shared" si="12"/>
        <v>12.2</v>
      </c>
      <c r="DL6" s="65">
        <f t="shared" si="12"/>
        <v>12.8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66.400000000000006</v>
      </c>
      <c r="DT6" s="65">
        <f t="shared" ref="DT6:EB6" si="13">IF(DT8="-",NA(),DT8)</f>
        <v>68.5</v>
      </c>
      <c r="DU6" s="65">
        <f t="shared" si="13"/>
        <v>70.5</v>
      </c>
      <c r="DV6" s="65">
        <f t="shared" si="13"/>
        <v>72.7</v>
      </c>
      <c r="DW6" s="65">
        <f t="shared" si="13"/>
        <v>74.3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69.7</v>
      </c>
      <c r="EE6" s="65">
        <f t="shared" ref="EE6:EM6" si="14">IF(EE8="-",NA(),EE8)</f>
        <v>74.3</v>
      </c>
      <c r="EF6" s="65">
        <f t="shared" si="14"/>
        <v>75.599999999999994</v>
      </c>
      <c r="EG6" s="65">
        <f t="shared" si="14"/>
        <v>77</v>
      </c>
      <c r="EH6" s="65">
        <f t="shared" si="14"/>
        <v>77.7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19335709</v>
      </c>
      <c r="EP6" s="66">
        <f t="shared" ref="EP6:EX6" si="15">IF(EP8="-",NA(),EP8)</f>
        <v>19846127</v>
      </c>
      <c r="EQ6" s="66">
        <f t="shared" si="15"/>
        <v>20142255</v>
      </c>
      <c r="ER6" s="66">
        <f t="shared" si="15"/>
        <v>19981527</v>
      </c>
      <c r="ES6" s="66">
        <f t="shared" si="15"/>
        <v>19859127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159</v>
      </c>
      <c r="B7" s="63">
        <f t="shared" ref="B7:AH7" si="16">B8</f>
        <v>2020</v>
      </c>
      <c r="C7" s="63">
        <f t="shared" si="16"/>
        <v>150002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6"/>
        <v>5</v>
      </c>
      <c r="R7" s="63" t="str">
        <f t="shared" si="16"/>
        <v>-</v>
      </c>
      <c r="S7" s="63" t="str">
        <f t="shared" si="16"/>
        <v>訓</v>
      </c>
      <c r="T7" s="63" t="str">
        <f t="shared" si="16"/>
        <v>救 臨 輪</v>
      </c>
      <c r="U7" s="64">
        <f>U8</f>
        <v>2213353</v>
      </c>
      <c r="V7" s="64">
        <f>V8</f>
        <v>2669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55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55</v>
      </c>
      <c r="AF7" s="64">
        <f t="shared" si="16"/>
        <v>50</v>
      </c>
      <c r="AG7" s="64" t="str">
        <f t="shared" si="16"/>
        <v>-</v>
      </c>
      <c r="AH7" s="64">
        <f t="shared" si="16"/>
        <v>50</v>
      </c>
      <c r="AI7" s="65">
        <f>AI8</f>
        <v>103</v>
      </c>
      <c r="AJ7" s="65">
        <f t="shared" ref="AJ7:AR7" si="17">AJ8</f>
        <v>100.3</v>
      </c>
      <c r="AK7" s="65">
        <f t="shared" si="17"/>
        <v>100.4</v>
      </c>
      <c r="AL7" s="65">
        <f t="shared" si="17"/>
        <v>99.6</v>
      </c>
      <c r="AM7" s="65">
        <f t="shared" si="17"/>
        <v>101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63.2</v>
      </c>
      <c r="AU7" s="65">
        <f t="shared" ref="AU7:BC7" si="18">AU8</f>
        <v>60.5</v>
      </c>
      <c r="AV7" s="65">
        <f t="shared" si="18"/>
        <v>61</v>
      </c>
      <c r="AW7" s="65">
        <f t="shared" si="18"/>
        <v>62.2</v>
      </c>
      <c r="AX7" s="65">
        <f t="shared" si="18"/>
        <v>58.6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56.8</v>
      </c>
      <c r="BQ7" s="65">
        <f t="shared" ref="BQ7:BY7" si="20">BQ8</f>
        <v>54.7</v>
      </c>
      <c r="BR7" s="65">
        <f t="shared" si="20"/>
        <v>57.9</v>
      </c>
      <c r="BS7" s="65">
        <f t="shared" si="20"/>
        <v>55.8</v>
      </c>
      <c r="BT7" s="65">
        <f t="shared" si="20"/>
        <v>52.9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28446</v>
      </c>
      <c r="CB7" s="66">
        <f t="shared" ref="CB7:CJ7" si="21">CB8</f>
        <v>28079</v>
      </c>
      <c r="CC7" s="66">
        <f t="shared" si="21"/>
        <v>27230</v>
      </c>
      <c r="CD7" s="66">
        <f t="shared" si="21"/>
        <v>26794</v>
      </c>
      <c r="CE7" s="66">
        <f t="shared" si="21"/>
        <v>26844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7871</v>
      </c>
      <c r="CM7" s="66">
        <f t="shared" ref="CM7:CU7" si="22">CM8</f>
        <v>7807</v>
      </c>
      <c r="CN7" s="66">
        <f t="shared" si="22"/>
        <v>8447</v>
      </c>
      <c r="CO7" s="66">
        <f t="shared" si="22"/>
        <v>8826</v>
      </c>
      <c r="CP7" s="66">
        <f t="shared" si="22"/>
        <v>8661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108.6</v>
      </c>
      <c r="CX7" s="65">
        <f t="shared" ref="CX7:DF7" si="23">CX8</f>
        <v>113.5</v>
      </c>
      <c r="CY7" s="65">
        <f t="shared" si="23"/>
        <v>113.9</v>
      </c>
      <c r="CZ7" s="65">
        <f t="shared" si="23"/>
        <v>112.3</v>
      </c>
      <c r="DA7" s="65">
        <f t="shared" si="23"/>
        <v>120.1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13.4</v>
      </c>
      <c r="DI7" s="65">
        <f t="shared" ref="DI7:DQ7" si="24">DI8</f>
        <v>12.4</v>
      </c>
      <c r="DJ7" s="65">
        <f t="shared" si="24"/>
        <v>12.4</v>
      </c>
      <c r="DK7" s="65">
        <f t="shared" si="24"/>
        <v>12.2</v>
      </c>
      <c r="DL7" s="65">
        <f t="shared" si="24"/>
        <v>12.8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66.400000000000006</v>
      </c>
      <c r="DT7" s="65">
        <f t="shared" ref="DT7:EB7" si="25">DT8</f>
        <v>68.5</v>
      </c>
      <c r="DU7" s="65">
        <f t="shared" si="25"/>
        <v>70.5</v>
      </c>
      <c r="DV7" s="65">
        <f t="shared" si="25"/>
        <v>72.7</v>
      </c>
      <c r="DW7" s="65">
        <f t="shared" si="25"/>
        <v>74.3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69.7</v>
      </c>
      <c r="EE7" s="65">
        <f t="shared" ref="EE7:EM7" si="26">EE8</f>
        <v>74.3</v>
      </c>
      <c r="EF7" s="65">
        <f t="shared" si="26"/>
        <v>75.599999999999994</v>
      </c>
      <c r="EG7" s="65">
        <f t="shared" si="26"/>
        <v>77</v>
      </c>
      <c r="EH7" s="65">
        <f t="shared" si="26"/>
        <v>77.7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19335709</v>
      </c>
      <c r="EP7" s="66">
        <f t="shared" ref="EP7:EX7" si="27">EP8</f>
        <v>19846127</v>
      </c>
      <c r="EQ7" s="66">
        <f t="shared" si="27"/>
        <v>20142255</v>
      </c>
      <c r="ER7" s="66">
        <f t="shared" si="27"/>
        <v>19981527</v>
      </c>
      <c r="ES7" s="66">
        <f t="shared" si="27"/>
        <v>19859127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 x14ac:dyDescent="0.15">
      <c r="A8" s="48"/>
      <c r="B8" s="68">
        <v>2020</v>
      </c>
      <c r="C8" s="68">
        <v>150002</v>
      </c>
      <c r="D8" s="68">
        <v>46</v>
      </c>
      <c r="E8" s="68">
        <v>6</v>
      </c>
      <c r="F8" s="68">
        <v>0</v>
      </c>
      <c r="G8" s="68">
        <v>1</v>
      </c>
      <c r="H8" s="68" t="s">
        <v>160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5</v>
      </c>
      <c r="R8" s="68" t="s">
        <v>39</v>
      </c>
      <c r="S8" s="68" t="s">
        <v>168</v>
      </c>
      <c r="T8" s="68" t="s">
        <v>169</v>
      </c>
      <c r="U8" s="69">
        <v>2213353</v>
      </c>
      <c r="V8" s="69">
        <v>2669</v>
      </c>
      <c r="W8" s="68" t="s">
        <v>170</v>
      </c>
      <c r="X8" s="68" t="s">
        <v>39</v>
      </c>
      <c r="Y8" s="70" t="s">
        <v>171</v>
      </c>
      <c r="Z8" s="69">
        <v>55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55</v>
      </c>
      <c r="AF8" s="69">
        <v>50</v>
      </c>
      <c r="AG8" s="69" t="s">
        <v>39</v>
      </c>
      <c r="AH8" s="69">
        <v>50</v>
      </c>
      <c r="AI8" s="71">
        <v>103</v>
      </c>
      <c r="AJ8" s="71">
        <v>100.3</v>
      </c>
      <c r="AK8" s="71">
        <v>100.4</v>
      </c>
      <c r="AL8" s="71">
        <v>99.6</v>
      </c>
      <c r="AM8" s="71">
        <v>101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63.2</v>
      </c>
      <c r="AU8" s="71">
        <v>60.5</v>
      </c>
      <c r="AV8" s="71">
        <v>61</v>
      </c>
      <c r="AW8" s="71">
        <v>62.2</v>
      </c>
      <c r="AX8" s="71">
        <v>58.6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56.8</v>
      </c>
      <c r="BQ8" s="71">
        <v>54.7</v>
      </c>
      <c r="BR8" s="71">
        <v>57.9</v>
      </c>
      <c r="BS8" s="71">
        <v>55.8</v>
      </c>
      <c r="BT8" s="71">
        <v>52.9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28446</v>
      </c>
      <c r="CB8" s="72">
        <v>28079</v>
      </c>
      <c r="CC8" s="72">
        <v>27230</v>
      </c>
      <c r="CD8" s="72">
        <v>26794</v>
      </c>
      <c r="CE8" s="72">
        <v>26844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7871</v>
      </c>
      <c r="CM8" s="72">
        <v>7807</v>
      </c>
      <c r="CN8" s="72">
        <v>8447</v>
      </c>
      <c r="CO8" s="72">
        <v>8826</v>
      </c>
      <c r="CP8" s="72">
        <v>8661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108.6</v>
      </c>
      <c r="CX8" s="72">
        <v>113.5</v>
      </c>
      <c r="CY8" s="72">
        <v>113.9</v>
      </c>
      <c r="CZ8" s="72">
        <v>112.3</v>
      </c>
      <c r="DA8" s="72">
        <v>120.1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13.4</v>
      </c>
      <c r="DI8" s="72">
        <v>12.4</v>
      </c>
      <c r="DJ8" s="72">
        <v>12.4</v>
      </c>
      <c r="DK8" s="72">
        <v>12.2</v>
      </c>
      <c r="DL8" s="72">
        <v>12.8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66.400000000000006</v>
      </c>
      <c r="DT8" s="71">
        <v>68.5</v>
      </c>
      <c r="DU8" s="71">
        <v>70.5</v>
      </c>
      <c r="DV8" s="71">
        <v>72.7</v>
      </c>
      <c r="DW8" s="71">
        <v>74.3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69.7</v>
      </c>
      <c r="EE8" s="71">
        <v>74.3</v>
      </c>
      <c r="EF8" s="71">
        <v>75.599999999999994</v>
      </c>
      <c r="EG8" s="71">
        <v>77</v>
      </c>
      <c r="EH8" s="71">
        <v>77.7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19335709</v>
      </c>
      <c r="EP8" s="72">
        <v>19846127</v>
      </c>
      <c r="EQ8" s="72">
        <v>20142255</v>
      </c>
      <c r="ER8" s="72">
        <v>19981527</v>
      </c>
      <c r="ES8" s="72">
        <v>19859127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dcterms:created xsi:type="dcterms:W3CDTF">2021-12-03T08:42:52Z</dcterms:created>
  <dcterms:modified xsi:type="dcterms:W3CDTF">2022-01-21T06:05:41Z</dcterms:modified>
  <cp:category/>
</cp:coreProperties>
</file>