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11342400\Desktop\"/>
    </mc:Choice>
  </mc:AlternateContent>
  <workbookProtection workbookAlgorithmName="SHA-512" workbookHashValue="LBC7SBjGp333ihVerMaUdEl7erkZV+yJTWiXG6sKWJ6rd0JbL6fJ28wuLO5x3Ar/P0QBHNDysfZlN085AzfxbQ==" workbookSaltValue="5dt7dn+M+flUFW72RBvRUw==" workbookSpinCount="100000" lockStructure="1"/>
  <bookViews>
    <workbookView xWindow="0" yWindow="450" windowWidth="20490" windowHeight="753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10" i="5" l="1"/>
  <c r="DG10" i="5"/>
  <c r="CM10" i="5"/>
  <c r="CI10" i="5"/>
  <c r="BY10" i="5"/>
  <c r="BO10" i="5"/>
  <c r="AU10" i="5"/>
  <c r="AQ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<sst xmlns="http://schemas.openxmlformats.org/spreadsheetml/2006/main" count="262" uniqueCount="107">
  <si>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</si>
  <si>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</si>
  <si>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</si>
  <si>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</si>
  <si>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</si>
  <si>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</si>
  <si>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</si>
  <si>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</si>
  <si>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</si>
  <si>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</si>
  <si>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</si>
  <si>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</si>
  <si>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</si>
  <si>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</si>
  <si>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</si>
  <si>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</si>
  <si>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</si>
  <si>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</si>
  <si>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</si>
  <si>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</si>
  <si>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</si>
  <si>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</si>
  <si>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</si>
  <si>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</si>
  <si>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</si>
  <si>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</si>
  <si>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</si>
  <si>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</si>
  <si>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</si>
  <si>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</si>
  <si>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</si>
  <si>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</si>
  <si>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</si>
  <si>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</si>
  <si>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</si>
  <si>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</si>
  <si>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</si>
  <si>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</si>
  <si>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</si>
  <si>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</si>
  <si>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</si>
  <si>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</si>
  <si>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</si>
  <si>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</si>
  <si>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</si>
  <si>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</si>
  <si>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</si>
  <si>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</si>
  <si>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</si>
  <si>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</si>
  <si>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</si>
  <si>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</si>
  <si>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</si>
  <si>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</si>
  <si>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</si>
  <si>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</si>
  <si>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</si>
  <si>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</si>
  <si>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</si>
  <si>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</si>
  <si>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</si>
  <si>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</si>
  <si>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</si>
  <si>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</si>
  <si>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</si>
  <si>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</si>
  <si>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</si>
  <si>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</si>
  <si>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</si>
  <si>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</si>
  <si>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</si>
  <si>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</si>
  <si>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</si>
  <si>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</si>
  <si>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</si>
  <si>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</si>
  <si>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</si>
  <si>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</si>
  <si>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</si>
  <si>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</si>
  <si>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</si>
  <si>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</si>
  <si>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</si>
  <si>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</si>
  <si>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</si>
  <si>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</si>
  <si>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</si>
  <si>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</si>
  <si>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230006</t>
  </si>
  <si>
    <t>46</t>
  </si>
  <si>
    <t>02</t>
  </si>
  <si>
    <t>0</t>
  </si>
  <si>
    <t>000</t>
  </si>
  <si>
    <t>愛知県</t>
  </si>
  <si>
    <t>法適用</t>
  </si>
  <si>
    <t>工業用水道事業</t>
  </si>
  <si>
    <t>大規模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</si>
  <si>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</si>
  <si>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</si>
  <si>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</si>
  <si>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</si>
  <si>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</si>
  <si>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</si>
  <si>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</si>
  <si>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r>
      <t>【老朽化の状況】
　昭和30年代から順次建設されたことから、老朽化が進んでおり、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は類似団体平均より高めの割合を示している。一方、建設年度が比較的に新しい管路もあることから、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は、類似団体平均より低めの割合を示している。
【管路の更新状況】
　「工業用水道事業老朽化施設更新計画」（計画期間：平成30年度～令和12年度）等に基づき計画的に更新を行っているが、管路更新工事は複数年にかけて行われ、単年度に更新した管路延長の割合を示す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は年度により数値にばらつきを生じている。
　</t>
    </r>
    <phoneticPr fontId="5"/>
  </si>
  <si>
    <t>　愛知県工業用水道事業の経営状況は健全であるが、老朽化施設更新等による費用の増加が見込まれることから、令和3年3月に改訂した「企業庁経営戦略（改訂版）」（計画期間：平成28年度～令和7年度）に基づき、引き続き効率化等を推進し、今後とも健全経営に努めていく。</t>
    <rPh sb="51" eb="53">
      <t>レイワ</t>
    </rPh>
    <rPh sb="58" eb="60">
      <t>カイテイ</t>
    </rPh>
    <rPh sb="71" eb="74">
      <t>カイテイバン</t>
    </rPh>
    <phoneticPr fontId="5"/>
  </si>
  <si>
    <r>
      <t>【健全性】
　本県の工業用水道事業は、企業債等の借換えや繰上償還による支払利息の軽減等、経営の合理化に努めてきたことから、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及び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は100%を超えて推移し、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は発生していない。しかし、水源の大半を遠隔地のダムに依存し、施設建設に多額の費用を要しているため、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は類似団体平均を上回って推移している。
　一方、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は、近年は償還が進んだことにより減少傾向で推移していたが、令和２年度は前年度と比較して、施設更新等に係る事業費の増加に伴い、多額の新規債を発行したことから増加した。
　なお、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は、平成28年度から100%を超えていることから、経営状況については健全な状態である。
【効率性】
　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及び</t>
    </r>
    <r>
      <rPr>
        <b/>
        <sz val="11"/>
        <color theme="1"/>
        <rFont val="ＭＳ ゴシック"/>
        <family val="3"/>
        <charset val="128"/>
      </rPr>
      <t>⑧契約率</t>
    </r>
    <r>
      <rPr>
        <sz val="11"/>
        <color theme="1"/>
        <rFont val="ＭＳ ゴシック"/>
        <family val="3"/>
        <charset val="128"/>
      </rPr>
      <t>については近年ほぼ横ばいで推移してきたが、長期的な契約水量の減少傾向を鑑み、平成30年4月に浄水場施設のダウンサイジングを行った。このことにより、平成30年度以降においては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及び</t>
    </r>
    <r>
      <rPr>
        <b/>
        <sz val="11"/>
        <color theme="1"/>
        <rFont val="ＭＳ ゴシック"/>
        <family val="3"/>
        <charset val="128"/>
      </rPr>
      <t>⑧契約率</t>
    </r>
    <r>
      <rPr>
        <sz val="11"/>
        <color theme="1"/>
        <rFont val="ＭＳ ゴシック"/>
        <family val="3"/>
        <charset val="128"/>
      </rPr>
      <t>ともに類似団体平均を上回ることとなり、効率性が高まった。</t>
    </r>
    <rPh sb="42" eb="43">
      <t>ナド</t>
    </rPh>
    <rPh sb="170" eb="172">
      <t>イッポウ</t>
    </rPh>
    <rPh sb="188" eb="190">
      <t>キンネン</t>
    </rPh>
    <rPh sb="191" eb="193">
      <t>ショウカン</t>
    </rPh>
    <rPh sb="194" eb="195">
      <t>スス</t>
    </rPh>
    <rPh sb="202" eb="204">
      <t>ゲンショウ</t>
    </rPh>
    <rPh sb="204" eb="206">
      <t>ケイコウ</t>
    </rPh>
    <rPh sb="207" eb="209">
      <t>スイイ</t>
    </rPh>
    <rPh sb="215" eb="217">
      <t>レイワ</t>
    </rPh>
    <rPh sb="218" eb="220">
      <t>ネンド</t>
    </rPh>
    <rPh sb="221" eb="223">
      <t>ゼンネン</t>
    </rPh>
    <rPh sb="223" eb="224">
      <t>ド</t>
    </rPh>
    <rPh sb="225" eb="227">
      <t>ヒカク</t>
    </rPh>
    <rPh sb="230" eb="232">
      <t>シセツ</t>
    </rPh>
    <rPh sb="232" eb="234">
      <t>コウシン</t>
    </rPh>
    <rPh sb="234" eb="235">
      <t>トウ</t>
    </rPh>
    <rPh sb="236" eb="237">
      <t>カカ</t>
    </rPh>
    <rPh sb="238" eb="241">
      <t>ジギョウヒ</t>
    </rPh>
    <rPh sb="242" eb="244">
      <t>ゾウカ</t>
    </rPh>
    <rPh sb="245" eb="246">
      <t>トモナ</t>
    </rPh>
    <rPh sb="248" eb="250">
      <t>タガク</t>
    </rPh>
    <rPh sb="251" eb="253">
      <t>シンキ</t>
    </rPh>
    <rPh sb="253" eb="254">
      <t>サイ</t>
    </rPh>
    <rPh sb="255" eb="257">
      <t>ハッコウ</t>
    </rPh>
    <rPh sb="263" eb="265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</si>
</sst>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65.42</c:v>
                </c:pt>
                <c:pt idx="1">
                  <c:v>66.39</c:v>
                </c:pt>
                <c:pt idx="2">
                  <c:v>67.099999999999994</c:v>
                </c:pt>
                <c:pt idx="3">
                  <c:v>67.37</c:v>
                </c:pt>
                <c:pt idx="4">
                  <c:v>67.180000000000007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7-438B-B90B-35A6A89E1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57.93</c:v>
                </c:pt>
                <c:pt idx="1">
                  <c:v>58.88</c:v>
                </c:pt>
                <c:pt idx="2">
                  <c:v>59.48</c:v>
                </c:pt>
                <c:pt idx="3">
                  <c:v>60.09</c:v>
                </c:pt>
                <c:pt idx="4">
                  <c:v>60.35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7-438B-B90B-35A6A89E1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E-499A-A2AF-C5ECC6D62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22.44</c:v>
                </c:pt>
                <c:pt idx="1">
                  <c:v>18.82</c:v>
                </c:pt>
                <c:pt idx="2">
                  <c:v>17.88</c:v>
                </c:pt>
                <c:pt idx="3">
                  <c:v>16.670000000000002</c:v>
                </c:pt>
                <c:pt idx="4">
                  <c:v>9.4700000000000006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E-499A-A2AF-C5ECC6D62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118.62</c:v>
                </c:pt>
                <c:pt idx="1">
                  <c:v>118.3</c:v>
                </c:pt>
                <c:pt idx="2">
                  <c:v>117.49</c:v>
                </c:pt>
                <c:pt idx="3">
                  <c:v>118.47</c:v>
                </c:pt>
                <c:pt idx="4">
                  <c:v>118.24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E-41CF-8B05-C19ECF65D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121.58</c:v>
                </c:pt>
                <c:pt idx="1">
                  <c:v>121.19</c:v>
                </c:pt>
                <c:pt idx="2">
                  <c:v>120.32</c:v>
                </c:pt>
                <c:pt idx="3">
                  <c:v>119.89</c:v>
                </c:pt>
                <c:pt idx="4">
                  <c:v>119.93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E-41CF-8B05-C19ECF65D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19.5</c:v>
                </c:pt>
                <c:pt idx="1">
                  <c:v>23.2</c:v>
                </c:pt>
                <c:pt idx="2">
                  <c:v>30.89</c:v>
                </c:pt>
                <c:pt idx="3">
                  <c:v>33.159999999999997</c:v>
                </c:pt>
                <c:pt idx="4">
                  <c:v>34.020000000000003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F-42F0-A812-04D763404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41.79</c:v>
                </c:pt>
                <c:pt idx="1">
                  <c:v>43.44</c:v>
                </c:pt>
                <c:pt idx="2">
                  <c:v>48.09</c:v>
                </c:pt>
                <c:pt idx="3">
                  <c:v>50.93</c:v>
                </c:pt>
                <c:pt idx="4">
                  <c:v>52.07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1F-42F0-A812-04D763404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0.14000000000000001</c:v>
                </c:pt>
                <c:pt idx="1">
                  <c:v>0</c:v>
                </c:pt>
                <c:pt idx="2">
                  <c:v>0.04</c:v>
                </c:pt>
                <c:pt idx="3">
                  <c:v>0.08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3-4E9C-903F-2FA6BA74C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0.32</c:v>
                </c:pt>
                <c:pt idx="1">
                  <c:v>0.21</c:v>
                </c:pt>
                <c:pt idx="2">
                  <c:v>0.13</c:v>
                </c:pt>
                <c:pt idx="3">
                  <c:v>0.22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3-4E9C-903F-2FA6BA74C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117.4</c:v>
                </c:pt>
                <c:pt idx="1">
                  <c:v>131.91999999999999</c:v>
                </c:pt>
                <c:pt idx="2">
                  <c:v>126.83</c:v>
                </c:pt>
                <c:pt idx="3">
                  <c:v>125.48</c:v>
                </c:pt>
                <c:pt idx="4">
                  <c:v>130.96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3-48BA-A26D-10F000BB7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345.05</c:v>
                </c:pt>
                <c:pt idx="1">
                  <c:v>379.14</c:v>
                </c:pt>
                <c:pt idx="2">
                  <c:v>394.58</c:v>
                </c:pt>
                <c:pt idx="3">
                  <c:v>368.36</c:v>
                </c:pt>
                <c:pt idx="4">
                  <c:v>380.84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3-48BA-A26D-10F000BB7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285.27999999999997</c:v>
                </c:pt>
                <c:pt idx="1">
                  <c:v>266.79000000000002</c:v>
                </c:pt>
                <c:pt idx="2">
                  <c:v>252.06</c:v>
                </c:pt>
                <c:pt idx="3">
                  <c:v>249.1</c:v>
                </c:pt>
                <c:pt idx="4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C-4F73-BCC8-FB2A68C7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255.89</c:v>
                </c:pt>
                <c:pt idx="1">
                  <c:v>242.57</c:v>
                </c:pt>
                <c:pt idx="2">
                  <c:v>235.79</c:v>
                </c:pt>
                <c:pt idx="3">
                  <c:v>227.51</c:v>
                </c:pt>
                <c:pt idx="4">
                  <c:v>225.72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C-4F73-BCC8-FB2A68C7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116.4</c:v>
                </c:pt>
                <c:pt idx="1">
                  <c:v>116.96</c:v>
                </c:pt>
                <c:pt idx="2">
                  <c:v>115.54</c:v>
                </c:pt>
                <c:pt idx="3">
                  <c:v>116.78</c:v>
                </c:pt>
                <c:pt idx="4">
                  <c:v>117.15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0-42A8-8595-A36872B20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118.99</c:v>
                </c:pt>
                <c:pt idx="1">
                  <c:v>119.17</c:v>
                </c:pt>
                <c:pt idx="2">
                  <c:v>117.72</c:v>
                </c:pt>
                <c:pt idx="3">
                  <c:v>117.69</c:v>
                </c:pt>
                <c:pt idx="4">
                  <c:v>116.75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0-42A8-8595-A36872B20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24.94</c:v>
                </c:pt>
                <c:pt idx="1">
                  <c:v>24.86</c:v>
                </c:pt>
                <c:pt idx="2">
                  <c:v>25.14</c:v>
                </c:pt>
                <c:pt idx="3">
                  <c:v>24.87</c:v>
                </c:pt>
                <c:pt idx="4">
                  <c:v>24.79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7-48C2-85A5-36AE6ECB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16.850000000000001</c:v>
                </c:pt>
                <c:pt idx="1">
                  <c:v>16.8</c:v>
                </c:pt>
                <c:pt idx="2">
                  <c:v>17.03</c:v>
                </c:pt>
                <c:pt idx="3">
                  <c:v>17.07</c:v>
                </c:pt>
                <c:pt idx="4">
                  <c:v>17.22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7-48C2-85A5-36AE6ECB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56.74</c:v>
                </c:pt>
                <c:pt idx="1">
                  <c:v>56.8</c:v>
                </c:pt>
                <c:pt idx="2">
                  <c:v>62.5</c:v>
                </c:pt>
                <c:pt idx="3">
                  <c:v>61.95</c:v>
                </c:pt>
                <c:pt idx="4">
                  <c:v>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4-4F2A-B96C-E46D54C8C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57.55</c:v>
                </c:pt>
                <c:pt idx="1">
                  <c:v>57.69</c:v>
                </c:pt>
                <c:pt idx="2">
                  <c:v>58.56</c:v>
                </c:pt>
                <c:pt idx="3">
                  <c:v>57.96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4-4F2A-B96C-E46D54C8C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79.650000000000006</c:v>
                </c:pt>
                <c:pt idx="1">
                  <c:v>76.73</c:v>
                </c:pt>
                <c:pt idx="2">
                  <c:v>84.42</c:v>
                </c:pt>
                <c:pt idx="3">
                  <c:v>84.94</c:v>
                </c:pt>
                <c:pt idx="4">
                  <c:v>84.81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6-4168-853F-D9ED0DA62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79.42</c:v>
                </c:pt>
                <c:pt idx="1">
                  <c:v>79.2</c:v>
                </c:pt>
                <c:pt idx="2">
                  <c:v>80.5</c:v>
                </c:pt>
                <c:pt idx="3">
                  <c:v>80.540000000000006</c:v>
                </c:pt>
                <c:pt idx="4">
                  <c:v>80.08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6-4168-853F-D9ED0DA62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KP19" zoomScaleNormal="10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愛知県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1413600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大規模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4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859035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67.599999999999994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370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1198872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自治体職員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106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118.62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118.3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117.49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118.47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118.24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117.4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131.91999999999999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126.83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125.48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130.96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285.27999999999997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266.79000000000002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252.06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249.1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259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121.58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121.19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120.32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119.89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119.93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22.44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18.82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17.88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16.670000000000002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9.4700000000000006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345.05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379.14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394.58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368.36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380.84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255.89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242.57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235.79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227.51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225.72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104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116.4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116.96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115.54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116.78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117.15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24.94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24.86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25.14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24.87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24.79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56.74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56.8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62.5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61.95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60.77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79.650000000000006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76.73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84.42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84.94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84.81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118.99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119.17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117.72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117.69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116.75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16.850000000000001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16.8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17.03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17.07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17.22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57.55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57.69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58.56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57.96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56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79.42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79.2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80.5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80.540000000000006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80.08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105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7"/>
      <c r="Y79" s="143" t="str">
        <f>データ!$B$10</f>
        <v>H28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5"/>
      <c r="AZ79" s="143" t="str">
        <f>データ!$C$10</f>
        <v>H29</v>
      </c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5"/>
      <c r="CA79" s="143" t="str">
        <f>データ!$D$10</f>
        <v>H30</v>
      </c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5"/>
      <c r="DB79" s="143" t="str">
        <f>データ!$E$10</f>
        <v>R01</v>
      </c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5"/>
      <c r="EC79" s="143" t="str">
        <f>データ!$F$10</f>
        <v>R02</v>
      </c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5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7"/>
      <c r="GK79" s="143" t="str">
        <f>データ!$B$10</f>
        <v>H28</v>
      </c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5"/>
      <c r="HL79" s="143" t="str">
        <f>データ!$C$10</f>
        <v>H29</v>
      </c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5"/>
      <c r="IM79" s="143" t="str">
        <f>データ!$D$10</f>
        <v>H30</v>
      </c>
      <c r="IN79" s="144"/>
      <c r="IO79" s="144"/>
      <c r="IP79" s="144"/>
      <c r="IQ79" s="144"/>
      <c r="IR79" s="144"/>
      <c r="IS79" s="144"/>
      <c r="IT79" s="144"/>
      <c r="IU79" s="144"/>
      <c r="IV79" s="144"/>
      <c r="IW79" s="144"/>
      <c r="IX79" s="144"/>
      <c r="IY79" s="144"/>
      <c r="IZ79" s="144"/>
      <c r="JA79" s="144"/>
      <c r="JB79" s="144"/>
      <c r="JC79" s="144"/>
      <c r="JD79" s="144"/>
      <c r="JE79" s="144"/>
      <c r="JF79" s="144"/>
      <c r="JG79" s="144"/>
      <c r="JH79" s="144"/>
      <c r="JI79" s="144"/>
      <c r="JJ79" s="144"/>
      <c r="JK79" s="144"/>
      <c r="JL79" s="144"/>
      <c r="JM79" s="145"/>
      <c r="JN79" s="143" t="str">
        <f>データ!$E$10</f>
        <v>R01</v>
      </c>
      <c r="JO79" s="144"/>
      <c r="JP79" s="144"/>
      <c r="JQ79" s="144"/>
      <c r="JR79" s="144"/>
      <c r="JS79" s="144"/>
      <c r="JT79" s="144"/>
      <c r="JU79" s="144"/>
      <c r="JV79" s="144"/>
      <c r="JW79" s="144"/>
      <c r="JX79" s="144"/>
      <c r="JY79" s="144"/>
      <c r="JZ79" s="144"/>
      <c r="KA79" s="144"/>
      <c r="KB79" s="144"/>
      <c r="KC79" s="144"/>
      <c r="KD79" s="144"/>
      <c r="KE79" s="144"/>
      <c r="KF79" s="144"/>
      <c r="KG79" s="144"/>
      <c r="KH79" s="144"/>
      <c r="KI79" s="144"/>
      <c r="KJ79" s="144"/>
      <c r="KK79" s="144"/>
      <c r="KL79" s="144"/>
      <c r="KM79" s="144"/>
      <c r="KN79" s="145"/>
      <c r="KO79" s="143" t="str">
        <f>データ!$F$10</f>
        <v>R02</v>
      </c>
      <c r="KP79" s="144"/>
      <c r="KQ79" s="144"/>
      <c r="KR79" s="144"/>
      <c r="KS79" s="144"/>
      <c r="KT79" s="144"/>
      <c r="KU79" s="144"/>
      <c r="KV79" s="144"/>
      <c r="KW79" s="144"/>
      <c r="KX79" s="144"/>
      <c r="KY79" s="144"/>
      <c r="KZ79" s="144"/>
      <c r="LA79" s="144"/>
      <c r="LB79" s="144"/>
      <c r="LC79" s="144"/>
      <c r="LD79" s="144"/>
      <c r="LE79" s="144"/>
      <c r="LF79" s="144"/>
      <c r="LG79" s="144"/>
      <c r="LH79" s="144"/>
      <c r="LI79" s="144"/>
      <c r="LJ79" s="144"/>
      <c r="LK79" s="144"/>
      <c r="LL79" s="144"/>
      <c r="LM79" s="144"/>
      <c r="LN79" s="144"/>
      <c r="LO79" s="145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7"/>
      <c r="MW79" s="143" t="str">
        <f>データ!$B$10</f>
        <v>H28</v>
      </c>
      <c r="MX79" s="144"/>
      <c r="MY79" s="144"/>
      <c r="MZ79" s="144"/>
      <c r="NA79" s="144"/>
      <c r="NB79" s="144"/>
      <c r="NC79" s="144"/>
      <c r="ND79" s="144"/>
      <c r="NE79" s="144"/>
      <c r="NF79" s="144"/>
      <c r="NG79" s="144"/>
      <c r="NH79" s="144"/>
      <c r="NI79" s="144"/>
      <c r="NJ79" s="144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5"/>
      <c r="NX79" s="143" t="str">
        <f>データ!$C$10</f>
        <v>H29</v>
      </c>
      <c r="NY79" s="144"/>
      <c r="NZ79" s="144"/>
      <c r="OA79" s="144"/>
      <c r="OB79" s="144"/>
      <c r="OC79" s="144"/>
      <c r="OD79" s="144"/>
      <c r="OE79" s="144"/>
      <c r="OF79" s="144"/>
      <c r="OG79" s="144"/>
      <c r="OH79" s="144"/>
      <c r="OI79" s="144"/>
      <c r="OJ79" s="144"/>
      <c r="OK79" s="144"/>
      <c r="OL79" s="144"/>
      <c r="OM79" s="144"/>
      <c r="ON79" s="144"/>
      <c r="OO79" s="144"/>
      <c r="OP79" s="144"/>
      <c r="OQ79" s="144"/>
      <c r="OR79" s="144"/>
      <c r="OS79" s="144"/>
      <c r="OT79" s="144"/>
      <c r="OU79" s="144"/>
      <c r="OV79" s="144"/>
      <c r="OW79" s="144"/>
      <c r="OX79" s="145"/>
      <c r="OY79" s="143" t="str">
        <f>データ!$D$10</f>
        <v>H30</v>
      </c>
      <c r="OZ79" s="144"/>
      <c r="PA79" s="144"/>
      <c r="PB79" s="144"/>
      <c r="PC79" s="144"/>
      <c r="PD79" s="144"/>
      <c r="PE79" s="144"/>
      <c r="PF79" s="144"/>
      <c r="PG79" s="144"/>
      <c r="PH79" s="144"/>
      <c r="PI79" s="144"/>
      <c r="PJ79" s="144"/>
      <c r="PK79" s="144"/>
      <c r="PL79" s="144"/>
      <c r="PM79" s="144"/>
      <c r="PN79" s="144"/>
      <c r="PO79" s="144"/>
      <c r="PP79" s="144"/>
      <c r="PQ79" s="144"/>
      <c r="PR79" s="144"/>
      <c r="PS79" s="144"/>
      <c r="PT79" s="144"/>
      <c r="PU79" s="144"/>
      <c r="PV79" s="144"/>
      <c r="PW79" s="144"/>
      <c r="PX79" s="144"/>
      <c r="PY79" s="145"/>
      <c r="PZ79" s="143" t="str">
        <f>データ!$E$10</f>
        <v>R01</v>
      </c>
      <c r="QA79" s="144"/>
      <c r="QB79" s="144"/>
      <c r="QC79" s="144"/>
      <c r="QD79" s="144"/>
      <c r="QE79" s="144"/>
      <c r="QF79" s="144"/>
      <c r="QG79" s="144"/>
      <c r="QH79" s="144"/>
      <c r="QI79" s="144"/>
      <c r="QJ79" s="144"/>
      <c r="QK79" s="144"/>
      <c r="QL79" s="144"/>
      <c r="QM79" s="144"/>
      <c r="QN79" s="144"/>
      <c r="QO79" s="144"/>
      <c r="QP79" s="144"/>
      <c r="QQ79" s="144"/>
      <c r="QR79" s="144"/>
      <c r="QS79" s="144"/>
      <c r="QT79" s="144"/>
      <c r="QU79" s="144"/>
      <c r="QV79" s="144"/>
      <c r="QW79" s="144"/>
      <c r="QX79" s="144"/>
      <c r="QY79" s="144"/>
      <c r="QZ79" s="145"/>
      <c r="RA79" s="143" t="str">
        <f>データ!$F$10</f>
        <v>R02</v>
      </c>
      <c r="RB79" s="144"/>
      <c r="RC79" s="144"/>
      <c r="RD79" s="144"/>
      <c r="RE79" s="144"/>
      <c r="RF79" s="144"/>
      <c r="RG79" s="144"/>
      <c r="RH79" s="144"/>
      <c r="RI79" s="144"/>
      <c r="RJ79" s="144"/>
      <c r="RK79" s="144"/>
      <c r="RL79" s="144"/>
      <c r="RM79" s="144"/>
      <c r="RN79" s="144"/>
      <c r="RO79" s="144"/>
      <c r="RP79" s="144"/>
      <c r="RQ79" s="144"/>
      <c r="RR79" s="144"/>
      <c r="RS79" s="144"/>
      <c r="RT79" s="144"/>
      <c r="RU79" s="144"/>
      <c r="RV79" s="144"/>
      <c r="RW79" s="144"/>
      <c r="RX79" s="144"/>
      <c r="RY79" s="144"/>
      <c r="RZ79" s="144"/>
      <c r="SA79" s="145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9" t="s">
        <v>23</v>
      </c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8">
        <f>データ!DD6</f>
        <v>65.42</v>
      </c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>
        <f>データ!DE6</f>
        <v>66.39</v>
      </c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>
        <f>データ!DF6</f>
        <v>67.099999999999994</v>
      </c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>
        <f>データ!DG6</f>
        <v>67.37</v>
      </c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>
        <f>データ!DH6</f>
        <v>67.180000000000007</v>
      </c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9" t="s">
        <v>23</v>
      </c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8">
        <f>データ!DO6</f>
        <v>19.5</v>
      </c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>
        <f>データ!DP6</f>
        <v>23.2</v>
      </c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>
        <f>データ!DQ6</f>
        <v>30.89</v>
      </c>
      <c r="IN80" s="148"/>
      <c r="IO80" s="148"/>
      <c r="IP80" s="148"/>
      <c r="IQ80" s="148"/>
      <c r="IR80" s="148"/>
      <c r="IS80" s="148"/>
      <c r="IT80" s="148"/>
      <c r="IU80" s="148"/>
      <c r="IV80" s="148"/>
      <c r="IW80" s="148"/>
      <c r="IX80" s="148"/>
      <c r="IY80" s="148"/>
      <c r="IZ80" s="148"/>
      <c r="JA80" s="148"/>
      <c r="JB80" s="148"/>
      <c r="JC80" s="148"/>
      <c r="JD80" s="148"/>
      <c r="JE80" s="148"/>
      <c r="JF80" s="148"/>
      <c r="JG80" s="148"/>
      <c r="JH80" s="148"/>
      <c r="JI80" s="148"/>
      <c r="JJ80" s="148"/>
      <c r="JK80" s="148"/>
      <c r="JL80" s="148"/>
      <c r="JM80" s="148"/>
      <c r="JN80" s="148">
        <f>データ!DR6</f>
        <v>33.159999999999997</v>
      </c>
      <c r="JO80" s="148"/>
      <c r="JP80" s="148"/>
      <c r="JQ80" s="148"/>
      <c r="JR80" s="148"/>
      <c r="JS80" s="148"/>
      <c r="JT80" s="148"/>
      <c r="JU80" s="148"/>
      <c r="JV80" s="148"/>
      <c r="JW80" s="148"/>
      <c r="JX80" s="148"/>
      <c r="JY80" s="148"/>
      <c r="JZ80" s="148"/>
      <c r="KA80" s="148"/>
      <c r="KB80" s="148"/>
      <c r="KC80" s="148"/>
      <c r="KD80" s="148"/>
      <c r="KE80" s="148"/>
      <c r="KF80" s="148"/>
      <c r="KG80" s="148"/>
      <c r="KH80" s="148"/>
      <c r="KI80" s="148"/>
      <c r="KJ80" s="148"/>
      <c r="KK80" s="148"/>
      <c r="KL80" s="148"/>
      <c r="KM80" s="148"/>
      <c r="KN80" s="148"/>
      <c r="KO80" s="148">
        <f>データ!DS6</f>
        <v>34.020000000000003</v>
      </c>
      <c r="KP80" s="148"/>
      <c r="KQ80" s="148"/>
      <c r="KR80" s="148"/>
      <c r="KS80" s="148"/>
      <c r="KT80" s="148"/>
      <c r="KU80" s="148"/>
      <c r="KV80" s="148"/>
      <c r="KW80" s="148"/>
      <c r="KX80" s="148"/>
      <c r="KY80" s="148"/>
      <c r="KZ80" s="148"/>
      <c r="LA80" s="148"/>
      <c r="LB80" s="148"/>
      <c r="LC80" s="148"/>
      <c r="LD80" s="148"/>
      <c r="LE80" s="148"/>
      <c r="LF80" s="148"/>
      <c r="LG80" s="148"/>
      <c r="LH80" s="148"/>
      <c r="LI80" s="148"/>
      <c r="LJ80" s="148"/>
      <c r="LK80" s="148"/>
      <c r="LL80" s="148"/>
      <c r="LM80" s="148"/>
      <c r="LN80" s="148"/>
      <c r="LO80" s="148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9" t="s">
        <v>23</v>
      </c>
      <c r="MK80" s="149"/>
      <c r="ML80" s="149"/>
      <c r="MM80" s="149"/>
      <c r="MN80" s="149"/>
      <c r="MO80" s="149"/>
      <c r="MP80" s="149"/>
      <c r="MQ80" s="149"/>
      <c r="MR80" s="149"/>
      <c r="MS80" s="149"/>
      <c r="MT80" s="149"/>
      <c r="MU80" s="149"/>
      <c r="MV80" s="149"/>
      <c r="MW80" s="148">
        <f>データ!DZ6</f>
        <v>0.14000000000000001</v>
      </c>
      <c r="MX80" s="148"/>
      <c r="MY80" s="148"/>
      <c r="MZ80" s="148"/>
      <c r="NA80" s="148"/>
      <c r="NB80" s="148"/>
      <c r="NC80" s="148"/>
      <c r="ND80" s="148"/>
      <c r="NE80" s="148"/>
      <c r="NF80" s="148"/>
      <c r="NG80" s="148"/>
      <c r="NH80" s="148"/>
      <c r="NI80" s="148"/>
      <c r="NJ80" s="148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8">
        <f>データ!EA6</f>
        <v>0</v>
      </c>
      <c r="NY80" s="148"/>
      <c r="NZ80" s="148"/>
      <c r="OA80" s="148"/>
      <c r="OB80" s="148"/>
      <c r="OC80" s="148"/>
      <c r="OD80" s="148"/>
      <c r="OE80" s="148"/>
      <c r="OF80" s="148"/>
      <c r="OG80" s="148"/>
      <c r="OH80" s="148"/>
      <c r="OI80" s="148"/>
      <c r="OJ80" s="148"/>
      <c r="OK80" s="148"/>
      <c r="OL80" s="148"/>
      <c r="OM80" s="148"/>
      <c r="ON80" s="148"/>
      <c r="OO80" s="148"/>
      <c r="OP80" s="148"/>
      <c r="OQ80" s="148"/>
      <c r="OR80" s="148"/>
      <c r="OS80" s="148"/>
      <c r="OT80" s="148"/>
      <c r="OU80" s="148"/>
      <c r="OV80" s="148"/>
      <c r="OW80" s="148"/>
      <c r="OX80" s="148"/>
      <c r="OY80" s="148">
        <f>データ!EB6</f>
        <v>0.04</v>
      </c>
      <c r="OZ80" s="148"/>
      <c r="PA80" s="148"/>
      <c r="PB80" s="148"/>
      <c r="PC80" s="148"/>
      <c r="PD80" s="148"/>
      <c r="PE80" s="148"/>
      <c r="PF80" s="148"/>
      <c r="PG80" s="148"/>
      <c r="PH80" s="148"/>
      <c r="PI80" s="148"/>
      <c r="PJ80" s="148"/>
      <c r="PK80" s="148"/>
      <c r="PL80" s="148"/>
      <c r="PM80" s="148"/>
      <c r="PN80" s="148"/>
      <c r="PO80" s="148"/>
      <c r="PP80" s="148"/>
      <c r="PQ80" s="148"/>
      <c r="PR80" s="148"/>
      <c r="PS80" s="148"/>
      <c r="PT80" s="148"/>
      <c r="PU80" s="148"/>
      <c r="PV80" s="148"/>
      <c r="PW80" s="148"/>
      <c r="PX80" s="148"/>
      <c r="PY80" s="148"/>
      <c r="PZ80" s="148">
        <f>データ!EC6</f>
        <v>0.08</v>
      </c>
      <c r="QA80" s="148"/>
      <c r="QB80" s="148"/>
      <c r="QC80" s="148"/>
      <c r="QD80" s="148"/>
      <c r="QE80" s="148"/>
      <c r="QF80" s="148"/>
      <c r="QG80" s="148"/>
      <c r="QH80" s="148"/>
      <c r="QI80" s="148"/>
      <c r="QJ80" s="148"/>
      <c r="QK80" s="148"/>
      <c r="QL80" s="148"/>
      <c r="QM80" s="148"/>
      <c r="QN80" s="148"/>
      <c r="QO80" s="148"/>
      <c r="QP80" s="148"/>
      <c r="QQ80" s="148"/>
      <c r="QR80" s="148"/>
      <c r="QS80" s="148"/>
      <c r="QT80" s="148"/>
      <c r="QU80" s="148"/>
      <c r="QV80" s="148"/>
      <c r="QW80" s="148"/>
      <c r="QX80" s="148"/>
      <c r="QY80" s="148"/>
      <c r="QZ80" s="148"/>
      <c r="RA80" s="148">
        <f>データ!ED6</f>
        <v>0.06</v>
      </c>
      <c r="RB80" s="148"/>
      <c r="RC80" s="148"/>
      <c r="RD80" s="148"/>
      <c r="RE80" s="148"/>
      <c r="RF80" s="148"/>
      <c r="RG80" s="148"/>
      <c r="RH80" s="148"/>
      <c r="RI80" s="148"/>
      <c r="RJ80" s="148"/>
      <c r="RK80" s="148"/>
      <c r="RL80" s="148"/>
      <c r="RM80" s="148"/>
      <c r="RN80" s="148"/>
      <c r="RO80" s="148"/>
      <c r="RP80" s="148"/>
      <c r="RQ80" s="148"/>
      <c r="RR80" s="148"/>
      <c r="RS80" s="148"/>
      <c r="RT80" s="148"/>
      <c r="RU80" s="148"/>
      <c r="RV80" s="148"/>
      <c r="RW80" s="148"/>
      <c r="RX80" s="148"/>
      <c r="RY80" s="148"/>
      <c r="RZ80" s="148"/>
      <c r="SA80" s="148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9" t="s">
        <v>24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8">
        <f>データ!DI6</f>
        <v>57.93</v>
      </c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>
        <f>データ!DJ6</f>
        <v>58.88</v>
      </c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>
        <f>データ!DK6</f>
        <v>59.48</v>
      </c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>
        <f>データ!DL6</f>
        <v>60.09</v>
      </c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>
        <f>データ!DM6</f>
        <v>60.35</v>
      </c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9" t="s">
        <v>24</v>
      </c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8">
        <f>データ!DT6</f>
        <v>41.79</v>
      </c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>
        <f>データ!DU6</f>
        <v>43.44</v>
      </c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>
        <f>データ!DV6</f>
        <v>48.09</v>
      </c>
      <c r="IN81" s="148"/>
      <c r="IO81" s="148"/>
      <c r="IP81" s="148"/>
      <c r="IQ81" s="148"/>
      <c r="IR81" s="148"/>
      <c r="IS81" s="148"/>
      <c r="IT81" s="148"/>
      <c r="IU81" s="148"/>
      <c r="IV81" s="148"/>
      <c r="IW81" s="148"/>
      <c r="IX81" s="148"/>
      <c r="IY81" s="148"/>
      <c r="IZ81" s="148"/>
      <c r="JA81" s="148"/>
      <c r="JB81" s="148"/>
      <c r="JC81" s="148"/>
      <c r="JD81" s="148"/>
      <c r="JE81" s="148"/>
      <c r="JF81" s="148"/>
      <c r="JG81" s="148"/>
      <c r="JH81" s="148"/>
      <c r="JI81" s="148"/>
      <c r="JJ81" s="148"/>
      <c r="JK81" s="148"/>
      <c r="JL81" s="148"/>
      <c r="JM81" s="148"/>
      <c r="JN81" s="148">
        <f>データ!DW6</f>
        <v>50.93</v>
      </c>
      <c r="JO81" s="148"/>
      <c r="JP81" s="148"/>
      <c r="JQ81" s="148"/>
      <c r="JR81" s="148"/>
      <c r="JS81" s="148"/>
      <c r="JT81" s="148"/>
      <c r="JU81" s="148"/>
      <c r="JV81" s="148"/>
      <c r="JW81" s="148"/>
      <c r="JX81" s="148"/>
      <c r="JY81" s="148"/>
      <c r="JZ81" s="148"/>
      <c r="KA81" s="148"/>
      <c r="KB81" s="148"/>
      <c r="KC81" s="148"/>
      <c r="KD81" s="148"/>
      <c r="KE81" s="148"/>
      <c r="KF81" s="148"/>
      <c r="KG81" s="148"/>
      <c r="KH81" s="148"/>
      <c r="KI81" s="148"/>
      <c r="KJ81" s="148"/>
      <c r="KK81" s="148"/>
      <c r="KL81" s="148"/>
      <c r="KM81" s="148"/>
      <c r="KN81" s="148"/>
      <c r="KO81" s="148">
        <f>データ!DX6</f>
        <v>52.07</v>
      </c>
      <c r="KP81" s="148"/>
      <c r="KQ81" s="148"/>
      <c r="KR81" s="148"/>
      <c r="KS81" s="148"/>
      <c r="KT81" s="148"/>
      <c r="KU81" s="148"/>
      <c r="KV81" s="148"/>
      <c r="KW81" s="148"/>
      <c r="KX81" s="148"/>
      <c r="KY81" s="148"/>
      <c r="KZ81" s="148"/>
      <c r="LA81" s="148"/>
      <c r="LB81" s="148"/>
      <c r="LC81" s="148"/>
      <c r="LD81" s="148"/>
      <c r="LE81" s="148"/>
      <c r="LF81" s="148"/>
      <c r="LG81" s="148"/>
      <c r="LH81" s="148"/>
      <c r="LI81" s="148"/>
      <c r="LJ81" s="148"/>
      <c r="LK81" s="148"/>
      <c r="LL81" s="148"/>
      <c r="LM81" s="148"/>
      <c r="LN81" s="148"/>
      <c r="LO81" s="148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9" t="s">
        <v>24</v>
      </c>
      <c r="MK81" s="149"/>
      <c r="ML81" s="149"/>
      <c r="MM81" s="149"/>
      <c r="MN81" s="149"/>
      <c r="MO81" s="149"/>
      <c r="MP81" s="149"/>
      <c r="MQ81" s="149"/>
      <c r="MR81" s="149"/>
      <c r="MS81" s="149"/>
      <c r="MT81" s="149"/>
      <c r="MU81" s="149"/>
      <c r="MV81" s="149"/>
      <c r="MW81" s="148">
        <f>データ!EE6</f>
        <v>0.32</v>
      </c>
      <c r="MX81" s="148"/>
      <c r="MY81" s="148"/>
      <c r="MZ81" s="148"/>
      <c r="NA81" s="148"/>
      <c r="NB81" s="148"/>
      <c r="NC81" s="148"/>
      <c r="ND81" s="148"/>
      <c r="NE81" s="148"/>
      <c r="NF81" s="148"/>
      <c r="NG81" s="148"/>
      <c r="NH81" s="148"/>
      <c r="NI81" s="148"/>
      <c r="NJ81" s="148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8">
        <f>データ!EF6</f>
        <v>0.21</v>
      </c>
      <c r="NY81" s="148"/>
      <c r="NZ81" s="148"/>
      <c r="OA81" s="148"/>
      <c r="OB81" s="148"/>
      <c r="OC81" s="148"/>
      <c r="OD81" s="148"/>
      <c r="OE81" s="148"/>
      <c r="OF81" s="148"/>
      <c r="OG81" s="148"/>
      <c r="OH81" s="148"/>
      <c r="OI81" s="148"/>
      <c r="OJ81" s="148"/>
      <c r="OK81" s="148"/>
      <c r="OL81" s="148"/>
      <c r="OM81" s="148"/>
      <c r="ON81" s="148"/>
      <c r="OO81" s="148"/>
      <c r="OP81" s="148"/>
      <c r="OQ81" s="148"/>
      <c r="OR81" s="148"/>
      <c r="OS81" s="148"/>
      <c r="OT81" s="148"/>
      <c r="OU81" s="148"/>
      <c r="OV81" s="148"/>
      <c r="OW81" s="148"/>
      <c r="OX81" s="148"/>
      <c r="OY81" s="148">
        <f>データ!EG6</f>
        <v>0.13</v>
      </c>
      <c r="OZ81" s="148"/>
      <c r="PA81" s="148"/>
      <c r="PB81" s="148"/>
      <c r="PC81" s="148"/>
      <c r="PD81" s="148"/>
      <c r="PE81" s="148"/>
      <c r="PF81" s="148"/>
      <c r="PG81" s="148"/>
      <c r="PH81" s="148"/>
      <c r="PI81" s="148"/>
      <c r="PJ81" s="148"/>
      <c r="PK81" s="148"/>
      <c r="PL81" s="148"/>
      <c r="PM81" s="148"/>
      <c r="PN81" s="148"/>
      <c r="PO81" s="148"/>
      <c r="PP81" s="148"/>
      <c r="PQ81" s="148"/>
      <c r="PR81" s="148"/>
      <c r="PS81" s="148"/>
      <c r="PT81" s="148"/>
      <c r="PU81" s="148"/>
      <c r="PV81" s="148"/>
      <c r="PW81" s="148"/>
      <c r="PX81" s="148"/>
      <c r="PY81" s="148"/>
      <c r="PZ81" s="148">
        <f>データ!EH6</f>
        <v>0.22</v>
      </c>
      <c r="QA81" s="148"/>
      <c r="QB81" s="148"/>
      <c r="QC81" s="148"/>
      <c r="QD81" s="148"/>
      <c r="QE81" s="148"/>
      <c r="QF81" s="148"/>
      <c r="QG81" s="148"/>
      <c r="QH81" s="148"/>
      <c r="QI81" s="148"/>
      <c r="QJ81" s="148"/>
      <c r="QK81" s="148"/>
      <c r="QL81" s="148"/>
      <c r="QM81" s="148"/>
      <c r="QN81" s="148"/>
      <c r="QO81" s="148"/>
      <c r="QP81" s="148"/>
      <c r="QQ81" s="148"/>
      <c r="QR81" s="148"/>
      <c r="QS81" s="148"/>
      <c r="QT81" s="148"/>
      <c r="QU81" s="148"/>
      <c r="QV81" s="148"/>
      <c r="QW81" s="148"/>
      <c r="QX81" s="148"/>
      <c r="QY81" s="148"/>
      <c r="QZ81" s="148"/>
      <c r="RA81" s="148">
        <f>データ!EI6</f>
        <v>0.5</v>
      </c>
      <c r="RB81" s="148"/>
      <c r="RC81" s="148"/>
      <c r="RD81" s="148"/>
      <c r="RE81" s="148"/>
      <c r="RF81" s="148"/>
      <c r="RG81" s="148"/>
      <c r="RH81" s="148"/>
      <c r="RI81" s="148"/>
      <c r="RJ81" s="148"/>
      <c r="RK81" s="148"/>
      <c r="RL81" s="148"/>
      <c r="RM81" s="148"/>
      <c r="RN81" s="148"/>
      <c r="RO81" s="148"/>
      <c r="RP81" s="148"/>
      <c r="RQ81" s="148"/>
      <c r="RR81" s="148"/>
      <c r="RS81" s="148"/>
      <c r="RT81" s="148"/>
      <c r="RU81" s="148"/>
      <c r="RV81" s="148"/>
      <c r="RW81" s="148"/>
      <c r="RX81" s="148"/>
      <c r="RY81" s="148"/>
      <c r="RZ81" s="148"/>
      <c r="SA81" s="148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2" t="s">
        <v>29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 t="s">
        <v>30</v>
      </c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 t="s">
        <v>31</v>
      </c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 t="s">
        <v>32</v>
      </c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 t="s">
        <v>33</v>
      </c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 t="s">
        <v>34</v>
      </c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  <c r="FB89" s="152"/>
      <c r="FC89" s="152"/>
      <c r="FD89" s="152"/>
      <c r="FE89" s="152"/>
      <c r="FF89" s="152"/>
      <c r="FG89" s="152"/>
      <c r="FH89" s="152"/>
      <c r="FI89" s="152" t="s">
        <v>35</v>
      </c>
      <c r="FJ89" s="152"/>
      <c r="FK89" s="152"/>
      <c r="FL89" s="152"/>
      <c r="FM89" s="152"/>
      <c r="FN89" s="152"/>
      <c r="FO89" s="152"/>
      <c r="FP89" s="152"/>
      <c r="FQ89" s="152"/>
      <c r="FR89" s="152"/>
      <c r="FS89" s="152"/>
      <c r="FT89" s="152"/>
      <c r="FU89" s="152"/>
      <c r="FV89" s="152"/>
      <c r="FW89" s="152"/>
      <c r="FX89" s="152"/>
      <c r="FY89" s="152"/>
      <c r="FZ89" s="152"/>
      <c r="GA89" s="152"/>
      <c r="GB89" s="152"/>
      <c r="GC89" s="152"/>
      <c r="GD89" s="152"/>
      <c r="GE89" s="152"/>
      <c r="GF89" s="152"/>
      <c r="GG89" s="152"/>
      <c r="GH89" s="152"/>
      <c r="GI89" s="152"/>
      <c r="GJ89" s="152" t="s">
        <v>36</v>
      </c>
      <c r="GK89" s="152"/>
      <c r="GL89" s="152"/>
      <c r="GM89" s="152"/>
      <c r="GN89" s="152"/>
      <c r="GO89" s="152"/>
      <c r="GP89" s="152"/>
      <c r="GQ89" s="152"/>
      <c r="GR89" s="152"/>
      <c r="GS89" s="152"/>
      <c r="GT89" s="152"/>
      <c r="GU89" s="152"/>
      <c r="GV89" s="152"/>
      <c r="GW89" s="152"/>
      <c r="GX89" s="152"/>
      <c r="GY89" s="152"/>
      <c r="GZ89" s="152"/>
      <c r="HA89" s="152"/>
      <c r="HB89" s="152"/>
      <c r="HC89" s="152"/>
      <c r="HD89" s="152"/>
      <c r="HE89" s="152"/>
      <c r="HF89" s="152"/>
      <c r="HG89" s="152"/>
      <c r="HH89" s="152"/>
      <c r="HI89" s="152"/>
      <c r="HJ89" s="152"/>
      <c r="HK89" s="152" t="s">
        <v>29</v>
      </c>
      <c r="HL89" s="152"/>
      <c r="HM89" s="152"/>
      <c r="HN89" s="152"/>
      <c r="HO89" s="152"/>
      <c r="HP89" s="152"/>
      <c r="HQ89" s="152"/>
      <c r="HR89" s="152"/>
      <c r="HS89" s="152"/>
      <c r="HT89" s="152"/>
      <c r="HU89" s="152"/>
      <c r="HV89" s="152"/>
      <c r="HW89" s="152"/>
      <c r="HX89" s="152"/>
      <c r="HY89" s="152"/>
      <c r="HZ89" s="152"/>
      <c r="IA89" s="152"/>
      <c r="IB89" s="152"/>
      <c r="IC89" s="152"/>
      <c r="ID89" s="152"/>
      <c r="IE89" s="152"/>
      <c r="IF89" s="152"/>
      <c r="IG89" s="152"/>
      <c r="IH89" s="152"/>
      <c r="II89" s="152"/>
      <c r="IJ89" s="152"/>
      <c r="IK89" s="152"/>
      <c r="IL89" s="152" t="s">
        <v>30</v>
      </c>
      <c r="IM89" s="152"/>
      <c r="IN89" s="152"/>
      <c r="IO89" s="152"/>
      <c r="IP89" s="152"/>
      <c r="IQ89" s="152"/>
      <c r="IR89" s="152"/>
      <c r="IS89" s="152"/>
      <c r="IT89" s="152"/>
      <c r="IU89" s="152"/>
      <c r="IV89" s="152"/>
      <c r="IW89" s="152"/>
      <c r="IX89" s="152"/>
      <c r="IY89" s="152"/>
      <c r="IZ89" s="152"/>
      <c r="JA89" s="152"/>
      <c r="JB89" s="152"/>
      <c r="JC89" s="152"/>
      <c r="JD89" s="152"/>
      <c r="JE89" s="152"/>
      <c r="JF89" s="152"/>
      <c r="JG89" s="152"/>
      <c r="JH89" s="152"/>
      <c r="JI89" s="152"/>
      <c r="JJ89" s="152"/>
      <c r="JK89" s="152"/>
      <c r="JL89" s="152"/>
      <c r="JM89" s="152" t="s">
        <v>31</v>
      </c>
      <c r="JN89" s="152"/>
      <c r="JO89" s="152"/>
      <c r="JP89" s="152"/>
      <c r="JQ89" s="152"/>
      <c r="JR89" s="152"/>
      <c r="JS89" s="152"/>
      <c r="JT89" s="152"/>
      <c r="JU89" s="152"/>
      <c r="JV89" s="152"/>
      <c r="JW89" s="152"/>
      <c r="JX89" s="152"/>
      <c r="JY89" s="152"/>
      <c r="JZ89" s="152"/>
      <c r="KA89" s="152"/>
      <c r="KB89" s="152"/>
      <c r="KC89" s="152"/>
      <c r="KD89" s="152"/>
      <c r="KE89" s="152"/>
      <c r="KF89" s="152"/>
      <c r="KG89" s="152"/>
      <c r="KH89" s="152"/>
      <c r="KI89" s="152"/>
      <c r="KJ89" s="152"/>
      <c r="KK89" s="152"/>
      <c r="KL89" s="152"/>
      <c r="KM89" s="152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【118.49】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【19.58】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【436.32】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【238.21】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【113.30】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【18.87】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【53.39】</v>
      </c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0" t="str">
        <f>データ!DC6</f>
        <v>【76.89】</v>
      </c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0" t="str">
        <f>データ!DN6</f>
        <v>【59.52】</v>
      </c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0" t="str">
        <f>データ!DY6</f>
        <v>【49.06】</v>
      </c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0" t="str">
        <f>データ!EJ6</f>
        <v>【0.39】</v>
      </c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1"/>
      <c r="KK90" s="151"/>
      <c r="KL90" s="151"/>
      <c r="KM90" s="15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+UzyxZx1iUUwezuG//03U1V0jz/Hs5tzwo/yu9v54SFeOecevOOfPvJSOZk/s6BlSM0mGo9E4mQXekWoNKA6xg==" saltValue="WgA0p6r1V95vuKJzpK3SsQ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5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48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51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52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53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56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57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58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59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118.62</v>
      </c>
      <c r="U6" s="52">
        <f>U7</f>
        <v>118.3</v>
      </c>
      <c r="V6" s="52">
        <f>V7</f>
        <v>117.49</v>
      </c>
      <c r="W6" s="52">
        <f>W7</f>
        <v>118.47</v>
      </c>
      <c r="X6" s="52">
        <f t="shared" si="3"/>
        <v>118.24</v>
      </c>
      <c r="Y6" s="52">
        <f t="shared" si="3"/>
        <v>121.58</v>
      </c>
      <c r="Z6" s="52">
        <f t="shared" si="3"/>
        <v>121.19</v>
      </c>
      <c r="AA6" s="52">
        <f t="shared" si="3"/>
        <v>120.32</v>
      </c>
      <c r="AB6" s="52">
        <f t="shared" si="3"/>
        <v>119.89</v>
      </c>
      <c r="AC6" s="52">
        <f t="shared" si="3"/>
        <v>119.93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22.44</v>
      </c>
      <c r="AK6" s="52">
        <f t="shared" si="3"/>
        <v>18.82</v>
      </c>
      <c r="AL6" s="52">
        <f t="shared" si="3"/>
        <v>17.88</v>
      </c>
      <c r="AM6" s="52">
        <f t="shared" si="3"/>
        <v>16.670000000000002</v>
      </c>
      <c r="AN6" s="52">
        <f t="shared" si="3"/>
        <v>9.4700000000000006</v>
      </c>
      <c r="AO6" s="50" t="str">
        <f>IF(AO7="-","【-】","【"&amp;SUBSTITUTE(TEXT(AO7,"#,##0.00"),"-","△")&amp;"】")</f>
        <v>【19.58】</v>
      </c>
      <c r="AP6" s="52">
        <f t="shared" si="3"/>
        <v>117.4</v>
      </c>
      <c r="AQ6" s="52">
        <f>AQ7</f>
        <v>131.91999999999999</v>
      </c>
      <c r="AR6" s="52">
        <f>AR7</f>
        <v>126.83</v>
      </c>
      <c r="AS6" s="52">
        <f>AS7</f>
        <v>125.48</v>
      </c>
      <c r="AT6" s="52">
        <f t="shared" si="3"/>
        <v>130.96</v>
      </c>
      <c r="AU6" s="52">
        <f t="shared" si="3"/>
        <v>345.05</v>
      </c>
      <c r="AV6" s="52">
        <f t="shared" si="3"/>
        <v>379.14</v>
      </c>
      <c r="AW6" s="52">
        <f t="shared" si="3"/>
        <v>394.58</v>
      </c>
      <c r="AX6" s="52">
        <f t="shared" si="3"/>
        <v>368.36</v>
      </c>
      <c r="AY6" s="52">
        <f t="shared" si="3"/>
        <v>380.84</v>
      </c>
      <c r="AZ6" s="50" t="str">
        <f>IF(AZ7="-","【-】","【"&amp;SUBSTITUTE(TEXT(AZ7,"#,##0.00"),"-","△")&amp;"】")</f>
        <v>【436.32】</v>
      </c>
      <c r="BA6" s="52">
        <f t="shared" si="3"/>
        <v>285.27999999999997</v>
      </c>
      <c r="BB6" s="52">
        <f>BB7</f>
        <v>266.79000000000002</v>
      </c>
      <c r="BC6" s="52">
        <f>BC7</f>
        <v>252.06</v>
      </c>
      <c r="BD6" s="52">
        <f>BD7</f>
        <v>249.1</v>
      </c>
      <c r="BE6" s="52">
        <f t="shared" si="3"/>
        <v>259</v>
      </c>
      <c r="BF6" s="52">
        <f t="shared" si="3"/>
        <v>255.89</v>
      </c>
      <c r="BG6" s="52">
        <f t="shared" si="3"/>
        <v>242.57</v>
      </c>
      <c r="BH6" s="52">
        <f t="shared" si="3"/>
        <v>235.79</v>
      </c>
      <c r="BI6" s="52">
        <f t="shared" si="3"/>
        <v>227.51</v>
      </c>
      <c r="BJ6" s="52">
        <f t="shared" si="3"/>
        <v>225.72</v>
      </c>
      <c r="BK6" s="50" t="str">
        <f>IF(BK7="-","【-】","【"&amp;SUBSTITUTE(TEXT(BK7,"#,##0.00"),"-","△")&amp;"】")</f>
        <v>【238.21】</v>
      </c>
      <c r="BL6" s="52">
        <f t="shared" si="3"/>
        <v>116.4</v>
      </c>
      <c r="BM6" s="52">
        <f>BM7</f>
        <v>116.96</v>
      </c>
      <c r="BN6" s="52">
        <f>BN7</f>
        <v>115.54</v>
      </c>
      <c r="BO6" s="52">
        <f>BO7</f>
        <v>116.78</v>
      </c>
      <c r="BP6" s="52">
        <f t="shared" si="3"/>
        <v>117.15</v>
      </c>
      <c r="BQ6" s="52">
        <f t="shared" si="3"/>
        <v>118.99</v>
      </c>
      <c r="BR6" s="52">
        <f t="shared" si="3"/>
        <v>119.17</v>
      </c>
      <c r="BS6" s="52">
        <f t="shared" si="3"/>
        <v>117.72</v>
      </c>
      <c r="BT6" s="52">
        <f t="shared" si="3"/>
        <v>117.69</v>
      </c>
      <c r="BU6" s="52">
        <f t="shared" si="3"/>
        <v>116.75</v>
      </c>
      <c r="BV6" s="50" t="str">
        <f>IF(BV7="-","【-】","【"&amp;SUBSTITUTE(TEXT(BV7,"#,##0.00"),"-","△")&amp;"】")</f>
        <v>【113.30】</v>
      </c>
      <c r="BW6" s="52">
        <f t="shared" si="3"/>
        <v>24.94</v>
      </c>
      <c r="BX6" s="52">
        <f>BX7</f>
        <v>24.86</v>
      </c>
      <c r="BY6" s="52">
        <f>BY7</f>
        <v>25.14</v>
      </c>
      <c r="BZ6" s="52">
        <f>BZ7</f>
        <v>24.87</v>
      </c>
      <c r="CA6" s="52">
        <f t="shared" si="3"/>
        <v>24.79</v>
      </c>
      <c r="CB6" s="52">
        <f t="shared" si="3"/>
        <v>16.850000000000001</v>
      </c>
      <c r="CC6" s="52">
        <f t="shared" si="3"/>
        <v>16.8</v>
      </c>
      <c r="CD6" s="52">
        <f t="shared" si="3"/>
        <v>17.03</v>
      </c>
      <c r="CE6" s="52">
        <f t="shared" si="3"/>
        <v>17.07</v>
      </c>
      <c r="CF6" s="52">
        <f t="shared" ref="CF6" si="4">CF7</f>
        <v>17.22</v>
      </c>
      <c r="CG6" s="50" t="str">
        <f>IF(CG7="-","【-】","【"&amp;SUBSTITUTE(TEXT(CG7,"#,##0.00"),"-","△")&amp;"】")</f>
        <v>【18.87】</v>
      </c>
      <c r="CH6" s="52">
        <f t="shared" ref="CH6:CQ6" si="5">CH7</f>
        <v>56.74</v>
      </c>
      <c r="CI6" s="52">
        <f>CI7</f>
        <v>56.8</v>
      </c>
      <c r="CJ6" s="52">
        <f>CJ7</f>
        <v>62.5</v>
      </c>
      <c r="CK6" s="52">
        <f>CK7</f>
        <v>61.95</v>
      </c>
      <c r="CL6" s="52">
        <f t="shared" si="5"/>
        <v>60.77</v>
      </c>
      <c r="CM6" s="52">
        <f t="shared" si="5"/>
        <v>57.55</v>
      </c>
      <c r="CN6" s="52">
        <f t="shared" si="5"/>
        <v>57.69</v>
      </c>
      <c r="CO6" s="52">
        <f t="shared" si="5"/>
        <v>58.56</v>
      </c>
      <c r="CP6" s="52">
        <f t="shared" si="5"/>
        <v>57.96</v>
      </c>
      <c r="CQ6" s="52">
        <f t="shared" si="5"/>
        <v>56</v>
      </c>
      <c r="CR6" s="50" t="str">
        <f>IF(CR7="-","【-】","【"&amp;SUBSTITUTE(TEXT(CR7,"#,##0.00"),"-","△")&amp;"】")</f>
        <v>【53.39】</v>
      </c>
      <c r="CS6" s="52">
        <f t="shared" ref="CS6:DB6" si="6">CS7</f>
        <v>79.650000000000006</v>
      </c>
      <c r="CT6" s="52">
        <f>CT7</f>
        <v>76.73</v>
      </c>
      <c r="CU6" s="52">
        <f>CU7</f>
        <v>84.42</v>
      </c>
      <c r="CV6" s="52">
        <f>CV7</f>
        <v>84.94</v>
      </c>
      <c r="CW6" s="52">
        <f t="shared" si="6"/>
        <v>84.81</v>
      </c>
      <c r="CX6" s="52">
        <f t="shared" si="6"/>
        <v>79.42</v>
      </c>
      <c r="CY6" s="52">
        <f t="shared" si="6"/>
        <v>79.2</v>
      </c>
      <c r="CZ6" s="52">
        <f t="shared" si="6"/>
        <v>80.5</v>
      </c>
      <c r="DA6" s="52">
        <f t="shared" si="6"/>
        <v>80.540000000000006</v>
      </c>
      <c r="DB6" s="52">
        <f t="shared" si="6"/>
        <v>80.08</v>
      </c>
      <c r="DC6" s="50" t="str">
        <f>IF(DC7="-","【-】","【"&amp;SUBSTITUTE(TEXT(DC7,"#,##0.00"),"-","△")&amp;"】")</f>
        <v>【76.89】</v>
      </c>
      <c r="DD6" s="52">
        <f t="shared" ref="DD6:DM6" si="7">DD7</f>
        <v>65.42</v>
      </c>
      <c r="DE6" s="52">
        <f>DE7</f>
        <v>66.39</v>
      </c>
      <c r="DF6" s="52">
        <f>DF7</f>
        <v>67.099999999999994</v>
      </c>
      <c r="DG6" s="52">
        <f>DG7</f>
        <v>67.37</v>
      </c>
      <c r="DH6" s="52">
        <f t="shared" si="7"/>
        <v>67.180000000000007</v>
      </c>
      <c r="DI6" s="52">
        <f t="shared" si="7"/>
        <v>57.93</v>
      </c>
      <c r="DJ6" s="52">
        <f t="shared" si="7"/>
        <v>58.88</v>
      </c>
      <c r="DK6" s="52">
        <f t="shared" si="7"/>
        <v>59.48</v>
      </c>
      <c r="DL6" s="52">
        <f t="shared" si="7"/>
        <v>60.09</v>
      </c>
      <c r="DM6" s="52">
        <f t="shared" si="7"/>
        <v>60.35</v>
      </c>
      <c r="DN6" s="50" t="str">
        <f>IF(DN7="-","【-】","【"&amp;SUBSTITUTE(TEXT(DN7,"#,##0.00"),"-","△")&amp;"】")</f>
        <v>【59.52】</v>
      </c>
      <c r="DO6" s="52">
        <f t="shared" ref="DO6:DX6" si="8">DO7</f>
        <v>19.5</v>
      </c>
      <c r="DP6" s="52">
        <f>DP7</f>
        <v>23.2</v>
      </c>
      <c r="DQ6" s="52">
        <f>DQ7</f>
        <v>30.89</v>
      </c>
      <c r="DR6" s="52">
        <f>DR7</f>
        <v>33.159999999999997</v>
      </c>
      <c r="DS6" s="52">
        <f t="shared" si="8"/>
        <v>34.020000000000003</v>
      </c>
      <c r="DT6" s="52">
        <f t="shared" si="8"/>
        <v>41.79</v>
      </c>
      <c r="DU6" s="52">
        <f t="shared" si="8"/>
        <v>43.44</v>
      </c>
      <c r="DV6" s="52">
        <f t="shared" si="8"/>
        <v>48.09</v>
      </c>
      <c r="DW6" s="52">
        <f t="shared" si="8"/>
        <v>50.93</v>
      </c>
      <c r="DX6" s="52">
        <f t="shared" si="8"/>
        <v>52.07</v>
      </c>
      <c r="DY6" s="50" t="str">
        <f>IF(DY7="-","【-】","【"&amp;SUBSTITUTE(TEXT(DY7,"#,##0.00"),"-","△")&amp;"】")</f>
        <v>【49.06】</v>
      </c>
      <c r="DZ6" s="52">
        <f t="shared" ref="DZ6:EI6" si="9">DZ7</f>
        <v>0.14000000000000001</v>
      </c>
      <c r="EA6" s="52">
        <f>EA7</f>
        <v>0</v>
      </c>
      <c r="EB6" s="52">
        <f>EB7</f>
        <v>0.04</v>
      </c>
      <c r="EC6" s="52">
        <f>EC7</f>
        <v>0.08</v>
      </c>
      <c r="ED6" s="52">
        <f t="shared" si="9"/>
        <v>0.06</v>
      </c>
      <c r="EE6" s="52">
        <f t="shared" si="9"/>
        <v>0.32</v>
      </c>
      <c r="EF6" s="52">
        <f t="shared" si="9"/>
        <v>0.21</v>
      </c>
      <c r="EG6" s="52">
        <f t="shared" si="9"/>
        <v>0.13</v>
      </c>
      <c r="EH6" s="52">
        <f t="shared" si="9"/>
        <v>0.22</v>
      </c>
      <c r="EI6" s="52">
        <f t="shared" si="9"/>
        <v>0.5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1413600</v>
      </c>
      <c r="L7" s="54" t="s">
        <v>96</v>
      </c>
      <c r="M7" s="55">
        <v>4</v>
      </c>
      <c r="N7" s="55">
        <v>859035</v>
      </c>
      <c r="O7" s="56" t="s">
        <v>97</v>
      </c>
      <c r="P7" s="56">
        <v>67.599999999999994</v>
      </c>
      <c r="Q7" s="55">
        <v>370</v>
      </c>
      <c r="R7" s="55">
        <v>1198872</v>
      </c>
      <c r="S7" s="54" t="s">
        <v>98</v>
      </c>
      <c r="T7" s="57">
        <v>118.62</v>
      </c>
      <c r="U7" s="57">
        <v>118.3</v>
      </c>
      <c r="V7" s="57">
        <v>117.49</v>
      </c>
      <c r="W7" s="57">
        <v>118.47</v>
      </c>
      <c r="X7" s="57">
        <v>118.24</v>
      </c>
      <c r="Y7" s="57">
        <v>121.58</v>
      </c>
      <c r="Z7" s="57">
        <v>121.19</v>
      </c>
      <c r="AA7" s="57">
        <v>120.32</v>
      </c>
      <c r="AB7" s="57">
        <v>119.89</v>
      </c>
      <c r="AC7" s="58">
        <v>119.93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22.44</v>
      </c>
      <c r="AK7" s="57">
        <v>18.82</v>
      </c>
      <c r="AL7" s="57">
        <v>17.88</v>
      </c>
      <c r="AM7" s="57">
        <v>16.670000000000002</v>
      </c>
      <c r="AN7" s="57">
        <v>9.4700000000000006</v>
      </c>
      <c r="AO7" s="57">
        <v>19.579999999999998</v>
      </c>
      <c r="AP7" s="57">
        <v>117.4</v>
      </c>
      <c r="AQ7" s="57">
        <v>131.91999999999999</v>
      </c>
      <c r="AR7" s="57">
        <v>126.83</v>
      </c>
      <c r="AS7" s="57">
        <v>125.48</v>
      </c>
      <c r="AT7" s="57">
        <v>130.96</v>
      </c>
      <c r="AU7" s="57">
        <v>345.05</v>
      </c>
      <c r="AV7" s="57">
        <v>379.14</v>
      </c>
      <c r="AW7" s="57">
        <v>394.58</v>
      </c>
      <c r="AX7" s="57">
        <v>368.36</v>
      </c>
      <c r="AY7" s="57">
        <v>380.84</v>
      </c>
      <c r="AZ7" s="57">
        <v>436.32</v>
      </c>
      <c r="BA7" s="57">
        <v>285.27999999999997</v>
      </c>
      <c r="BB7" s="57">
        <v>266.79000000000002</v>
      </c>
      <c r="BC7" s="57">
        <v>252.06</v>
      </c>
      <c r="BD7" s="57">
        <v>249.1</v>
      </c>
      <c r="BE7" s="57">
        <v>259</v>
      </c>
      <c r="BF7" s="57">
        <v>255.89</v>
      </c>
      <c r="BG7" s="57">
        <v>242.57</v>
      </c>
      <c r="BH7" s="57">
        <v>235.79</v>
      </c>
      <c r="BI7" s="57">
        <v>227.51</v>
      </c>
      <c r="BJ7" s="57">
        <v>225.72</v>
      </c>
      <c r="BK7" s="57">
        <v>238.21</v>
      </c>
      <c r="BL7" s="57">
        <v>116.4</v>
      </c>
      <c r="BM7" s="57">
        <v>116.96</v>
      </c>
      <c r="BN7" s="57">
        <v>115.54</v>
      </c>
      <c r="BO7" s="57">
        <v>116.78</v>
      </c>
      <c r="BP7" s="57">
        <v>117.15</v>
      </c>
      <c r="BQ7" s="57">
        <v>118.99</v>
      </c>
      <c r="BR7" s="57">
        <v>119.17</v>
      </c>
      <c r="BS7" s="57">
        <v>117.72</v>
      </c>
      <c r="BT7" s="57">
        <v>117.69</v>
      </c>
      <c r="BU7" s="57">
        <v>116.75</v>
      </c>
      <c r="BV7" s="57">
        <v>113.3</v>
      </c>
      <c r="BW7" s="57">
        <v>24.94</v>
      </c>
      <c r="BX7" s="57">
        <v>24.86</v>
      </c>
      <c r="BY7" s="57">
        <v>25.14</v>
      </c>
      <c r="BZ7" s="57">
        <v>24.87</v>
      </c>
      <c r="CA7" s="57">
        <v>24.79</v>
      </c>
      <c r="CB7" s="57">
        <v>16.850000000000001</v>
      </c>
      <c r="CC7" s="57">
        <v>16.8</v>
      </c>
      <c r="CD7" s="57">
        <v>17.03</v>
      </c>
      <c r="CE7" s="57">
        <v>17.07</v>
      </c>
      <c r="CF7" s="57">
        <v>17.22</v>
      </c>
      <c r="CG7" s="57">
        <v>18.87</v>
      </c>
      <c r="CH7" s="57">
        <v>56.74</v>
      </c>
      <c r="CI7" s="57">
        <v>56.8</v>
      </c>
      <c r="CJ7" s="57">
        <v>62.5</v>
      </c>
      <c r="CK7" s="57">
        <v>61.95</v>
      </c>
      <c r="CL7" s="57">
        <v>60.77</v>
      </c>
      <c r="CM7" s="57">
        <v>57.55</v>
      </c>
      <c r="CN7" s="57">
        <v>57.69</v>
      </c>
      <c r="CO7" s="57">
        <v>58.56</v>
      </c>
      <c r="CP7" s="57">
        <v>57.96</v>
      </c>
      <c r="CQ7" s="57">
        <v>56</v>
      </c>
      <c r="CR7" s="57">
        <v>53.39</v>
      </c>
      <c r="CS7" s="57">
        <v>79.650000000000006</v>
      </c>
      <c r="CT7" s="57">
        <v>76.73</v>
      </c>
      <c r="CU7" s="57">
        <v>84.42</v>
      </c>
      <c r="CV7" s="57">
        <v>84.94</v>
      </c>
      <c r="CW7" s="57">
        <v>84.81</v>
      </c>
      <c r="CX7" s="57">
        <v>79.42</v>
      </c>
      <c r="CY7" s="57">
        <v>79.2</v>
      </c>
      <c r="CZ7" s="57">
        <v>80.5</v>
      </c>
      <c r="DA7" s="57">
        <v>80.540000000000006</v>
      </c>
      <c r="DB7" s="57">
        <v>80.08</v>
      </c>
      <c r="DC7" s="57">
        <v>76.89</v>
      </c>
      <c r="DD7" s="57">
        <v>65.42</v>
      </c>
      <c r="DE7" s="57">
        <v>66.39</v>
      </c>
      <c r="DF7" s="57">
        <v>67.099999999999994</v>
      </c>
      <c r="DG7" s="57">
        <v>67.37</v>
      </c>
      <c r="DH7" s="57">
        <v>67.180000000000007</v>
      </c>
      <c r="DI7" s="57">
        <v>57.93</v>
      </c>
      <c r="DJ7" s="57">
        <v>58.88</v>
      </c>
      <c r="DK7" s="57">
        <v>59.48</v>
      </c>
      <c r="DL7" s="57">
        <v>60.09</v>
      </c>
      <c r="DM7" s="57">
        <v>60.35</v>
      </c>
      <c r="DN7" s="57">
        <v>59.52</v>
      </c>
      <c r="DO7" s="57">
        <v>19.5</v>
      </c>
      <c r="DP7" s="57">
        <v>23.2</v>
      </c>
      <c r="DQ7" s="57">
        <v>30.89</v>
      </c>
      <c r="DR7" s="57">
        <v>33.159999999999997</v>
      </c>
      <c r="DS7" s="57">
        <v>34.020000000000003</v>
      </c>
      <c r="DT7" s="57">
        <v>41.79</v>
      </c>
      <c r="DU7" s="57">
        <v>43.44</v>
      </c>
      <c r="DV7" s="57">
        <v>48.09</v>
      </c>
      <c r="DW7" s="57">
        <v>50.93</v>
      </c>
      <c r="DX7" s="57">
        <v>52.07</v>
      </c>
      <c r="DY7" s="57">
        <v>49.06</v>
      </c>
      <c r="DZ7" s="57">
        <v>0.14000000000000001</v>
      </c>
      <c r="EA7" s="57">
        <v>0</v>
      </c>
      <c r="EB7" s="57">
        <v>0.04</v>
      </c>
      <c r="EC7" s="57">
        <v>0.08</v>
      </c>
      <c r="ED7" s="57">
        <v>0.06</v>
      </c>
      <c r="EE7" s="57">
        <v>0.32</v>
      </c>
      <c r="EF7" s="57">
        <v>0.21</v>
      </c>
      <c r="EG7" s="57">
        <v>0.13</v>
      </c>
      <c r="EH7" s="57">
        <v>0.22</v>
      </c>
      <c r="EI7" s="57">
        <v>0.5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118.62</v>
      </c>
      <c r="V11" s="65">
        <f>IF(U6="-",NA(),U6)</f>
        <v>118.3</v>
      </c>
      <c r="W11" s="65">
        <f>IF(V6="-",NA(),V6)</f>
        <v>117.49</v>
      </c>
      <c r="X11" s="65">
        <f>IF(W6="-",NA(),W6)</f>
        <v>118.47</v>
      </c>
      <c r="Y11" s="65">
        <f>IF(X6="-",NA(),X6)</f>
        <v>118.24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117.4</v>
      </c>
      <c r="AR11" s="65">
        <f>IF(AQ6="-",NA(),AQ6)</f>
        <v>131.91999999999999</v>
      </c>
      <c r="AS11" s="65">
        <f>IF(AR6="-",NA(),AR6)</f>
        <v>126.83</v>
      </c>
      <c r="AT11" s="65">
        <f>IF(AS6="-",NA(),AS6)</f>
        <v>125.48</v>
      </c>
      <c r="AU11" s="65">
        <f>IF(AT6="-",NA(),AT6)</f>
        <v>130.96</v>
      </c>
      <c r="BA11" s="64" t="s">
        <v>23</v>
      </c>
      <c r="BB11" s="65">
        <f>IF(BA6="-",NA(),BA6)</f>
        <v>285.27999999999997</v>
      </c>
      <c r="BC11" s="65">
        <f>IF(BB6="-",NA(),BB6)</f>
        <v>266.79000000000002</v>
      </c>
      <c r="BD11" s="65">
        <f>IF(BC6="-",NA(),BC6)</f>
        <v>252.06</v>
      </c>
      <c r="BE11" s="65">
        <f>IF(BD6="-",NA(),BD6)</f>
        <v>249.1</v>
      </c>
      <c r="BF11" s="65">
        <f>IF(BE6="-",NA(),BE6)</f>
        <v>259</v>
      </c>
      <c r="BL11" s="64" t="s">
        <v>23</v>
      </c>
      <c r="BM11" s="65">
        <f>IF(BL6="-",NA(),BL6)</f>
        <v>116.4</v>
      </c>
      <c r="BN11" s="65">
        <f>IF(BM6="-",NA(),BM6)</f>
        <v>116.96</v>
      </c>
      <c r="BO11" s="65">
        <f>IF(BN6="-",NA(),BN6)</f>
        <v>115.54</v>
      </c>
      <c r="BP11" s="65">
        <f>IF(BO6="-",NA(),BO6)</f>
        <v>116.78</v>
      </c>
      <c r="BQ11" s="65">
        <f>IF(BP6="-",NA(),BP6)</f>
        <v>117.15</v>
      </c>
      <c r="BW11" s="64" t="s">
        <v>23</v>
      </c>
      <c r="BX11" s="65">
        <f>IF(BW6="-",NA(),BW6)</f>
        <v>24.94</v>
      </c>
      <c r="BY11" s="65">
        <f>IF(BX6="-",NA(),BX6)</f>
        <v>24.86</v>
      </c>
      <c r="BZ11" s="65">
        <f>IF(BY6="-",NA(),BY6)</f>
        <v>25.14</v>
      </c>
      <c r="CA11" s="65">
        <f>IF(BZ6="-",NA(),BZ6)</f>
        <v>24.87</v>
      </c>
      <c r="CB11" s="65">
        <f>IF(CA6="-",NA(),CA6)</f>
        <v>24.79</v>
      </c>
      <c r="CH11" s="64" t="s">
        <v>23</v>
      </c>
      <c r="CI11" s="65">
        <f>IF(CH6="-",NA(),CH6)</f>
        <v>56.74</v>
      </c>
      <c r="CJ11" s="65">
        <f>IF(CI6="-",NA(),CI6)</f>
        <v>56.8</v>
      </c>
      <c r="CK11" s="65">
        <f>IF(CJ6="-",NA(),CJ6)</f>
        <v>62.5</v>
      </c>
      <c r="CL11" s="65">
        <f>IF(CK6="-",NA(),CK6)</f>
        <v>61.95</v>
      </c>
      <c r="CM11" s="65">
        <f>IF(CL6="-",NA(),CL6)</f>
        <v>60.77</v>
      </c>
      <c r="CS11" s="64" t="s">
        <v>23</v>
      </c>
      <c r="CT11" s="65">
        <f>IF(CS6="-",NA(),CS6)</f>
        <v>79.650000000000006</v>
      </c>
      <c r="CU11" s="65">
        <f>IF(CT6="-",NA(),CT6)</f>
        <v>76.73</v>
      </c>
      <c r="CV11" s="65">
        <f>IF(CU6="-",NA(),CU6)</f>
        <v>84.42</v>
      </c>
      <c r="CW11" s="65">
        <f>IF(CV6="-",NA(),CV6)</f>
        <v>84.94</v>
      </c>
      <c r="CX11" s="65">
        <f>IF(CW6="-",NA(),CW6)</f>
        <v>84.81</v>
      </c>
      <c r="DD11" s="64" t="s">
        <v>23</v>
      </c>
      <c r="DE11" s="65">
        <f>IF(DD6="-",NA(),DD6)</f>
        <v>65.42</v>
      </c>
      <c r="DF11" s="65">
        <f>IF(DE6="-",NA(),DE6)</f>
        <v>66.39</v>
      </c>
      <c r="DG11" s="65">
        <f>IF(DF6="-",NA(),DF6)</f>
        <v>67.099999999999994</v>
      </c>
      <c r="DH11" s="65">
        <f>IF(DG6="-",NA(),DG6)</f>
        <v>67.37</v>
      </c>
      <c r="DI11" s="65">
        <f>IF(DH6="-",NA(),DH6)</f>
        <v>67.180000000000007</v>
      </c>
      <c r="DO11" s="64" t="s">
        <v>23</v>
      </c>
      <c r="DP11" s="65">
        <f>IF(DO6="-",NA(),DO6)</f>
        <v>19.5</v>
      </c>
      <c r="DQ11" s="65">
        <f>IF(DP6="-",NA(),DP6)</f>
        <v>23.2</v>
      </c>
      <c r="DR11" s="65">
        <f>IF(DQ6="-",NA(),DQ6)</f>
        <v>30.89</v>
      </c>
      <c r="DS11" s="65">
        <f>IF(DR6="-",NA(),DR6)</f>
        <v>33.159999999999997</v>
      </c>
      <c r="DT11" s="65">
        <f>IF(DS6="-",NA(),DS6)</f>
        <v>34.020000000000003</v>
      </c>
      <c r="DZ11" s="64" t="s">
        <v>23</v>
      </c>
      <c r="EA11" s="65">
        <f>IF(DZ6="-",NA(),DZ6)</f>
        <v>0.14000000000000001</v>
      </c>
      <c r="EB11" s="65">
        <f>IF(EA6="-",NA(),EA6)</f>
        <v>0</v>
      </c>
      <c r="EC11" s="65">
        <f>IF(EB6="-",NA(),EB6)</f>
        <v>0.04</v>
      </c>
      <c r="ED11" s="65">
        <f>IF(EC6="-",NA(),EC6)</f>
        <v>0.08</v>
      </c>
      <c r="EE11" s="65">
        <f>IF(ED6="-",NA(),ED6)</f>
        <v>0.06</v>
      </c>
    </row>
    <row r="12" spans="1:140" x14ac:dyDescent="0.15">
      <c r="T12" s="64" t="s">
        <v>24</v>
      </c>
      <c r="U12" s="65">
        <f>IF(Y6="-",NA(),Y6)</f>
        <v>121.58</v>
      </c>
      <c r="V12" s="65">
        <f>IF(Z6="-",NA(),Z6)</f>
        <v>121.19</v>
      </c>
      <c r="W12" s="65">
        <f>IF(AA6="-",NA(),AA6)</f>
        <v>120.32</v>
      </c>
      <c r="X12" s="65">
        <f>IF(AB6="-",NA(),AB6)</f>
        <v>119.89</v>
      </c>
      <c r="Y12" s="65">
        <f>IF(AC6="-",NA(),AC6)</f>
        <v>119.93</v>
      </c>
      <c r="AE12" s="64" t="s">
        <v>24</v>
      </c>
      <c r="AF12" s="65">
        <f>IF(AJ6="-",NA(),AJ6)</f>
        <v>22.44</v>
      </c>
      <c r="AG12" s="65">
        <f t="shared" ref="AG12:AJ12" si="10">IF(AK6="-",NA(),AK6)</f>
        <v>18.82</v>
      </c>
      <c r="AH12" s="65">
        <f t="shared" si="10"/>
        <v>17.88</v>
      </c>
      <c r="AI12" s="65">
        <f t="shared" si="10"/>
        <v>16.670000000000002</v>
      </c>
      <c r="AJ12" s="65">
        <f t="shared" si="10"/>
        <v>9.4700000000000006</v>
      </c>
      <c r="AP12" s="64" t="s">
        <v>24</v>
      </c>
      <c r="AQ12" s="65">
        <f>IF(AU6="-",NA(),AU6)</f>
        <v>345.05</v>
      </c>
      <c r="AR12" s="65">
        <f t="shared" ref="AR12:AU12" si="11">IF(AV6="-",NA(),AV6)</f>
        <v>379.14</v>
      </c>
      <c r="AS12" s="65">
        <f t="shared" si="11"/>
        <v>394.58</v>
      </c>
      <c r="AT12" s="65">
        <f t="shared" si="11"/>
        <v>368.36</v>
      </c>
      <c r="AU12" s="65">
        <f t="shared" si="11"/>
        <v>380.84</v>
      </c>
      <c r="BA12" s="64" t="s">
        <v>24</v>
      </c>
      <c r="BB12" s="65">
        <f>IF(BF6="-",NA(),BF6)</f>
        <v>255.89</v>
      </c>
      <c r="BC12" s="65">
        <f t="shared" ref="BC12:BF12" si="12">IF(BG6="-",NA(),BG6)</f>
        <v>242.57</v>
      </c>
      <c r="BD12" s="65">
        <f t="shared" si="12"/>
        <v>235.79</v>
      </c>
      <c r="BE12" s="65">
        <f t="shared" si="12"/>
        <v>227.51</v>
      </c>
      <c r="BF12" s="65">
        <f t="shared" si="12"/>
        <v>225.72</v>
      </c>
      <c r="BL12" s="64" t="s">
        <v>24</v>
      </c>
      <c r="BM12" s="65">
        <f>IF(BQ6="-",NA(),BQ6)</f>
        <v>118.99</v>
      </c>
      <c r="BN12" s="65">
        <f t="shared" ref="BN12:BQ12" si="13">IF(BR6="-",NA(),BR6)</f>
        <v>119.17</v>
      </c>
      <c r="BO12" s="65">
        <f t="shared" si="13"/>
        <v>117.72</v>
      </c>
      <c r="BP12" s="65">
        <f t="shared" si="13"/>
        <v>117.69</v>
      </c>
      <c r="BQ12" s="65">
        <f t="shared" si="13"/>
        <v>116.75</v>
      </c>
      <c r="BW12" s="64" t="s">
        <v>24</v>
      </c>
      <c r="BX12" s="65">
        <f>IF(CB6="-",NA(),CB6)</f>
        <v>16.850000000000001</v>
      </c>
      <c r="BY12" s="65">
        <f t="shared" ref="BY12:CB12" si="14">IF(CC6="-",NA(),CC6)</f>
        <v>16.8</v>
      </c>
      <c r="BZ12" s="65">
        <f t="shared" si="14"/>
        <v>17.03</v>
      </c>
      <c r="CA12" s="65">
        <f t="shared" si="14"/>
        <v>17.07</v>
      </c>
      <c r="CB12" s="65">
        <f t="shared" si="14"/>
        <v>17.22</v>
      </c>
      <c r="CH12" s="64" t="s">
        <v>24</v>
      </c>
      <c r="CI12" s="65">
        <f>IF(CM6="-",NA(),CM6)</f>
        <v>57.55</v>
      </c>
      <c r="CJ12" s="65">
        <f t="shared" ref="CJ12:CM12" si="15">IF(CN6="-",NA(),CN6)</f>
        <v>57.69</v>
      </c>
      <c r="CK12" s="65">
        <f t="shared" si="15"/>
        <v>58.56</v>
      </c>
      <c r="CL12" s="65">
        <f t="shared" si="15"/>
        <v>57.96</v>
      </c>
      <c r="CM12" s="65">
        <f t="shared" si="15"/>
        <v>56</v>
      </c>
      <c r="CS12" s="64" t="s">
        <v>24</v>
      </c>
      <c r="CT12" s="65">
        <f>IF(CX6="-",NA(),CX6)</f>
        <v>79.42</v>
      </c>
      <c r="CU12" s="65">
        <f t="shared" ref="CU12:CX12" si="16">IF(CY6="-",NA(),CY6)</f>
        <v>79.2</v>
      </c>
      <c r="CV12" s="65">
        <f t="shared" si="16"/>
        <v>80.5</v>
      </c>
      <c r="CW12" s="65">
        <f t="shared" si="16"/>
        <v>80.540000000000006</v>
      </c>
      <c r="CX12" s="65">
        <f t="shared" si="16"/>
        <v>80.08</v>
      </c>
      <c r="DD12" s="64" t="s">
        <v>24</v>
      </c>
      <c r="DE12" s="65">
        <f>IF(DI6="-",NA(),DI6)</f>
        <v>57.93</v>
      </c>
      <c r="DF12" s="65">
        <f t="shared" ref="DF12:DI12" si="17">IF(DJ6="-",NA(),DJ6)</f>
        <v>58.88</v>
      </c>
      <c r="DG12" s="65">
        <f t="shared" si="17"/>
        <v>59.48</v>
      </c>
      <c r="DH12" s="65">
        <f t="shared" si="17"/>
        <v>60.09</v>
      </c>
      <c r="DI12" s="65">
        <f t="shared" si="17"/>
        <v>60.35</v>
      </c>
      <c r="DO12" s="64" t="s">
        <v>24</v>
      </c>
      <c r="DP12" s="65">
        <f>IF(DT6="-",NA(),DT6)</f>
        <v>41.79</v>
      </c>
      <c r="DQ12" s="65">
        <f t="shared" ref="DQ12:DT12" si="18">IF(DU6="-",NA(),DU6)</f>
        <v>43.44</v>
      </c>
      <c r="DR12" s="65">
        <f t="shared" si="18"/>
        <v>48.09</v>
      </c>
      <c r="DS12" s="65">
        <f t="shared" si="18"/>
        <v>50.93</v>
      </c>
      <c r="DT12" s="65">
        <f t="shared" si="18"/>
        <v>52.07</v>
      </c>
      <c r="DZ12" s="64" t="s">
        <v>24</v>
      </c>
      <c r="EA12" s="65">
        <f>IF(EE6="-",NA(),EE6)</f>
        <v>0.32</v>
      </c>
      <c r="EB12" s="65">
        <f t="shared" ref="EB12:EE12" si="19">IF(EF6="-",NA(),EF6)</f>
        <v>0.21</v>
      </c>
      <c r="EC12" s="65">
        <f t="shared" si="19"/>
        <v>0.13</v>
      </c>
      <c r="ED12" s="65">
        <f t="shared" si="19"/>
        <v>0.22</v>
      </c>
      <c r="EE12" s="65">
        <f t="shared" si="19"/>
        <v>0.5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2022-01-28T07:41:51Z</cp:lastPrinted>
  <dcterms:created xsi:type="dcterms:W3CDTF">2021-12-03T08:59:20Z</dcterms:created>
  <dcterms:modified xsi:type="dcterms:W3CDTF">2022-01-28T07:58:08Z</dcterms:modified>
  <cp:category/>
</cp:coreProperties>
</file>