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040070\R3年度\01_調査Ⅰ\03_公営企業決算状況調査\Ｒ３（Ｒ２決算）\06_経営比較分析表（令和２年度決算）の分析等\02_部局からの回答\01_企業庁\"/>
    </mc:Choice>
  </mc:AlternateContent>
  <workbookProtection workbookAlgorithmName="SHA-512" workbookHashValue="tqR9N/+NQvt+EyJ5ZyLS2GvZ4qTdFqBfjNvrudNx5QwDBjyU4H0yOPrZN6U32EQVPCY7ulmubCBwYWjbWL9ipw==" workbookSaltValue="kmNsi1FFGuP5vN8pdFVy4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DS10" i="5"/>
  <c r="DI10" i="5"/>
  <c r="DE10" i="5"/>
  <c r="CK10" i="5"/>
  <c r="CA10" i="5"/>
  <c r="BQ10" i="5"/>
  <c r="BM10" i="5"/>
  <c r="AS10" i="5"/>
  <c r="AI10" i="5"/>
  <c r="Y10" i="5"/>
  <c r="U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ER56" i="4"/>
  <c r="CZ56" i="4"/>
  <c r="CF56" i="4"/>
  <c r="BL56" i="4"/>
  <c r="AR56" i="4"/>
  <c r="X56" i="4"/>
  <c r="RH55" i="4"/>
  <c r="QN55" i="4"/>
  <c r="PT55" i="4"/>
  <c r="OZ55" i="4"/>
  <c r="OF55" i="4"/>
  <c r="MN55" i="4"/>
  <c r="LT55" i="4"/>
  <c r="KZ55" i="4"/>
  <c r="KF55" i="4"/>
  <c r="JL55" i="4"/>
  <c r="HT55" i="4"/>
  <c r="GZ55" i="4"/>
  <c r="GF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AR55" i="4"/>
  <c r="V10" i="5"/>
  <c r="AF10" i="5"/>
  <c r="AJ10" i="5"/>
  <c r="AT10" i="5"/>
  <c r="BD10" i="5"/>
  <c r="BN10" i="5"/>
  <c r="BX10" i="5"/>
  <c r="CB10" i="5"/>
  <c r="CL10" i="5"/>
  <c r="CV10" i="5"/>
  <c r="DF10" i="5"/>
  <c r="DP10" i="5"/>
  <c r="DT10" i="5"/>
  <c r="ED10" i="5"/>
  <c r="FL33" i="4"/>
  <c r="QN33" i="4"/>
  <c r="FL56" i="4"/>
  <c r="W10" i="5"/>
  <c r="AG10" i="5"/>
  <c r="AQ10" i="5"/>
  <c r="AU10" i="5"/>
  <c r="BE10" i="5"/>
  <c r="BO10" i="5"/>
  <c r="BY10" i="5"/>
  <c r="CI10" i="5"/>
  <c r="CM10" i="5"/>
  <c r="CW10" i="5"/>
  <c r="DG10" i="5"/>
  <c r="DQ10" i="5"/>
  <c r="EA10" i="5"/>
  <c r="EE10" i="5"/>
  <c r="X10" i="5"/>
  <c r="AH10" i="5"/>
  <c r="AR10" i="5"/>
  <c r="BB10" i="5"/>
  <c r="BF10" i="5"/>
  <c r="BP10" i="5"/>
  <c r="BZ10" i="5"/>
  <c r="CJ10" i="5"/>
  <c r="EB10" i="5"/>
  <c r="BC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<sst xmlns="http://schemas.openxmlformats.org/spreadsheetml/2006/main" count="262" uniqueCount="107">
  <si>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</si>
  <si>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</si>
  <si>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</si>
  <si>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</si>
  <si>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</si>
  <si>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</si>
  <si>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</si>
  <si>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</si>
  <si>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</si>
  <si>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</si>
  <si>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</si>
  <si>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</si>
  <si>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</si>
  <si>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</si>
  <si>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</si>
  <si>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</si>
  <si>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</si>
  <si>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</si>
  <si>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</si>
  <si>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</si>
  <si>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</si>
  <si>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</si>
  <si>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</si>
  <si>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</si>
  <si>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</si>
  <si>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</si>
  <si>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</si>
  <si>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</si>
  <si>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</si>
  <si>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</si>
  <si>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</si>
  <si>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</si>
  <si>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</si>
  <si>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</si>
  <si>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</si>
  <si>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</si>
  <si>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</si>
  <si>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</si>
  <si>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</si>
  <si>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</si>
  <si>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</si>
  <si>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</si>
  <si>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</si>
  <si>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</si>
  <si>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</si>
  <si>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</si>
  <si>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</si>
  <si>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</si>
  <si>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</si>
  <si>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</si>
  <si>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</si>
  <si>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</si>
  <si>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</si>
  <si>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</si>
  <si>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</si>
  <si>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</si>
  <si>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</si>
  <si>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</si>
  <si>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</si>
  <si>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</si>
  <si>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</si>
  <si>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</si>
  <si>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</si>
  <si>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</si>
  <si>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</si>
  <si>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</si>
  <si>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</si>
  <si>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</si>
  <si>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</si>
  <si>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</si>
  <si>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</si>
  <si>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</si>
  <si>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</si>
  <si>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</si>
  <si>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</si>
  <si>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</si>
  <si>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</si>
  <si>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</si>
  <si>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</si>
  <si>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</si>
  <si>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</si>
  <si>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</si>
  <si>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</si>
  <si>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</si>
  <si>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</si>
  <si>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</si>
  <si>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</si>
  <si>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</si>
  <si>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240001</t>
  </si>
  <si>
    <t>46</t>
  </si>
  <si>
    <t>02</t>
  </si>
  <si>
    <t>0</t>
  </si>
  <si>
    <t>000</t>
  </si>
  <si>
    <t>三重県</t>
  </si>
  <si>
    <t>法適用</t>
  </si>
  <si>
    <t>工業用水道事業</t>
  </si>
  <si>
    <t>大規模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</si>
  <si>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</si>
  <si>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</si>
  <si>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</si>
  <si>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</si>
  <si>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</si>
  <si>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</si>
  <si>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</si>
  <si>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上記動向をもとに総合的に判断すると、今後も概ね現行の状態が維持できると考えられ、経営に大きな影響を与える要因は認められないため、安定した経営が継続できると考えられる。
　今後、耐用年数を迎える施設は増加してくることから、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rPh sb="86" eb="88">
      <t>コンゴ</t>
    </rPh>
    <rPh sb="89" eb="91">
      <t>タイヨウ</t>
    </rPh>
    <rPh sb="91" eb="93">
      <t>ネンスウ</t>
    </rPh>
    <rPh sb="94" eb="95">
      <t>ムカ</t>
    </rPh>
    <rPh sb="97" eb="99">
      <t>シセツ</t>
    </rPh>
    <rPh sb="100" eb="102">
      <t>ゾウカ</t>
    </rPh>
    <phoneticPr fontId="5"/>
  </si>
  <si>
    <t>　経営の健全性については、①経常収支比率及び⑤料金回収率が平均的な水準を下回っているものの、ともに100％を超えていることから、収益性は確保されている。
　②累積欠損金比率については、近年、累積欠損金が発生しておらず、経営の健全性は確保されている。
　また、④企業債残高対給水収益比率については、これまで平均的な水準であったが、施設の耐震化等による大規模改良の実施に伴い、今後、企業債残高はやや増える傾向にある。
　③流動比率については、100％を超えており、かつ、現金預金の比率が高いため、短期債務に対する支払能力も良好である。
　効率性については、⑦施設利用率が約50％と平均値より低くなっているものの、複数水源のバランスを考慮した運用により、渇水等にも安定供給が可能な施設となっている。
　また、⑧契約率は、平均値より高く、令和２年度は約89％となり微増の傾向にあることから、安定した収益に繋がっていると考えられる。
　なお、⑥給水原価が平均値より高くなっているのは、使用水量と契約水量に乖離があり、施設利用率が低いためである。</t>
    <rPh sb="29" eb="32">
      <t>ヘイキンテキ</t>
    </rPh>
    <rPh sb="33" eb="35">
      <t>スイジュン</t>
    </rPh>
    <rPh sb="36" eb="38">
      <t>シタマワ</t>
    </rPh>
    <rPh sb="152" eb="155">
      <t>ヘイキンテキ</t>
    </rPh>
    <rPh sb="156" eb="158">
      <t>スイジュン</t>
    </rPh>
    <rPh sb="164" eb="166">
      <t>シセツ</t>
    </rPh>
    <rPh sb="167" eb="170">
      <t>タイシンカ</t>
    </rPh>
    <rPh sb="170" eb="171">
      <t>トウ</t>
    </rPh>
    <rPh sb="174" eb="177">
      <t>ダイキボ</t>
    </rPh>
    <rPh sb="177" eb="179">
      <t>カイリョウ</t>
    </rPh>
    <rPh sb="180" eb="182">
      <t>ジッシ</t>
    </rPh>
    <rPh sb="183" eb="184">
      <t>トモナ</t>
    </rPh>
    <rPh sb="186" eb="188">
      <t>コンゴ</t>
    </rPh>
    <rPh sb="197" eb="198">
      <t>フ</t>
    </rPh>
    <rPh sb="200" eb="202">
      <t>ケイコウ</t>
    </rPh>
    <rPh sb="304" eb="306">
      <t>フクスウ</t>
    </rPh>
    <rPh sb="306" eb="308">
      <t>スイゲン</t>
    </rPh>
    <rPh sb="314" eb="316">
      <t>コウリョ</t>
    </rPh>
    <rPh sb="318" eb="320">
      <t>ウンヨウ</t>
    </rPh>
    <rPh sb="324" eb="326">
      <t>カッスイ</t>
    </rPh>
    <rPh sb="326" eb="327">
      <t>トウ</t>
    </rPh>
    <rPh sb="329" eb="331">
      <t>アンテイ</t>
    </rPh>
    <rPh sb="334" eb="336">
      <t>カノウ</t>
    </rPh>
    <rPh sb="352" eb="354">
      <t>ケイヤク</t>
    </rPh>
    <rPh sb="362" eb="363">
      <t>タカ</t>
    </rPh>
    <rPh sb="365" eb="367">
      <t>レイワ</t>
    </rPh>
    <rPh sb="371" eb="372">
      <t>ヤク</t>
    </rPh>
    <rPh sb="391" eb="393">
      <t>アンテイ</t>
    </rPh>
    <rPh sb="437" eb="439">
      <t>シヨウ</t>
    </rPh>
    <rPh sb="439" eb="441">
      <t>スイリョウ</t>
    </rPh>
    <rPh sb="442" eb="444">
      <t>ケイヤク</t>
    </rPh>
    <rPh sb="444" eb="446">
      <t>スイリョウ</t>
    </rPh>
    <rPh sb="447" eb="449">
      <t>カイリ</t>
    </rPh>
    <phoneticPr fontId="5"/>
  </si>
  <si>
    <r>
      <t>　①有形固定資産減価償却率は、類似団体の平均値より高く</t>
    </r>
    <r>
      <rPr>
        <sz val="11"/>
        <color theme="1"/>
        <rFont val="ＭＳ ゴシック"/>
        <family val="3"/>
        <charset val="128"/>
      </rPr>
      <t>推移してきたが、令和元年度以降は減少し、令和２年度は類似団体の平均値を下回っている。これは、近年、浄水場の耐震化等の複数年工事が多く、供用開始まで建設仮勘定としてきたものを、令和元年度以降、順次供用開始し、本勘定に振替えたことによる。</t>
    </r>
    <r>
      <rPr>
        <sz val="11"/>
        <color rgb="FFFF0000"/>
        <rFont val="ＭＳ ゴシック"/>
        <family val="3"/>
        <charset val="128"/>
      </rPr>
      <t>　
　</t>
    </r>
    <r>
      <rPr>
        <sz val="11"/>
        <rFont val="ＭＳ ゴシック"/>
        <family val="3"/>
        <charset val="128"/>
      </rPr>
      <t>②管路経年化率の伸びについては、布設年度の古い管路施設が、順次、法定耐用年数を迎えてきていることを示すものである。
　③管路更新率は、類似団体の平均値と同様に低い値となっている。これは、厚生労働省が示す実使用年数を考慮し、老朽化の程度や使用条件等を考慮して管路の更新を進めていることにより、法定耐用年数よりも更新の周期が長くなっていることによる。　今後も、経営計画に基づき、老朽管路等の施設更新や耐震化を計画的に進めていく。</t>
    </r>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5" eb="26">
      <t>タカ</t>
    </rPh>
    <rPh sb="27" eb="29">
      <t>スイイ</t>
    </rPh>
    <rPh sb="38" eb="40">
      <t>ネンド</t>
    </rPh>
    <rPh sb="43" eb="45">
      <t>ゲンショウ</t>
    </rPh>
    <rPh sb="47" eb="49">
      <t>レイワ</t>
    </rPh>
    <rPh sb="50" eb="52">
      <t>ネンド</t>
    </rPh>
    <rPh sb="53" eb="55">
      <t>ルイジ</t>
    </rPh>
    <rPh sb="55" eb="57">
      <t>ダンタイ</t>
    </rPh>
    <rPh sb="58" eb="61">
      <t>ヘイキンチ</t>
    </rPh>
    <rPh sb="62" eb="64">
      <t>シタマワ</t>
    </rPh>
    <rPh sb="73" eb="75">
      <t>キンネン</t>
    </rPh>
    <rPh sb="83" eb="84">
      <t>トウ</t>
    </rPh>
    <rPh sb="85" eb="88">
      <t>フクスウネン</t>
    </rPh>
    <rPh sb="88" eb="90">
      <t>コウジ</t>
    </rPh>
    <rPh sb="91" eb="92">
      <t>オオ</t>
    </rPh>
    <rPh sb="114" eb="116">
      <t>レイワ</t>
    </rPh>
    <rPh sb="116" eb="119">
      <t>ガンネンド</t>
    </rPh>
    <rPh sb="119" eb="121">
      <t>イコウ</t>
    </rPh>
    <rPh sb="130" eb="133">
      <t>ホンカンジョウ</t>
    </rPh>
    <rPh sb="134" eb="136">
      <t>フリカエ</t>
    </rPh>
    <rPh sb="254" eb="256">
      <t>コウリョ</t>
    </rPh>
    <rPh sb="258" eb="261">
      <t>ロウキュウカ</t>
    </rPh>
    <rPh sb="262" eb="264">
      <t>テイド</t>
    </rPh>
    <rPh sb="269" eb="270">
      <t>トウ</t>
    </rPh>
    <rPh sb="271" eb="273">
      <t>コウリョ</t>
    </rPh>
    <rPh sb="275" eb="277">
      <t>カンロ</t>
    </rPh>
    <rPh sb="278" eb="280">
      <t>コウシン</t>
    </rPh>
    <rPh sb="281" eb="282">
      <t>スス</t>
    </rPh>
    <rPh sb="292" eb="294">
      <t>ホウテイ</t>
    </rPh>
    <rPh sb="294" eb="296">
      <t>タイヨウ</t>
    </rPh>
    <rPh sb="296" eb="298">
      <t>ネンスウ</t>
    </rPh>
    <rPh sb="301" eb="303">
      <t>コウシン</t>
    </rPh>
    <rPh sb="304" eb="306">
      <t>シュウキ</t>
    </rPh>
    <rPh sb="307" eb="308">
      <t>ナガ</t>
    </rPh>
    <rPh sb="325" eb="327">
      <t>ケイエイ</t>
    </rPh>
    <rPh sb="327" eb="329">
      <t>ケイカク</t>
    </rPh>
    <rPh sb="330" eb="331">
      <t>モト</t>
    </rPh>
    <rPh sb="334" eb="336">
      <t>ロウキュウ</t>
    </rPh>
    <rPh sb="338" eb="339">
      <t>トウ</t>
    </rPh>
    <rPh sb="340" eb="342">
      <t>シセツ</t>
    </rPh>
    <rPh sb="345" eb="348">
      <t>タイシンカ</t>
    </rPh>
    <rPh sb="349" eb="352">
      <t>ケイカクテキ</t>
    </rPh>
    <rPh sb="353" eb="35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</si>
</sst>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61.16</c:v>
                </c:pt>
                <c:pt idx="1">
                  <c:v>62.21</c:v>
                </c:pt>
                <c:pt idx="2">
                  <c:v>63.01</c:v>
                </c:pt>
                <c:pt idx="3">
                  <c:v>62.04</c:v>
                </c:pt>
                <c:pt idx="4">
                  <c:v>59.5</c:v>
                </c:pt>
              </c:numCache>
            </c:numRef>
          </c:val>
          <c:extLst>
            <c:ext xmlns:c16="http://schemas.microsoft.com/office/drawing/2014/chart" uri="{C3380CC4-5D6E-409C-BE32-E72D297353CC}">
              <c16:uniqueId val="{00000000-6A9A-4A6D-BA92-42DA5CE11B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6A9A-4A6D-BA92-42DA5CE11B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12-4DCD-9AB8-AB45AFA476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0312-4DCD-9AB8-AB45AFA476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111.66</c:v>
                </c:pt>
                <c:pt idx="1">
                  <c:v>107.93</c:v>
                </c:pt>
                <c:pt idx="2">
                  <c:v>109.53</c:v>
                </c:pt>
                <c:pt idx="3">
                  <c:v>106.49</c:v>
                </c:pt>
                <c:pt idx="4">
                  <c:v>106.28</c:v>
                </c:pt>
              </c:numCache>
            </c:numRef>
          </c:val>
          <c:extLst>
            <c:ext xmlns:c16="http://schemas.microsoft.com/office/drawing/2014/chart" uri="{C3380CC4-5D6E-409C-BE32-E72D297353CC}">
              <c16:uniqueId val="{00000000-D6F7-4166-A669-959E4DBC22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D6F7-4166-A669-959E4DBC22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64.59</c:v>
                </c:pt>
                <c:pt idx="1">
                  <c:v>64.540000000000006</c:v>
                </c:pt>
                <c:pt idx="2">
                  <c:v>98.85</c:v>
                </c:pt>
                <c:pt idx="3">
                  <c:v>98.32</c:v>
                </c:pt>
                <c:pt idx="4">
                  <c:v>98.12</c:v>
                </c:pt>
              </c:numCache>
            </c:numRef>
          </c:val>
          <c:extLst>
            <c:ext xmlns:c16="http://schemas.microsoft.com/office/drawing/2014/chart" uri="{C3380CC4-5D6E-409C-BE32-E72D297353CC}">
              <c16:uniqueId val="{00000000-B8DC-47B9-9270-0AC2A8FF60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B8DC-47B9-9270-0AC2A8FF60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0.24</c:v>
                </c:pt>
                <c:pt idx="1">
                  <c:v>0.13</c:v>
                </c:pt>
                <c:pt idx="2">
                  <c:v>0.13</c:v>
                </c:pt>
                <c:pt idx="3">
                  <c:v>0.48</c:v>
                </c:pt>
                <c:pt idx="4">
                  <c:v>0.2</c:v>
                </c:pt>
              </c:numCache>
            </c:numRef>
          </c:val>
          <c:extLst>
            <c:ext xmlns:c16="http://schemas.microsoft.com/office/drawing/2014/chart" uri="{C3380CC4-5D6E-409C-BE32-E72D297353CC}">
              <c16:uniqueId val="{00000000-7378-4239-9C6F-81D346E10F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7378-4239-9C6F-81D346E10F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412.15</c:v>
                </c:pt>
                <c:pt idx="1">
                  <c:v>575.79999999999995</c:v>
                </c:pt>
                <c:pt idx="2">
                  <c:v>527.77</c:v>
                </c:pt>
                <c:pt idx="3">
                  <c:v>534.04</c:v>
                </c:pt>
                <c:pt idx="4">
                  <c:v>610.78</c:v>
                </c:pt>
              </c:numCache>
            </c:numRef>
          </c:val>
          <c:extLst>
            <c:ext xmlns:c16="http://schemas.microsoft.com/office/drawing/2014/chart" uri="{C3380CC4-5D6E-409C-BE32-E72D297353CC}">
              <c16:uniqueId val="{00000000-1E19-420A-B861-E7280BDAF9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1E19-420A-B861-E7280BDAF9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238.33</c:v>
                </c:pt>
                <c:pt idx="1">
                  <c:v>234.8</c:v>
                </c:pt>
                <c:pt idx="2">
                  <c:v>274.10000000000002</c:v>
                </c:pt>
                <c:pt idx="3">
                  <c:v>335.02</c:v>
                </c:pt>
                <c:pt idx="4">
                  <c:v>370.85</c:v>
                </c:pt>
              </c:numCache>
            </c:numRef>
          </c:val>
          <c:extLst>
            <c:ext xmlns:c16="http://schemas.microsoft.com/office/drawing/2014/chart" uri="{C3380CC4-5D6E-409C-BE32-E72D297353CC}">
              <c16:uniqueId val="{00000000-9771-4A85-BFBB-946883175B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9771-4A85-BFBB-946883175B2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107.77</c:v>
                </c:pt>
                <c:pt idx="1">
                  <c:v>104.5</c:v>
                </c:pt>
                <c:pt idx="2">
                  <c:v>106.36</c:v>
                </c:pt>
                <c:pt idx="3">
                  <c:v>102.56</c:v>
                </c:pt>
                <c:pt idx="4">
                  <c:v>102.19</c:v>
                </c:pt>
              </c:numCache>
            </c:numRef>
          </c:val>
          <c:extLst>
            <c:ext xmlns:c16="http://schemas.microsoft.com/office/drawing/2014/chart" uri="{C3380CC4-5D6E-409C-BE32-E72D297353CC}">
              <c16:uniqueId val="{00000000-78E5-4853-8717-841E429FB7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78E5-4853-8717-841E429FB7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22.42</c:v>
                </c:pt>
                <c:pt idx="1">
                  <c:v>22.86</c:v>
                </c:pt>
                <c:pt idx="2">
                  <c:v>22.58</c:v>
                </c:pt>
                <c:pt idx="3">
                  <c:v>23.32</c:v>
                </c:pt>
                <c:pt idx="4">
                  <c:v>23.55</c:v>
                </c:pt>
              </c:numCache>
            </c:numRef>
          </c:val>
          <c:extLst>
            <c:ext xmlns:c16="http://schemas.microsoft.com/office/drawing/2014/chart" uri="{C3380CC4-5D6E-409C-BE32-E72D297353CC}">
              <c16:uniqueId val="{00000000-CCFF-40DC-9D03-0B080B1F8E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CCFF-40DC-9D03-0B080B1F8E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48.05</c:v>
                </c:pt>
                <c:pt idx="1">
                  <c:v>48.4</c:v>
                </c:pt>
                <c:pt idx="2">
                  <c:v>50.05</c:v>
                </c:pt>
                <c:pt idx="3">
                  <c:v>48.89</c:v>
                </c:pt>
                <c:pt idx="4">
                  <c:v>47.02</c:v>
                </c:pt>
              </c:numCache>
            </c:numRef>
          </c:val>
          <c:extLst>
            <c:ext xmlns:c16="http://schemas.microsoft.com/office/drawing/2014/chart" uri="{C3380CC4-5D6E-409C-BE32-E72D297353CC}">
              <c16:uniqueId val="{00000000-5C77-4F6E-8421-55FF249805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5C77-4F6E-8421-55FF249805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85.73</c:v>
                </c:pt>
                <c:pt idx="1">
                  <c:v>85.79</c:v>
                </c:pt>
                <c:pt idx="2">
                  <c:v>87.49</c:v>
                </c:pt>
                <c:pt idx="3">
                  <c:v>88.62</c:v>
                </c:pt>
                <c:pt idx="4">
                  <c:v>88.63</c:v>
                </c:pt>
              </c:numCache>
            </c:numRef>
          </c:val>
          <c:extLst>
            <c:ext xmlns:c16="http://schemas.microsoft.com/office/drawing/2014/chart" uri="{C3380CC4-5D6E-409C-BE32-E72D297353CC}">
              <c16:uniqueId val="{00000000-E61F-4250-B6C7-3EDBB318C3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E61F-4250-B6C7-3EDBB318C3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TC57" sqref="TC5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三重県</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911500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大規模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4</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428620</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78.7</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104</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807860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その他</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105</v>
      </c>
      <c r="SN16" s="129"/>
      <c r="SO16" s="129"/>
      <c r="SP16" s="129"/>
      <c r="SQ16" s="129"/>
      <c r="SR16" s="129"/>
      <c r="SS16" s="129"/>
      <c r="ST16" s="129"/>
      <c r="SU16" s="129"/>
      <c r="SV16" s="129"/>
      <c r="SW16" s="129"/>
      <c r="SX16" s="129"/>
      <c r="SY16" s="129"/>
      <c r="SZ16" s="129"/>
      <c r="TA16" s="130"/>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111.66</v>
      </c>
      <c r="Y32" s="107"/>
      <c r="Z32" s="107"/>
      <c r="AA32" s="107"/>
      <c r="AB32" s="107"/>
      <c r="AC32" s="107"/>
      <c r="AD32" s="107"/>
      <c r="AE32" s="107"/>
      <c r="AF32" s="107"/>
      <c r="AG32" s="107"/>
      <c r="AH32" s="107"/>
      <c r="AI32" s="107"/>
      <c r="AJ32" s="107"/>
      <c r="AK32" s="107"/>
      <c r="AL32" s="107"/>
      <c r="AM32" s="107"/>
      <c r="AN32" s="107"/>
      <c r="AO32" s="107"/>
      <c r="AP32" s="107"/>
      <c r="AQ32" s="108"/>
      <c r="AR32" s="106">
        <f>データ!U6</f>
        <v>107.93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109.53</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106.49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106.28</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412.15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575.79999999999995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527.77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534.04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610.78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238.33</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234.8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274.10000000000002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335.02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370.85</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107.77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104.5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106.36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102.56</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102.19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22.42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22.86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22.58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23.32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23.55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48.05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48.4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50.05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48.89</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47.02</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85.73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85.79</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87.49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88.62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88.63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61.16</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62.21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63.01</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62.04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59.5</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64.59</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64.540000000000006</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98.85</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98.32</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98.12</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0.24</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0.13</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0.13</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0.48</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0.2</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57.93</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58.88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59.48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60.09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60.35</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41.79</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43.44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48.09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50.93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52.07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0.32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0.21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0.5</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wheTwtP7eVDNJVR4yw1gVnRKAoHghHezuRwqgvxFcGWKHAYBvcf8P4AqKWSYkQyIvZ8//7mMEtSJjcfB7URIQ==" saltValue="u0uIqJpxOi1elywuF5oZE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111.66</v>
      </c>
      <c r="U6" s="52">
        <f>U7</f>
        <v>107.93</v>
      </c>
      <c r="V6" s="52">
        <f>V7</f>
        <v>109.53</v>
      </c>
      <c r="W6" s="52">
        <f>W7</f>
        <v>106.49</v>
      </c>
      <c r="X6" s="52">
        <f t="shared" si="3"/>
        <v>106.28</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412.15</v>
      </c>
      <c r="AQ6" s="52">
        <f>AQ7</f>
        <v>575.79999999999995</v>
      </c>
      <c r="AR6" s="52">
        <f>AR7</f>
        <v>527.77</v>
      </c>
      <c r="AS6" s="52">
        <f>AS7</f>
        <v>534.04</v>
      </c>
      <c r="AT6" s="52">
        <f t="shared" si="3"/>
        <v>610.78</v>
      </c>
      <c r="AU6" s="52">
        <f t="shared" si="3"/>
        <v>345.05</v>
      </c>
      <c r="AV6" s="52">
        <f t="shared" si="3"/>
        <v>379.14</v>
      </c>
      <c r="AW6" s="52">
        <f t="shared" si="3"/>
        <v>394.58</v>
      </c>
      <c r="AX6" s="52">
        <f t="shared" si="3"/>
        <v>368.36</v>
      </c>
      <c r="AY6" s="52">
        <f t="shared" si="3"/>
        <v>380.84</v>
      </c>
      <c r="AZ6" s="50" t="str">
        <f>IF(AZ7="-","【-】","【"&amp;SUBSTITUTE(TEXT(AZ7,"#,##0.00"),"-","△")&amp;"】")</f>
        <v>【436.32】</v>
      </c>
      <c r="BA6" s="52">
        <f t="shared" si="3"/>
        <v>238.33</v>
      </c>
      <c r="BB6" s="52">
        <f>BB7</f>
        <v>234.8</v>
      </c>
      <c r="BC6" s="52">
        <f>BC7</f>
        <v>274.10000000000002</v>
      </c>
      <c r="BD6" s="52">
        <f>BD7</f>
        <v>335.02</v>
      </c>
      <c r="BE6" s="52">
        <f t="shared" si="3"/>
        <v>370.85</v>
      </c>
      <c r="BF6" s="52">
        <f t="shared" si="3"/>
        <v>255.89</v>
      </c>
      <c r="BG6" s="52">
        <f t="shared" si="3"/>
        <v>242.57</v>
      </c>
      <c r="BH6" s="52">
        <f t="shared" si="3"/>
        <v>235.79</v>
      </c>
      <c r="BI6" s="52">
        <f t="shared" si="3"/>
        <v>227.51</v>
      </c>
      <c r="BJ6" s="52">
        <f t="shared" si="3"/>
        <v>225.72</v>
      </c>
      <c r="BK6" s="50" t="str">
        <f>IF(BK7="-","【-】","【"&amp;SUBSTITUTE(TEXT(BK7,"#,##0.00"),"-","△")&amp;"】")</f>
        <v>【238.21】</v>
      </c>
      <c r="BL6" s="52">
        <f t="shared" si="3"/>
        <v>107.77</v>
      </c>
      <c r="BM6" s="52">
        <f>BM7</f>
        <v>104.5</v>
      </c>
      <c r="BN6" s="52">
        <f>BN7</f>
        <v>106.36</v>
      </c>
      <c r="BO6" s="52">
        <f>BO7</f>
        <v>102.56</v>
      </c>
      <c r="BP6" s="52">
        <f t="shared" si="3"/>
        <v>102.19</v>
      </c>
      <c r="BQ6" s="52">
        <f t="shared" si="3"/>
        <v>118.99</v>
      </c>
      <c r="BR6" s="52">
        <f t="shared" si="3"/>
        <v>119.17</v>
      </c>
      <c r="BS6" s="52">
        <f t="shared" si="3"/>
        <v>117.72</v>
      </c>
      <c r="BT6" s="52">
        <f t="shared" si="3"/>
        <v>117.69</v>
      </c>
      <c r="BU6" s="52">
        <f t="shared" si="3"/>
        <v>116.75</v>
      </c>
      <c r="BV6" s="50" t="str">
        <f>IF(BV7="-","【-】","【"&amp;SUBSTITUTE(TEXT(BV7,"#,##0.00"),"-","△")&amp;"】")</f>
        <v>【113.30】</v>
      </c>
      <c r="BW6" s="52">
        <f t="shared" si="3"/>
        <v>22.42</v>
      </c>
      <c r="BX6" s="52">
        <f>BX7</f>
        <v>22.86</v>
      </c>
      <c r="BY6" s="52">
        <f>BY7</f>
        <v>22.58</v>
      </c>
      <c r="BZ6" s="52">
        <f>BZ7</f>
        <v>23.32</v>
      </c>
      <c r="CA6" s="52">
        <f t="shared" si="3"/>
        <v>23.55</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48.05</v>
      </c>
      <c r="CI6" s="52">
        <f>CI7</f>
        <v>48.4</v>
      </c>
      <c r="CJ6" s="52">
        <f>CJ7</f>
        <v>50.05</v>
      </c>
      <c r="CK6" s="52">
        <f>CK7</f>
        <v>48.89</v>
      </c>
      <c r="CL6" s="52">
        <f t="shared" si="5"/>
        <v>47.02</v>
      </c>
      <c r="CM6" s="52">
        <f t="shared" si="5"/>
        <v>57.55</v>
      </c>
      <c r="CN6" s="52">
        <f t="shared" si="5"/>
        <v>57.69</v>
      </c>
      <c r="CO6" s="52">
        <f t="shared" si="5"/>
        <v>58.56</v>
      </c>
      <c r="CP6" s="52">
        <f t="shared" si="5"/>
        <v>57.96</v>
      </c>
      <c r="CQ6" s="52">
        <f t="shared" si="5"/>
        <v>56</v>
      </c>
      <c r="CR6" s="50" t="str">
        <f>IF(CR7="-","【-】","【"&amp;SUBSTITUTE(TEXT(CR7,"#,##0.00"),"-","△")&amp;"】")</f>
        <v>【53.39】</v>
      </c>
      <c r="CS6" s="52">
        <f t="shared" ref="CS6:DB6" si="6">CS7</f>
        <v>85.73</v>
      </c>
      <c r="CT6" s="52">
        <f>CT7</f>
        <v>85.79</v>
      </c>
      <c r="CU6" s="52">
        <f>CU7</f>
        <v>87.49</v>
      </c>
      <c r="CV6" s="52">
        <f>CV7</f>
        <v>88.62</v>
      </c>
      <c r="CW6" s="52">
        <f t="shared" si="6"/>
        <v>88.63</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61.16</v>
      </c>
      <c r="DE6" s="52">
        <f>DE7</f>
        <v>62.21</v>
      </c>
      <c r="DF6" s="52">
        <f>DF7</f>
        <v>63.01</v>
      </c>
      <c r="DG6" s="52">
        <f>DG7</f>
        <v>62.04</v>
      </c>
      <c r="DH6" s="52">
        <f t="shared" si="7"/>
        <v>59.5</v>
      </c>
      <c r="DI6" s="52">
        <f t="shared" si="7"/>
        <v>57.93</v>
      </c>
      <c r="DJ6" s="52">
        <f t="shared" si="7"/>
        <v>58.88</v>
      </c>
      <c r="DK6" s="52">
        <f t="shared" si="7"/>
        <v>59.48</v>
      </c>
      <c r="DL6" s="52">
        <f t="shared" si="7"/>
        <v>60.09</v>
      </c>
      <c r="DM6" s="52">
        <f t="shared" si="7"/>
        <v>60.35</v>
      </c>
      <c r="DN6" s="50" t="str">
        <f>IF(DN7="-","【-】","【"&amp;SUBSTITUTE(TEXT(DN7,"#,##0.00"),"-","△")&amp;"】")</f>
        <v>【59.52】</v>
      </c>
      <c r="DO6" s="52">
        <f t="shared" ref="DO6:DX6" si="8">DO7</f>
        <v>64.59</v>
      </c>
      <c r="DP6" s="52">
        <f>DP7</f>
        <v>64.540000000000006</v>
      </c>
      <c r="DQ6" s="52">
        <f>DQ7</f>
        <v>98.85</v>
      </c>
      <c r="DR6" s="52">
        <f>DR7</f>
        <v>98.32</v>
      </c>
      <c r="DS6" s="52">
        <f t="shared" si="8"/>
        <v>98.12</v>
      </c>
      <c r="DT6" s="52">
        <f t="shared" si="8"/>
        <v>41.79</v>
      </c>
      <c r="DU6" s="52">
        <f t="shared" si="8"/>
        <v>43.44</v>
      </c>
      <c r="DV6" s="52">
        <f t="shared" si="8"/>
        <v>48.09</v>
      </c>
      <c r="DW6" s="52">
        <f t="shared" si="8"/>
        <v>50.93</v>
      </c>
      <c r="DX6" s="52">
        <f t="shared" si="8"/>
        <v>52.07</v>
      </c>
      <c r="DY6" s="50" t="str">
        <f>IF(DY7="-","【-】","【"&amp;SUBSTITUTE(TEXT(DY7,"#,##0.00"),"-","△")&amp;"】")</f>
        <v>【49.06】</v>
      </c>
      <c r="DZ6" s="52">
        <f t="shared" ref="DZ6:EI6" si="9">DZ7</f>
        <v>0.24</v>
      </c>
      <c r="EA6" s="52">
        <f>EA7</f>
        <v>0.13</v>
      </c>
      <c r="EB6" s="52">
        <f>EB7</f>
        <v>0.13</v>
      </c>
      <c r="EC6" s="52">
        <f>EC7</f>
        <v>0.48</v>
      </c>
      <c r="ED6" s="52">
        <f t="shared" si="9"/>
        <v>0.2</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911500</v>
      </c>
      <c r="L7" s="54" t="s">
        <v>96</v>
      </c>
      <c r="M7" s="55">
        <v>4</v>
      </c>
      <c r="N7" s="55">
        <v>428620</v>
      </c>
      <c r="O7" s="56" t="s">
        <v>97</v>
      </c>
      <c r="P7" s="56">
        <v>78.7</v>
      </c>
      <c r="Q7" s="55">
        <v>104</v>
      </c>
      <c r="R7" s="55">
        <v>807860</v>
      </c>
      <c r="S7" s="54" t="s">
        <v>98</v>
      </c>
      <c r="T7" s="57">
        <v>111.66</v>
      </c>
      <c r="U7" s="57">
        <v>107.93</v>
      </c>
      <c r="V7" s="57">
        <v>109.53</v>
      </c>
      <c r="W7" s="57">
        <v>106.49</v>
      </c>
      <c r="X7" s="57">
        <v>106.28</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412.15</v>
      </c>
      <c r="AQ7" s="57">
        <v>575.79999999999995</v>
      </c>
      <c r="AR7" s="57">
        <v>527.77</v>
      </c>
      <c r="AS7" s="57">
        <v>534.04</v>
      </c>
      <c r="AT7" s="57">
        <v>610.78</v>
      </c>
      <c r="AU7" s="57">
        <v>345.05</v>
      </c>
      <c r="AV7" s="57">
        <v>379.14</v>
      </c>
      <c r="AW7" s="57">
        <v>394.58</v>
      </c>
      <c r="AX7" s="57">
        <v>368.36</v>
      </c>
      <c r="AY7" s="57">
        <v>380.84</v>
      </c>
      <c r="AZ7" s="57">
        <v>436.32</v>
      </c>
      <c r="BA7" s="57">
        <v>238.33</v>
      </c>
      <c r="BB7" s="57">
        <v>234.8</v>
      </c>
      <c r="BC7" s="57">
        <v>274.10000000000002</v>
      </c>
      <c r="BD7" s="57">
        <v>335.02</v>
      </c>
      <c r="BE7" s="57">
        <v>370.85</v>
      </c>
      <c r="BF7" s="57">
        <v>255.89</v>
      </c>
      <c r="BG7" s="57">
        <v>242.57</v>
      </c>
      <c r="BH7" s="57">
        <v>235.79</v>
      </c>
      <c r="BI7" s="57">
        <v>227.51</v>
      </c>
      <c r="BJ7" s="57">
        <v>225.72</v>
      </c>
      <c r="BK7" s="57">
        <v>238.21</v>
      </c>
      <c r="BL7" s="57">
        <v>107.77</v>
      </c>
      <c r="BM7" s="57">
        <v>104.5</v>
      </c>
      <c r="BN7" s="57">
        <v>106.36</v>
      </c>
      <c r="BO7" s="57">
        <v>102.56</v>
      </c>
      <c r="BP7" s="57">
        <v>102.19</v>
      </c>
      <c r="BQ7" s="57">
        <v>118.99</v>
      </c>
      <c r="BR7" s="57">
        <v>119.17</v>
      </c>
      <c r="BS7" s="57">
        <v>117.72</v>
      </c>
      <c r="BT7" s="57">
        <v>117.69</v>
      </c>
      <c r="BU7" s="57">
        <v>116.75</v>
      </c>
      <c r="BV7" s="57">
        <v>113.3</v>
      </c>
      <c r="BW7" s="57">
        <v>22.42</v>
      </c>
      <c r="BX7" s="57">
        <v>22.86</v>
      </c>
      <c r="BY7" s="57">
        <v>22.58</v>
      </c>
      <c r="BZ7" s="57">
        <v>23.32</v>
      </c>
      <c r="CA7" s="57">
        <v>23.55</v>
      </c>
      <c r="CB7" s="57">
        <v>16.850000000000001</v>
      </c>
      <c r="CC7" s="57">
        <v>16.8</v>
      </c>
      <c r="CD7" s="57">
        <v>17.03</v>
      </c>
      <c r="CE7" s="57">
        <v>17.07</v>
      </c>
      <c r="CF7" s="57">
        <v>17.22</v>
      </c>
      <c r="CG7" s="57">
        <v>18.87</v>
      </c>
      <c r="CH7" s="57">
        <v>48.05</v>
      </c>
      <c r="CI7" s="57">
        <v>48.4</v>
      </c>
      <c r="CJ7" s="57">
        <v>50.05</v>
      </c>
      <c r="CK7" s="57">
        <v>48.89</v>
      </c>
      <c r="CL7" s="57">
        <v>47.02</v>
      </c>
      <c r="CM7" s="57">
        <v>57.55</v>
      </c>
      <c r="CN7" s="57">
        <v>57.69</v>
      </c>
      <c r="CO7" s="57">
        <v>58.56</v>
      </c>
      <c r="CP7" s="57">
        <v>57.96</v>
      </c>
      <c r="CQ7" s="57">
        <v>56</v>
      </c>
      <c r="CR7" s="57">
        <v>53.39</v>
      </c>
      <c r="CS7" s="57">
        <v>85.73</v>
      </c>
      <c r="CT7" s="57">
        <v>85.79</v>
      </c>
      <c r="CU7" s="57">
        <v>87.49</v>
      </c>
      <c r="CV7" s="57">
        <v>88.62</v>
      </c>
      <c r="CW7" s="57">
        <v>88.63</v>
      </c>
      <c r="CX7" s="57">
        <v>79.42</v>
      </c>
      <c r="CY7" s="57">
        <v>79.2</v>
      </c>
      <c r="CZ7" s="57">
        <v>80.5</v>
      </c>
      <c r="DA7" s="57">
        <v>80.540000000000006</v>
      </c>
      <c r="DB7" s="57">
        <v>80.08</v>
      </c>
      <c r="DC7" s="57">
        <v>76.89</v>
      </c>
      <c r="DD7" s="57">
        <v>61.16</v>
      </c>
      <c r="DE7" s="57">
        <v>62.21</v>
      </c>
      <c r="DF7" s="57">
        <v>63.01</v>
      </c>
      <c r="DG7" s="57">
        <v>62.04</v>
      </c>
      <c r="DH7" s="57">
        <v>59.5</v>
      </c>
      <c r="DI7" s="57">
        <v>57.93</v>
      </c>
      <c r="DJ7" s="57">
        <v>58.88</v>
      </c>
      <c r="DK7" s="57">
        <v>59.48</v>
      </c>
      <c r="DL7" s="57">
        <v>60.09</v>
      </c>
      <c r="DM7" s="57">
        <v>60.35</v>
      </c>
      <c r="DN7" s="57">
        <v>59.52</v>
      </c>
      <c r="DO7" s="57">
        <v>64.59</v>
      </c>
      <c r="DP7" s="57">
        <v>64.540000000000006</v>
      </c>
      <c r="DQ7" s="57">
        <v>98.85</v>
      </c>
      <c r="DR7" s="57">
        <v>98.32</v>
      </c>
      <c r="DS7" s="57">
        <v>98.12</v>
      </c>
      <c r="DT7" s="57">
        <v>41.79</v>
      </c>
      <c r="DU7" s="57">
        <v>43.44</v>
      </c>
      <c r="DV7" s="57">
        <v>48.09</v>
      </c>
      <c r="DW7" s="57">
        <v>50.93</v>
      </c>
      <c r="DX7" s="57">
        <v>52.07</v>
      </c>
      <c r="DY7" s="57">
        <v>49.06</v>
      </c>
      <c r="DZ7" s="57">
        <v>0.24</v>
      </c>
      <c r="EA7" s="57">
        <v>0.13</v>
      </c>
      <c r="EB7" s="57">
        <v>0.13</v>
      </c>
      <c r="EC7" s="57">
        <v>0.48</v>
      </c>
      <c r="ED7" s="57">
        <v>0.2</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111.66</v>
      </c>
      <c r="V11" s="65">
        <f>IF(U6="-",NA(),U6)</f>
        <v>107.93</v>
      </c>
      <c r="W11" s="65">
        <f>IF(V6="-",NA(),V6)</f>
        <v>109.53</v>
      </c>
      <c r="X11" s="65">
        <f>IF(W6="-",NA(),W6)</f>
        <v>106.49</v>
      </c>
      <c r="Y11" s="65">
        <f>IF(X6="-",NA(),X6)</f>
        <v>106.28</v>
      </c>
      <c r="AE11" s="64" t="s">
        <v>23</v>
      </c>
      <c r="AF11" s="65">
        <f>IF(AE6="-",NA(),AE6)</f>
        <v>0</v>
      </c>
      <c r="AG11" s="65">
        <f>IF(AF6="-",NA(),AF6)</f>
        <v>0</v>
      </c>
      <c r="AH11" s="65">
        <f>IF(AG6="-",NA(),AG6)</f>
        <v>0</v>
      </c>
      <c r="AI11" s="65">
        <f>IF(AH6="-",NA(),AH6)</f>
        <v>0</v>
      </c>
      <c r="AJ11" s="65">
        <f>IF(AI6="-",NA(),AI6)</f>
        <v>0</v>
      </c>
      <c r="AP11" s="64" t="s">
        <v>23</v>
      </c>
      <c r="AQ11" s="65">
        <f>IF(AP6="-",NA(),AP6)</f>
        <v>412.15</v>
      </c>
      <c r="AR11" s="65">
        <f>IF(AQ6="-",NA(),AQ6)</f>
        <v>575.79999999999995</v>
      </c>
      <c r="AS11" s="65">
        <f>IF(AR6="-",NA(),AR6)</f>
        <v>527.77</v>
      </c>
      <c r="AT11" s="65">
        <f>IF(AS6="-",NA(),AS6)</f>
        <v>534.04</v>
      </c>
      <c r="AU11" s="65">
        <f>IF(AT6="-",NA(),AT6)</f>
        <v>610.78</v>
      </c>
      <c r="BA11" s="64" t="s">
        <v>23</v>
      </c>
      <c r="BB11" s="65">
        <f>IF(BA6="-",NA(),BA6)</f>
        <v>238.33</v>
      </c>
      <c r="BC11" s="65">
        <f>IF(BB6="-",NA(),BB6)</f>
        <v>234.8</v>
      </c>
      <c r="BD11" s="65">
        <f>IF(BC6="-",NA(),BC6)</f>
        <v>274.10000000000002</v>
      </c>
      <c r="BE11" s="65">
        <f>IF(BD6="-",NA(),BD6)</f>
        <v>335.02</v>
      </c>
      <c r="BF11" s="65">
        <f>IF(BE6="-",NA(),BE6)</f>
        <v>370.85</v>
      </c>
      <c r="BL11" s="64" t="s">
        <v>23</v>
      </c>
      <c r="BM11" s="65">
        <f>IF(BL6="-",NA(),BL6)</f>
        <v>107.77</v>
      </c>
      <c r="BN11" s="65">
        <f>IF(BM6="-",NA(),BM6)</f>
        <v>104.5</v>
      </c>
      <c r="BO11" s="65">
        <f>IF(BN6="-",NA(),BN6)</f>
        <v>106.36</v>
      </c>
      <c r="BP11" s="65">
        <f>IF(BO6="-",NA(),BO6)</f>
        <v>102.56</v>
      </c>
      <c r="BQ11" s="65">
        <f>IF(BP6="-",NA(),BP6)</f>
        <v>102.19</v>
      </c>
      <c r="BW11" s="64" t="s">
        <v>23</v>
      </c>
      <c r="BX11" s="65">
        <f>IF(BW6="-",NA(),BW6)</f>
        <v>22.42</v>
      </c>
      <c r="BY11" s="65">
        <f>IF(BX6="-",NA(),BX6)</f>
        <v>22.86</v>
      </c>
      <c r="BZ11" s="65">
        <f>IF(BY6="-",NA(),BY6)</f>
        <v>22.58</v>
      </c>
      <c r="CA11" s="65">
        <f>IF(BZ6="-",NA(),BZ6)</f>
        <v>23.32</v>
      </c>
      <c r="CB11" s="65">
        <f>IF(CA6="-",NA(),CA6)</f>
        <v>23.55</v>
      </c>
      <c r="CH11" s="64" t="s">
        <v>23</v>
      </c>
      <c r="CI11" s="65">
        <f>IF(CH6="-",NA(),CH6)</f>
        <v>48.05</v>
      </c>
      <c r="CJ11" s="65">
        <f>IF(CI6="-",NA(),CI6)</f>
        <v>48.4</v>
      </c>
      <c r="CK11" s="65">
        <f>IF(CJ6="-",NA(),CJ6)</f>
        <v>50.05</v>
      </c>
      <c r="CL11" s="65">
        <f>IF(CK6="-",NA(),CK6)</f>
        <v>48.89</v>
      </c>
      <c r="CM11" s="65">
        <f>IF(CL6="-",NA(),CL6)</f>
        <v>47.02</v>
      </c>
      <c r="CS11" s="64" t="s">
        <v>23</v>
      </c>
      <c r="CT11" s="65">
        <f>IF(CS6="-",NA(),CS6)</f>
        <v>85.73</v>
      </c>
      <c r="CU11" s="65">
        <f>IF(CT6="-",NA(),CT6)</f>
        <v>85.79</v>
      </c>
      <c r="CV11" s="65">
        <f>IF(CU6="-",NA(),CU6)</f>
        <v>87.49</v>
      </c>
      <c r="CW11" s="65">
        <f>IF(CV6="-",NA(),CV6)</f>
        <v>88.62</v>
      </c>
      <c r="CX11" s="65">
        <f>IF(CW6="-",NA(),CW6)</f>
        <v>88.63</v>
      </c>
      <c r="DD11" s="64" t="s">
        <v>23</v>
      </c>
      <c r="DE11" s="65">
        <f>IF(DD6="-",NA(),DD6)</f>
        <v>61.16</v>
      </c>
      <c r="DF11" s="65">
        <f>IF(DE6="-",NA(),DE6)</f>
        <v>62.21</v>
      </c>
      <c r="DG11" s="65">
        <f>IF(DF6="-",NA(),DF6)</f>
        <v>63.01</v>
      </c>
      <c r="DH11" s="65">
        <f>IF(DG6="-",NA(),DG6)</f>
        <v>62.04</v>
      </c>
      <c r="DI11" s="65">
        <f>IF(DH6="-",NA(),DH6)</f>
        <v>59.5</v>
      </c>
      <c r="DO11" s="64" t="s">
        <v>23</v>
      </c>
      <c r="DP11" s="65">
        <f>IF(DO6="-",NA(),DO6)</f>
        <v>64.59</v>
      </c>
      <c r="DQ11" s="65">
        <f>IF(DP6="-",NA(),DP6)</f>
        <v>64.540000000000006</v>
      </c>
      <c r="DR11" s="65">
        <f>IF(DQ6="-",NA(),DQ6)</f>
        <v>98.85</v>
      </c>
      <c r="DS11" s="65">
        <f>IF(DR6="-",NA(),DR6)</f>
        <v>98.32</v>
      </c>
      <c r="DT11" s="65">
        <f>IF(DS6="-",NA(),DS6)</f>
        <v>98.12</v>
      </c>
      <c r="DZ11" s="64" t="s">
        <v>23</v>
      </c>
      <c r="EA11" s="65">
        <f>IF(DZ6="-",NA(),DZ6)</f>
        <v>0.24</v>
      </c>
      <c r="EB11" s="65">
        <f>IF(EA6="-",NA(),EA6)</f>
        <v>0.13</v>
      </c>
      <c r="EC11" s="65">
        <f>IF(EB6="-",NA(),EB6)</f>
        <v>0.13</v>
      </c>
      <c r="ED11" s="65">
        <f>IF(EC6="-",NA(),EC6)</f>
        <v>0.48</v>
      </c>
      <c r="EE11" s="65">
        <f>IF(ED6="-",NA(),ED6)</f>
        <v>0.2</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2022-01-31T11:17:19Z</cp:lastPrinted>
  <dcterms:created xsi:type="dcterms:W3CDTF">2021-12-03T08:59:23Z</dcterms:created>
  <dcterms:modified xsi:type="dcterms:W3CDTF">2022-01-31T11:17:47Z</dcterms:modified>
  <cp:category/>
</cp:coreProperties>
</file>