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8\（新）共有書庫\16_財務（H31.4.3～）\02_財務\02 決算\09決算統計\R02\09_経営比較分析表の分析等\02_分析内容記載\"/>
    </mc:Choice>
  </mc:AlternateContent>
  <workbookProtection workbookAlgorithmName="SHA-512" workbookHashValue="EYIeWrfMfTAWplaE6QBbxzcQuEzKp7NDFlMkVUT07SfV06IEth9hIg/8RDcyfEuG7z4IjCgKt9R/9lQkPwm0Mg==" workbookSaltValue="LToDC3xg+Yv74zv640rm0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JW8" i="4"/>
  <c r="ID8" i="4"/>
  <c r="FZ8" i="4"/>
  <c r="CN8" i="4"/>
  <c r="AU8" i="4"/>
  <c r="B8" i="4"/>
  <c r="FL32" i="4" l="1"/>
  <c r="HM78" i="4"/>
  <c r="BX32" i="4"/>
  <c r="CS78" i="4"/>
  <c r="MN54" i="4"/>
  <c r="MN32" i="4"/>
  <c r="MH78" i="4"/>
  <c r="IZ54" i="4"/>
  <c r="IZ32" i="4"/>
  <c r="FL54" i="4"/>
  <c r="BX54" i="4"/>
  <c r="C11" i="5"/>
  <c r="D11" i="5"/>
  <c r="E11" i="5"/>
  <c r="B11" i="5"/>
  <c r="DS54" i="4" l="1"/>
  <c r="DS32" i="4"/>
  <c r="AN78" i="4"/>
  <c r="AE54" i="4"/>
  <c r="AE32" i="4"/>
  <c r="KU54" i="4"/>
  <c r="KU32" i="4"/>
  <c r="KC78" i="4"/>
  <c r="HG54" i="4"/>
  <c r="HG32" i="4"/>
  <c r="FH78" i="4"/>
  <c r="LY32" i="4"/>
  <c r="LO78" i="4"/>
  <c r="EW32" i="4"/>
  <c r="IK54" i="4"/>
  <c r="GT78" i="4"/>
  <c r="EW54" i="4"/>
  <c r="BZ78" i="4"/>
  <c r="BI54" i="4"/>
  <c r="BI32" i="4"/>
  <c r="LY54" i="4"/>
  <c r="IK32" i="4"/>
  <c r="JJ78" i="4"/>
  <c r="DD54" i="4"/>
  <c r="P54" i="4"/>
  <c r="U78" i="4"/>
  <c r="KF54" i="4"/>
  <c r="KF32" i="4"/>
  <c r="GR54" i="4"/>
  <c r="GR32" i="4"/>
  <c r="EO78" i="4"/>
  <c r="DD32" i="4"/>
  <c r="P32" i="4"/>
  <c r="KV78" i="4"/>
  <c r="GA78" i="4"/>
  <c r="EH54" i="4"/>
  <c r="EH32" i="4"/>
  <c r="BG78" i="4"/>
  <c r="AT54" i="4"/>
  <c r="AT32" i="4"/>
  <c r="LJ54" i="4"/>
  <c r="LJ32" i="4"/>
  <c r="HV54" i="4"/>
  <c r="HV32" i="4"/>
</calcChain>
</file>

<file path=xl/sharedStrings.xml><?xml version="1.0" encoding="utf-8"?>
<sst xmlns="http://schemas.openxmlformats.org/spreadsheetml/2006/main" count="328" uniqueCount="180">
  <si>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</si>
  <si>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</si>
  <si>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</si>
  <si>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</si>
  <si>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</si>
  <si>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</si>
  <si>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</si>
  <si>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</si>
  <si>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</si>
  <si>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</si>
  <si>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</si>
  <si>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</si>
  <si>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</si>
  <si>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</si>
  <si>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</si>
  <si>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</si>
  <si>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</si>
  <si>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</si>
  <si>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</si>
  <si>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</si>
  <si>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</si>
  <si>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</si>
  <si>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</si>
  <si>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</si>
  <si>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</si>
  <si>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</si>
  <si>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</si>
  <si>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</si>
  <si>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</si>
  <si>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</si>
  <si>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</si>
  <si>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</si>
  <si>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</si>
  <si>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</si>
  <si>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</si>
  <si>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</si>
  <si>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</si>
  <si>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</si>
  <si>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</si>
  <si>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</si>
  <si>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</si>
  <si>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</si>
  <si>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</si>
  <si>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</si>
  <si>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</si>
  <si>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</si>
  <si>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</si>
  <si>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</si>
  <si>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</si>
  <si>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</si>
  <si>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</si>
  <si>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</si>
  <si>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</si>
  <si>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</si>
  <si>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</si>
  <si>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</si>
  <si>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</si>
  <si>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</si>
  <si>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</si>
  <si>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</si>
  <si>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</si>
  <si>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</si>
  <si>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</si>
  <si>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</si>
  <si>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</si>
  <si>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</si>
  <si>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</si>
  <si>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</si>
  <si>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</si>
  <si>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</si>
  <si>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</si>
  <si>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</si>
  <si>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</si>
  <si>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</si>
  <si>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</si>
  <si>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</si>
  <si>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</si>
  <si>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</si>
  <si>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</si>
  <si>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</si>
  <si>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</si>
  <si>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</si>
  <si>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</si>
  <si>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</si>
  <si>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</si>
  <si>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</si>
  <si>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</si>
  <si>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</si>
  <si>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</si>
  <si>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</si>
  <si>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</si>
  <si>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</si>
  <si>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</si>
  <si>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</si>
  <si>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</si>
  <si>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</si>
  <si>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</si>
  <si>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</si>
  <si>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</si>
  <si>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</si>
  <si>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</si>
  <si>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</si>
  <si>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</si>
  <si>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</si>
  <si>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</si>
  <si>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</si>
  <si>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</si>
  <si>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</si>
  <si>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</si>
  <si>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</si>
  <si>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</si>
  <si>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</si>
  <si>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</si>
  <si>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</si>
  <si>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</si>
  <si>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</si>
  <si>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</si>
  <si>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</si>
  <si>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</si>
  <si>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</si>
  <si>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</si>
  <si>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</si>
  <si>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</si>
  <si>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</si>
  <si>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</si>
  <si>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</si>
  <si>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</si>
  <si>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</si>
  <si>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</si>
  <si>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</si>
  <si>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</si>
  <si>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</si>
  <si>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</si>
  <si>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</si>
  <si>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</si>
  <si>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</si>
  <si>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</si>
  <si>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</si>
  <si>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</si>
  <si>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</si>
  <si>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</si>
  <si>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</si>
  <si>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</si>
  <si>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</si>
  <si>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</si>
  <si>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</si>
  <si>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</si>
  <si>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</si>
  <si>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</si>
  <si>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</si>
  <si>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</si>
  <si>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</si>
  <si>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</si>
  <si>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</si>
  <si>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</si>
  <si>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</si>
  <si>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</si>
  <si>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</si>
  <si>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</si>
  <si>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</si>
  <si>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</si>
  <si>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こころの医療センター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</si>
  <si>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</si>
  <si>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</si>
  <si>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</si>
  <si>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</si>
  <si>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</si>
  <si>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</si>
  <si>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</si>
  <si>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</si>
  <si>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</si>
  <si>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</si>
  <si>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</si>
  <si>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</si>
  <si>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</si>
  <si>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</si>
  <si>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・県内の精神科医療における中核病院として、精
　神科救急・急性期医療等の政策的医療や認知症
　治療、アルコール・ギャンブル依存症治療、精
　神科早期介入（早期発見・早期支援・早期治
　療）・早期予防等の専門的医療を提供するとと
　もに、研修医や看護実習生等を積極的に受け入
　れるなど、県内の精神科医療人材の育成にも貢
　献している。</t>
    <rPh sb="1" eb="3">
      <t>ケンナイ</t>
    </rPh>
    <rPh sb="4" eb="7">
      <t>セイシンカ</t>
    </rPh>
    <rPh sb="7" eb="9">
      <t>イリョウ</t>
    </rPh>
    <rPh sb="13" eb="15">
      <t>チュウカク</t>
    </rPh>
    <rPh sb="15" eb="17">
      <t>ビョウイン</t>
    </rPh>
    <rPh sb="21" eb="22">
      <t>セイ</t>
    </rPh>
    <rPh sb="24" eb="26">
      <t>カミシナ</t>
    </rPh>
    <rPh sb="26" eb="28">
      <t>キュウキュウ</t>
    </rPh>
    <rPh sb="29" eb="32">
      <t>キュウセイキ</t>
    </rPh>
    <rPh sb="32" eb="34">
      <t>イリョウ</t>
    </rPh>
    <rPh sb="34" eb="35">
      <t>トウ</t>
    </rPh>
    <rPh sb="36" eb="39">
      <t>セイサクテキ</t>
    </rPh>
    <rPh sb="39" eb="41">
      <t>イリョウ</t>
    </rPh>
    <rPh sb="42" eb="45">
      <t>ニンチショウ</t>
    </rPh>
    <rPh sb="47" eb="49">
      <t>チリョウ</t>
    </rPh>
    <rPh sb="61" eb="64">
      <t>イゾンショウ</t>
    </rPh>
    <rPh sb="64" eb="66">
      <t>チリョウ</t>
    </rPh>
    <rPh sb="72" eb="74">
      <t>ソウキ</t>
    </rPh>
    <rPh sb="74" eb="76">
      <t>カイニュウ</t>
    </rPh>
    <rPh sb="77" eb="79">
      <t>ソウキ</t>
    </rPh>
    <rPh sb="79" eb="81">
      <t>ハッケン</t>
    </rPh>
    <rPh sb="82" eb="84">
      <t>ソウキ</t>
    </rPh>
    <rPh sb="84" eb="86">
      <t>シエン</t>
    </rPh>
    <rPh sb="87" eb="89">
      <t>ソウキ</t>
    </rPh>
    <rPh sb="95" eb="97">
      <t>ソウキ</t>
    </rPh>
    <rPh sb="97" eb="99">
      <t>ヨボウ</t>
    </rPh>
    <rPh sb="99" eb="100">
      <t>トウ</t>
    </rPh>
    <rPh sb="101" eb="104">
      <t>センモンテキ</t>
    </rPh>
    <rPh sb="104" eb="106">
      <t>イリョウ</t>
    </rPh>
    <rPh sb="107" eb="109">
      <t>テイキョウ</t>
    </rPh>
    <rPh sb="118" eb="121">
      <t>ケンシュウイ</t>
    </rPh>
    <rPh sb="122" eb="124">
      <t>カンゴ</t>
    </rPh>
    <rPh sb="124" eb="127">
      <t>ジッシュウセイ</t>
    </rPh>
    <rPh sb="127" eb="128">
      <t>トウ</t>
    </rPh>
    <rPh sb="129" eb="131">
      <t>セッキョク</t>
    </rPh>
    <rPh sb="131" eb="132">
      <t>テキ</t>
    </rPh>
    <rPh sb="133" eb="134">
      <t>ウ</t>
    </rPh>
    <rPh sb="135" eb="136">
      <t>イ</t>
    </rPh>
    <rPh sb="143" eb="145">
      <t>ケンナイ</t>
    </rPh>
    <rPh sb="146" eb="149">
      <t>セイシンカ</t>
    </rPh>
    <rPh sb="149" eb="151">
      <t>イリョウ</t>
    </rPh>
    <rPh sb="151" eb="153">
      <t>ジンザイ</t>
    </rPh>
    <rPh sb="154" eb="156">
      <t>イクセイ</t>
    </rPh>
    <phoneticPr fontId="5"/>
  </si>
  <si>
    <t>・有形固定資産減価償却率及び器械備品減価償却
　率は類似病院の平均値より高く、老朽化が進ん
　でいるため、引き続き計画的な更新を行ってい
　く必要がある。
・1床当たり有形固定資産は類似病院の平均値に
　近い数値であるが、引き続き計画的に投資を行
　い、過大な投資とならないよう留意していく必
　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7" eb="60">
      <t>ケイカクテキ</t>
    </rPh>
    <rPh sb="61" eb="63">
      <t>コウシン</t>
    </rPh>
    <rPh sb="64" eb="65">
      <t>オコナ</t>
    </rPh>
    <rPh sb="71" eb="73">
      <t>ヒツヨウ</t>
    </rPh>
    <rPh sb="80" eb="81">
      <t>ユカ</t>
    </rPh>
    <rPh sb="81" eb="82">
      <t>ア</t>
    </rPh>
    <rPh sb="84" eb="86">
      <t>ユウケイ</t>
    </rPh>
    <rPh sb="86" eb="88">
      <t>コテイ</t>
    </rPh>
    <rPh sb="88" eb="90">
      <t>シサン</t>
    </rPh>
    <rPh sb="91" eb="93">
      <t>ルイジ</t>
    </rPh>
    <rPh sb="93" eb="95">
      <t>ビョウイン</t>
    </rPh>
    <rPh sb="96" eb="99">
      <t>ヘイキンチ</t>
    </rPh>
    <rPh sb="102" eb="103">
      <t>チカ</t>
    </rPh>
    <rPh sb="104" eb="106">
      <t>スウチ</t>
    </rPh>
    <rPh sb="111" eb="112">
      <t>ヒ</t>
    </rPh>
    <rPh sb="113" eb="114">
      <t>ツヅ</t>
    </rPh>
    <rPh sb="115" eb="118">
      <t>ケイカクテキ</t>
    </rPh>
    <rPh sb="119" eb="121">
      <t>トウシ</t>
    </rPh>
    <rPh sb="122" eb="123">
      <t>オコナ</t>
    </rPh>
    <rPh sb="127" eb="129">
      <t>カダイ</t>
    </rPh>
    <rPh sb="130" eb="132">
      <t>トウシ</t>
    </rPh>
    <rPh sb="139" eb="141">
      <t>リュウイ</t>
    </rPh>
    <phoneticPr fontId="5"/>
  </si>
  <si>
    <t>・更なる経営の健全化に努め、「入院医療中心か
　ら地域生活中心」という精神科医療の方向性を
　ふまえ、県内の精神科医療における中核病院と
　しての役割を担いながら、適切な入院診療機能
　の確保とともに、外来患者に対する地域生活支
　援の一層の充実など、多様な医療ニーズに応じ
　たきめ細かなサービスの提供に努めていく。</t>
    <rPh sb="1" eb="2">
      <t>サラ</t>
    </rPh>
    <rPh sb="4" eb="6">
      <t>ケイエイ</t>
    </rPh>
    <rPh sb="7" eb="10">
      <t>ケンゼンカ</t>
    </rPh>
    <rPh sb="11" eb="12">
      <t>ツト</t>
    </rPh>
    <phoneticPr fontId="5"/>
  </si>
  <si>
    <r>
      <t>・経常収支比率、医業収支比率ともに令和２年度は類
　似病院の平均値を上回っているが、新型コロナウイ
　ルス感染症の影響により、先行きが不透明であるこ
　とから、コロナ収束後を見据え引き続き経営の健全
　化に努める必要がある。
・病床利用率は類似病院と同程度であるものの、入院
　患者及び外来患者ともに1人1日当たり収益が類似病
　院の平均値</t>
    </r>
    <r>
      <rPr>
        <sz val="10"/>
        <rFont val="ＭＳ ゴシック"/>
        <family val="3"/>
        <charset val="128"/>
      </rPr>
      <t>を</t>
    </r>
    <r>
      <rPr>
        <sz val="10"/>
        <color theme="1"/>
        <rFont val="ＭＳ ゴシック"/>
        <family val="3"/>
        <charset val="128"/>
      </rPr>
      <t>下回っており、病床管理の適正化等に
　より診療単価の最適化を図る必要がある。
・材料費対医業収益比率は類似病院と同程度となって
　いる、引き続き診療材料等の適正な在庫管理を徹底
　し、費用の削減に取り組む必要がある。</t>
    </r>
    <rPh sb="1" eb="7">
      <t>ケイジョウシュウシヒリツ</t>
    </rPh>
    <rPh sb="8" eb="10">
      <t>イギョウ</t>
    </rPh>
    <rPh sb="10" eb="12">
      <t>シュウシ</t>
    </rPh>
    <rPh sb="12" eb="14">
      <t>ヒリツ</t>
    </rPh>
    <rPh sb="17" eb="19">
      <t>レイワ</t>
    </rPh>
    <rPh sb="20" eb="22">
      <t>ネンド</t>
    </rPh>
    <rPh sb="27" eb="29">
      <t>ビョウイン</t>
    </rPh>
    <rPh sb="30" eb="33">
      <t>ヘイキンチ</t>
    </rPh>
    <rPh sb="34" eb="36">
      <t>ウワマワ</t>
    </rPh>
    <rPh sb="42" eb="44">
      <t>シンガタ</t>
    </rPh>
    <rPh sb="53" eb="56">
      <t>カンセンショウ</t>
    </rPh>
    <rPh sb="57" eb="59">
      <t>エイキョウ</t>
    </rPh>
    <rPh sb="63" eb="65">
      <t>サキユ</t>
    </rPh>
    <rPh sb="67" eb="70">
      <t>フトウメイ</t>
    </rPh>
    <rPh sb="83" eb="86">
      <t>シュウソクゴ</t>
    </rPh>
    <rPh sb="87" eb="89">
      <t>ミス</t>
    </rPh>
    <rPh sb="90" eb="91">
      <t>ヒ</t>
    </rPh>
    <rPh sb="92" eb="93">
      <t>ツヅ</t>
    </rPh>
    <rPh sb="94" eb="96">
      <t>ケイエイ</t>
    </rPh>
    <rPh sb="103" eb="104">
      <t>ツト</t>
    </rPh>
    <rPh sb="106" eb="108">
      <t>ヒツヨウ</t>
    </rPh>
    <rPh sb="114" eb="116">
      <t>ビョウショウ</t>
    </rPh>
    <rPh sb="116" eb="119">
      <t>リヨウリツ</t>
    </rPh>
    <rPh sb="120" eb="122">
      <t>ルイジ</t>
    </rPh>
    <rPh sb="122" eb="124">
      <t>ビョウイン</t>
    </rPh>
    <rPh sb="125" eb="128">
      <t>ドウテイド</t>
    </rPh>
    <rPh sb="135" eb="137">
      <t>ニュウイン</t>
    </rPh>
    <rPh sb="141" eb="142">
      <t>オヨ</t>
    </rPh>
    <rPh sb="143" eb="145">
      <t>ガイライ</t>
    </rPh>
    <rPh sb="145" eb="147">
      <t>カンジャ</t>
    </rPh>
    <rPh sb="150" eb="152">
      <t>ヒトリ</t>
    </rPh>
    <rPh sb="153" eb="154">
      <t>ヒ</t>
    </rPh>
    <rPh sb="154" eb="155">
      <t>ア</t>
    </rPh>
    <rPh sb="157" eb="159">
      <t>シュウエキ</t>
    </rPh>
    <rPh sb="160" eb="162">
      <t>ルイジ</t>
    </rPh>
    <rPh sb="167" eb="170">
      <t>ヘイキンチ</t>
    </rPh>
    <rPh sb="171" eb="173">
      <t>シタマワ</t>
    </rPh>
    <rPh sb="178" eb="180">
      <t>ビョウショウ</t>
    </rPh>
    <rPh sb="180" eb="182">
      <t>カンリ</t>
    </rPh>
    <rPh sb="186" eb="187">
      <t>トウ</t>
    </rPh>
    <rPh sb="194" eb="196">
      <t>タンカ</t>
    </rPh>
    <rPh sb="201" eb="202">
      <t>ハカ</t>
    </rPh>
    <rPh sb="203" eb="205">
      <t>ヒツヨウ</t>
    </rPh>
    <rPh sb="211" eb="214">
      <t>ザイリョウヒ</t>
    </rPh>
    <rPh sb="214" eb="215">
      <t>タイ</t>
    </rPh>
    <rPh sb="215" eb="217">
      <t>イギョウ</t>
    </rPh>
    <rPh sb="217" eb="219">
      <t>シュウエキ</t>
    </rPh>
    <rPh sb="219" eb="221">
      <t>ヒリツ</t>
    </rPh>
    <rPh sb="222" eb="224">
      <t>ルイジ</t>
    </rPh>
    <rPh sb="224" eb="226">
      <t>ビョウイン</t>
    </rPh>
    <rPh sb="227" eb="230">
      <t>ドウテイド</t>
    </rPh>
    <rPh sb="239" eb="240">
      <t>ヒ</t>
    </rPh>
    <rPh sb="241" eb="242">
      <t>ツヅ</t>
    </rPh>
    <rPh sb="243" eb="245">
      <t>シンリョウ</t>
    </rPh>
    <rPh sb="245" eb="247">
      <t>ザイリョウ</t>
    </rPh>
    <rPh sb="247" eb="248">
      <t>トウ</t>
    </rPh>
    <rPh sb="249" eb="251">
      <t>テキセイ</t>
    </rPh>
    <rPh sb="252" eb="254">
      <t>ザイコ</t>
    </rPh>
    <rPh sb="254" eb="256">
      <t>カンリ</t>
    </rPh>
    <rPh sb="263" eb="265">
      <t>ヒヨウ</t>
    </rPh>
    <rPh sb="266" eb="268">
      <t>サクゲン</t>
    </rPh>
    <rPh sb="269" eb="270">
      <t>ト</t>
    </rPh>
    <rPh sb="271" eb="272">
      <t>ク</t>
    </rPh>
    <rPh sb="273" eb="27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</si>
</sst>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81.8</c:v>
                </c:pt>
                <c:pt idx="1">
                  <c:v>78.099999999999994</c:v>
                </c:pt>
                <c:pt idx="2">
                  <c:v>78.900000000000006</c:v>
                </c:pt>
                <c:pt idx="3">
                  <c:v>76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4-44E5-AD00-8539953FB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72.3</c:v>
                </c:pt>
                <c:pt idx="2">
                  <c:v>72.099999999999994</c:v>
                </c:pt>
                <c:pt idx="3">
                  <c:v>69.8</c:v>
                </c:pt>
                <c:pt idx="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4-44E5-AD00-8539953FB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5844</c:v>
                </c:pt>
                <c:pt idx="1">
                  <c:v>6062</c:v>
                </c:pt>
                <c:pt idx="2">
                  <c:v>6191</c:v>
                </c:pt>
                <c:pt idx="3">
                  <c:v>6330</c:v>
                </c:pt>
                <c:pt idx="4">
                  <c:v>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2-4499-BF34-12112C1B0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8502</c:v>
                </c:pt>
                <c:pt idx="1">
                  <c:v>8542</c:v>
                </c:pt>
                <c:pt idx="2">
                  <c:v>8518</c:v>
                </c:pt>
                <c:pt idx="3">
                  <c:v>7891</c:v>
                </c:pt>
                <c:pt idx="4">
                  <c:v>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2-4499-BF34-12112C1B0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17570</c:v>
                </c:pt>
                <c:pt idx="1">
                  <c:v>17468</c:v>
                </c:pt>
                <c:pt idx="2">
                  <c:v>17425</c:v>
                </c:pt>
                <c:pt idx="3">
                  <c:v>17806</c:v>
                </c:pt>
                <c:pt idx="4">
                  <c:v>18365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F-4434-BB0C-81B25AB2E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20681</c:v>
                </c:pt>
                <c:pt idx="1">
                  <c:v>21037</c:v>
                </c:pt>
                <c:pt idx="2">
                  <c:v>21418</c:v>
                </c:pt>
                <c:pt idx="3">
                  <c:v>21604</c:v>
                </c:pt>
                <c:pt idx="4">
                  <c:v>22234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F-4434-BB0C-81B25AB2E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124.8</c:v>
                </c:pt>
                <c:pt idx="1">
                  <c:v>133.69999999999999</c:v>
                </c:pt>
                <c:pt idx="2">
                  <c:v>137.5</c:v>
                </c:pt>
                <c:pt idx="3">
                  <c:v>142.6</c:v>
                </c:pt>
                <c:pt idx="4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4E9-BE82-B61C8256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163.19999999999999</c:v>
                </c:pt>
                <c:pt idx="1">
                  <c:v>179</c:v>
                </c:pt>
                <c:pt idx="2">
                  <c:v>176.9</c:v>
                </c:pt>
                <c:pt idx="3">
                  <c:v>177.9</c:v>
                </c:pt>
                <c:pt idx="4">
                  <c:v>197.8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3-44E9-BE82-B61C8256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71.8</c:v>
                </c:pt>
                <c:pt idx="2">
                  <c:v>70.8</c:v>
                </c:pt>
                <c:pt idx="3">
                  <c:v>71.3</c:v>
                </c:pt>
                <c:pt idx="4">
                  <c:v>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6-42FE-9F88-B047A472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68.900000000000006</c:v>
                </c:pt>
                <c:pt idx="2">
                  <c:v>68.400000000000006</c:v>
                </c:pt>
                <c:pt idx="3">
                  <c:v>66.900000000000006</c:v>
                </c:pt>
                <c:pt idx="4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6-42FE-9F88-B047A472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100.8</c:v>
                </c:pt>
                <c:pt idx="1">
                  <c:v>97.7</c:v>
                </c:pt>
                <c:pt idx="2">
                  <c:v>97.2</c:v>
                </c:pt>
                <c:pt idx="3">
                  <c:v>97.8</c:v>
                </c:pt>
                <c:pt idx="4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D-4AF5-9730-6F9CA4DC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100.9</c:v>
                </c:pt>
                <c:pt idx="2">
                  <c:v>100.9</c:v>
                </c:pt>
                <c:pt idx="3">
                  <c:v>99.7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D-4AF5-9730-6F9CA4DC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64.7</c:v>
                </c:pt>
                <c:pt idx="2">
                  <c:v>64.3</c:v>
                </c:pt>
                <c:pt idx="3">
                  <c:v>65.7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C-4F97-9282-D9AE5FDB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46.7</c:v>
                </c:pt>
                <c:pt idx="1">
                  <c:v>48.4</c:v>
                </c:pt>
                <c:pt idx="2">
                  <c:v>50.2</c:v>
                </c:pt>
                <c:pt idx="3">
                  <c:v>52.3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C-4F97-9282-D9AE5FDB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83.7</c:v>
                </c:pt>
                <c:pt idx="1">
                  <c:v>83.4</c:v>
                </c:pt>
                <c:pt idx="2">
                  <c:v>79.900000000000006</c:v>
                </c:pt>
                <c:pt idx="3">
                  <c:v>78.900000000000006</c:v>
                </c:pt>
                <c:pt idx="4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C-4115-B8EE-8AA79EB6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70</c:v>
                </c:pt>
                <c:pt idx="2">
                  <c:v>68.2</c:v>
                </c:pt>
                <c:pt idx="3">
                  <c:v>69.5</c:v>
                </c:pt>
                <c:pt idx="4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C-4115-B8EE-8AA79EB6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28989483</c:v>
                </c:pt>
                <c:pt idx="1">
                  <c:v>29277615</c:v>
                </c:pt>
                <c:pt idx="2">
                  <c:v>29525899</c:v>
                </c:pt>
                <c:pt idx="3">
                  <c:v>29547871</c:v>
                </c:pt>
                <c:pt idx="4">
                  <c:v>29720420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1-42A9-8CA2-F75C90C4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26996532</c:v>
                </c:pt>
                <c:pt idx="1">
                  <c:v>27577179</c:v>
                </c:pt>
                <c:pt idx="2">
                  <c:v>27722473</c:v>
                </c:pt>
                <c:pt idx="3">
                  <c:v>27879712</c:v>
                </c:pt>
                <c:pt idx="4">
                  <c:v>28287536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1-42A9-8CA2-F75C90C4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8.1999999999999993</c:v>
                </c:pt>
                <c:pt idx="1">
                  <c:v>8.6999999999999993</c:v>
                </c:pt>
                <c:pt idx="2">
                  <c:v>8.5</c:v>
                </c:pt>
                <c:pt idx="3">
                  <c:v>9.1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1-4FFA-90C6-B17B80C1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7.9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1-4FFA-90C6-B17B80C1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97.7</c:v>
                </c:pt>
                <c:pt idx="2">
                  <c:v>99.8</c:v>
                </c:pt>
                <c:pt idx="3">
                  <c:v>98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C-4C8B-A609-D50798205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85.6</c:v>
                </c:pt>
                <c:pt idx="1">
                  <c:v>86.5</c:v>
                </c:pt>
                <c:pt idx="2">
                  <c:v>87.6</c:v>
                </c:pt>
                <c:pt idx="3">
                  <c:v>89.7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C-4C8B-A609-D50798205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46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 x14ac:dyDescent="0.15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 x14ac:dyDescent="0.15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5" t="str">
        <f>データ!H6</f>
        <v>三重県　こころの医療センター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5" t="s">
        <v>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7"/>
      <c r="AU7" s="145" t="s">
        <v>2</v>
      </c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7"/>
      <c r="CN7" s="145" t="s">
        <v>3</v>
      </c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7"/>
      <c r="EG7" s="145" t="s">
        <v>4</v>
      </c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7"/>
      <c r="FZ7" s="145" t="s">
        <v>5</v>
      </c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7"/>
      <c r="ID7" s="145" t="s">
        <v>6</v>
      </c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  <c r="IU7" s="146"/>
      <c r="IV7" s="146"/>
      <c r="IW7" s="146"/>
      <c r="IX7" s="146"/>
      <c r="IY7" s="146"/>
      <c r="IZ7" s="146"/>
      <c r="JA7" s="146"/>
      <c r="JB7" s="146"/>
      <c r="JC7" s="146"/>
      <c r="JD7" s="146"/>
      <c r="JE7" s="146"/>
      <c r="JF7" s="146"/>
      <c r="JG7" s="146"/>
      <c r="JH7" s="146"/>
      <c r="JI7" s="146"/>
      <c r="JJ7" s="146"/>
      <c r="JK7" s="146"/>
      <c r="JL7" s="146"/>
      <c r="JM7" s="146"/>
      <c r="JN7" s="146"/>
      <c r="JO7" s="146"/>
      <c r="JP7" s="146"/>
      <c r="JQ7" s="146"/>
      <c r="JR7" s="146"/>
      <c r="JS7" s="146"/>
      <c r="JT7" s="146"/>
      <c r="JU7" s="146"/>
      <c r="JV7" s="147"/>
      <c r="JW7" s="145" t="s">
        <v>7</v>
      </c>
      <c r="JX7" s="146"/>
      <c r="JY7" s="146"/>
      <c r="JZ7" s="146"/>
      <c r="KA7" s="146"/>
      <c r="KB7" s="146"/>
      <c r="KC7" s="146"/>
      <c r="KD7" s="146"/>
      <c r="KE7" s="146"/>
      <c r="KF7" s="146"/>
      <c r="KG7" s="146"/>
      <c r="KH7" s="146"/>
      <c r="KI7" s="146"/>
      <c r="KJ7" s="146"/>
      <c r="KK7" s="146"/>
      <c r="KL7" s="146"/>
      <c r="KM7" s="146"/>
      <c r="KN7" s="146"/>
      <c r="KO7" s="146"/>
      <c r="KP7" s="146"/>
      <c r="KQ7" s="146"/>
      <c r="KR7" s="146"/>
      <c r="KS7" s="146"/>
      <c r="KT7" s="146"/>
      <c r="KU7" s="146"/>
      <c r="KV7" s="146"/>
      <c r="KW7" s="146"/>
      <c r="KX7" s="146"/>
      <c r="KY7" s="146"/>
      <c r="KZ7" s="146"/>
      <c r="LA7" s="146"/>
      <c r="LB7" s="146"/>
      <c r="LC7" s="146"/>
      <c r="LD7" s="146"/>
      <c r="LE7" s="146"/>
      <c r="LF7" s="146"/>
      <c r="LG7" s="146"/>
      <c r="LH7" s="146"/>
      <c r="LI7" s="146"/>
      <c r="LJ7" s="146"/>
      <c r="LK7" s="146"/>
      <c r="LL7" s="146"/>
      <c r="LM7" s="146"/>
      <c r="LN7" s="146"/>
      <c r="LO7" s="147"/>
      <c r="LP7" s="145" t="s">
        <v>8</v>
      </c>
      <c r="LQ7" s="146"/>
      <c r="LR7" s="146"/>
      <c r="LS7" s="146"/>
      <c r="LT7" s="146"/>
      <c r="LU7" s="146"/>
      <c r="LV7" s="146"/>
      <c r="LW7" s="146"/>
      <c r="LX7" s="146"/>
      <c r="LY7" s="146"/>
      <c r="LZ7" s="146"/>
      <c r="MA7" s="146"/>
      <c r="MB7" s="146"/>
      <c r="MC7" s="146"/>
      <c r="MD7" s="146"/>
      <c r="ME7" s="146"/>
      <c r="MF7" s="146"/>
      <c r="MG7" s="146"/>
      <c r="MH7" s="146"/>
      <c r="MI7" s="146"/>
      <c r="MJ7" s="146"/>
      <c r="MK7" s="146"/>
      <c r="ML7" s="146"/>
      <c r="MM7" s="146"/>
      <c r="MN7" s="146"/>
      <c r="MO7" s="146"/>
      <c r="MP7" s="146"/>
      <c r="MQ7" s="146"/>
      <c r="MR7" s="146"/>
      <c r="MS7" s="146"/>
      <c r="MT7" s="146"/>
      <c r="MU7" s="146"/>
      <c r="MV7" s="146"/>
      <c r="MW7" s="146"/>
      <c r="MX7" s="146"/>
      <c r="MY7" s="146"/>
      <c r="MZ7" s="146"/>
      <c r="NA7" s="146"/>
      <c r="NB7" s="146"/>
      <c r="NC7" s="146"/>
      <c r="ND7" s="146"/>
      <c r="NE7" s="146"/>
      <c r="NF7" s="146"/>
      <c r="NG7" s="146"/>
      <c r="NH7" s="14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2" t="str">
        <f>データ!K6</f>
        <v>条例全部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4"/>
      <c r="AU8" s="142" t="str">
        <f>データ!L6</f>
        <v>病院事業</v>
      </c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4"/>
      <c r="CN8" s="142" t="str">
        <f>データ!M6</f>
        <v>精神科病院</v>
      </c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4"/>
      <c r="EG8" s="142" t="str">
        <f>データ!N6</f>
        <v>精神病院</v>
      </c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4"/>
      <c r="FZ8" s="142" t="str">
        <f>データ!O7</f>
        <v>自治体職員</v>
      </c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4"/>
      <c r="ID8" s="131" t="str">
        <f>データ!Z6</f>
        <v>-</v>
      </c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3"/>
      <c r="JW8" s="131" t="str">
        <f>データ!AA6</f>
        <v>-</v>
      </c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3"/>
      <c r="LP8" s="131" t="str">
        <f>データ!AB6</f>
        <v>-</v>
      </c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3"/>
      <c r="NI8" s="3"/>
      <c r="NJ8" s="150" t="s">
        <v>10</v>
      </c>
      <c r="NK8" s="15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5" t="s">
        <v>12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7"/>
      <c r="AU9" s="145" t="s">
        <v>13</v>
      </c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7"/>
      <c r="CN9" s="145" t="s">
        <v>14</v>
      </c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7"/>
      <c r="EG9" s="145" t="s">
        <v>15</v>
      </c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7"/>
      <c r="FZ9" s="145" t="s">
        <v>16</v>
      </c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7"/>
      <c r="ID9" s="145" t="s">
        <v>17</v>
      </c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6"/>
      <c r="IW9" s="146"/>
      <c r="IX9" s="146"/>
      <c r="IY9" s="146"/>
      <c r="IZ9" s="146"/>
      <c r="JA9" s="146"/>
      <c r="JB9" s="146"/>
      <c r="JC9" s="146"/>
      <c r="JD9" s="146"/>
      <c r="JE9" s="146"/>
      <c r="JF9" s="146"/>
      <c r="JG9" s="146"/>
      <c r="JH9" s="146"/>
      <c r="JI9" s="146"/>
      <c r="JJ9" s="146"/>
      <c r="JK9" s="146"/>
      <c r="JL9" s="146"/>
      <c r="JM9" s="146"/>
      <c r="JN9" s="146"/>
      <c r="JO9" s="146"/>
      <c r="JP9" s="146"/>
      <c r="JQ9" s="146"/>
      <c r="JR9" s="146"/>
      <c r="JS9" s="146"/>
      <c r="JT9" s="146"/>
      <c r="JU9" s="146"/>
      <c r="JV9" s="147"/>
      <c r="JW9" s="145" t="s">
        <v>18</v>
      </c>
      <c r="JX9" s="146"/>
      <c r="JY9" s="146"/>
      <c r="JZ9" s="146"/>
      <c r="KA9" s="146"/>
      <c r="KB9" s="146"/>
      <c r="KC9" s="146"/>
      <c r="KD9" s="146"/>
      <c r="KE9" s="146"/>
      <c r="KF9" s="146"/>
      <c r="KG9" s="146"/>
      <c r="KH9" s="146"/>
      <c r="KI9" s="146"/>
      <c r="KJ9" s="146"/>
      <c r="KK9" s="146"/>
      <c r="KL9" s="146"/>
      <c r="KM9" s="146"/>
      <c r="KN9" s="146"/>
      <c r="KO9" s="146"/>
      <c r="KP9" s="146"/>
      <c r="KQ9" s="146"/>
      <c r="KR9" s="146"/>
      <c r="KS9" s="146"/>
      <c r="KT9" s="146"/>
      <c r="KU9" s="146"/>
      <c r="KV9" s="146"/>
      <c r="KW9" s="146"/>
      <c r="KX9" s="146"/>
      <c r="KY9" s="146"/>
      <c r="KZ9" s="146"/>
      <c r="LA9" s="146"/>
      <c r="LB9" s="146"/>
      <c r="LC9" s="146"/>
      <c r="LD9" s="146"/>
      <c r="LE9" s="146"/>
      <c r="LF9" s="146"/>
      <c r="LG9" s="146"/>
      <c r="LH9" s="146"/>
      <c r="LI9" s="146"/>
      <c r="LJ9" s="146"/>
      <c r="LK9" s="146"/>
      <c r="LL9" s="146"/>
      <c r="LM9" s="146"/>
      <c r="LN9" s="146"/>
      <c r="LO9" s="147"/>
      <c r="LP9" s="145" t="s">
        <v>19</v>
      </c>
      <c r="LQ9" s="146"/>
      <c r="LR9" s="146"/>
      <c r="LS9" s="146"/>
      <c r="LT9" s="146"/>
      <c r="LU9" s="146"/>
      <c r="LV9" s="146"/>
      <c r="LW9" s="146"/>
      <c r="LX9" s="146"/>
      <c r="LY9" s="146"/>
      <c r="LZ9" s="146"/>
      <c r="MA9" s="146"/>
      <c r="MB9" s="146"/>
      <c r="MC9" s="146"/>
      <c r="MD9" s="146"/>
      <c r="ME9" s="146"/>
      <c r="MF9" s="146"/>
      <c r="MG9" s="146"/>
      <c r="MH9" s="146"/>
      <c r="MI9" s="146"/>
      <c r="MJ9" s="146"/>
      <c r="MK9" s="146"/>
      <c r="ML9" s="146"/>
      <c r="MM9" s="146"/>
      <c r="MN9" s="146"/>
      <c r="MO9" s="146"/>
      <c r="MP9" s="146"/>
      <c r="MQ9" s="146"/>
      <c r="MR9" s="146"/>
      <c r="MS9" s="146"/>
      <c r="MT9" s="146"/>
      <c r="MU9" s="146"/>
      <c r="MV9" s="146"/>
      <c r="MW9" s="146"/>
      <c r="MX9" s="146"/>
      <c r="MY9" s="146"/>
      <c r="MZ9" s="146"/>
      <c r="NA9" s="146"/>
      <c r="NB9" s="146"/>
      <c r="NC9" s="146"/>
      <c r="ND9" s="146"/>
      <c r="NE9" s="146"/>
      <c r="NF9" s="146"/>
      <c r="NG9" s="146"/>
      <c r="NH9" s="147"/>
      <c r="NI9" s="3"/>
      <c r="NJ9" s="152" t="s">
        <v>20</v>
      </c>
      <c r="NK9" s="15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2" t="str">
        <f>データ!P6</f>
        <v>直営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4"/>
      <c r="AU10" s="131">
        <f>データ!Q6</f>
        <v>2</v>
      </c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3"/>
      <c r="CN10" s="142" t="str">
        <f>データ!R6</f>
        <v>-</v>
      </c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4"/>
      <c r="EG10" s="142" t="str">
        <f>データ!S6</f>
        <v>-</v>
      </c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4"/>
      <c r="FZ10" s="142" t="str">
        <f>データ!T6</f>
        <v>臨</v>
      </c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4"/>
      <c r="ID10" s="131">
        <f>データ!AC6</f>
        <v>348</v>
      </c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3"/>
      <c r="JW10" s="131" t="str">
        <f>データ!AD6</f>
        <v>-</v>
      </c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3"/>
      <c r="LP10" s="131">
        <f>データ!AE6</f>
        <v>348</v>
      </c>
      <c r="LQ10" s="132"/>
      <c r="LR10" s="132"/>
      <c r="LS10" s="132"/>
      <c r="LT10" s="132"/>
      <c r="LU10" s="132"/>
      <c r="LV10" s="132"/>
      <c r="LW10" s="132"/>
      <c r="LX10" s="132"/>
      <c r="LY10" s="132"/>
      <c r="LZ10" s="132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3"/>
      <c r="NI10" s="2"/>
      <c r="NJ10" s="148" t="s">
        <v>22</v>
      </c>
      <c r="NK10" s="14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5" t="s">
        <v>24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  <c r="AU11" s="145" t="s">
        <v>25</v>
      </c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7"/>
      <c r="CN11" s="145" t="s">
        <v>26</v>
      </c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7"/>
      <c r="EG11" s="145" t="s">
        <v>27</v>
      </c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7"/>
      <c r="FZ11" s="145" t="s">
        <v>28</v>
      </c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7"/>
      <c r="ID11" s="145" t="s">
        <v>29</v>
      </c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  <c r="IW11" s="146"/>
      <c r="IX11" s="146"/>
      <c r="IY11" s="146"/>
      <c r="IZ11" s="146"/>
      <c r="JA11" s="146"/>
      <c r="JB11" s="146"/>
      <c r="JC11" s="146"/>
      <c r="JD11" s="146"/>
      <c r="JE11" s="146"/>
      <c r="JF11" s="146"/>
      <c r="JG11" s="146"/>
      <c r="JH11" s="146"/>
      <c r="JI11" s="146"/>
      <c r="JJ11" s="146"/>
      <c r="JK11" s="146"/>
      <c r="JL11" s="146"/>
      <c r="JM11" s="146"/>
      <c r="JN11" s="146"/>
      <c r="JO11" s="146"/>
      <c r="JP11" s="146"/>
      <c r="JQ11" s="146"/>
      <c r="JR11" s="146"/>
      <c r="JS11" s="146"/>
      <c r="JT11" s="146"/>
      <c r="JU11" s="146"/>
      <c r="JV11" s="147"/>
      <c r="JW11" s="145" t="s">
        <v>30</v>
      </c>
      <c r="JX11" s="146"/>
      <c r="JY11" s="146"/>
      <c r="JZ11" s="146"/>
      <c r="KA11" s="146"/>
      <c r="KB11" s="146"/>
      <c r="KC11" s="146"/>
      <c r="KD11" s="146"/>
      <c r="KE11" s="146"/>
      <c r="KF11" s="146"/>
      <c r="KG11" s="146"/>
      <c r="KH11" s="146"/>
      <c r="KI11" s="146"/>
      <c r="KJ11" s="146"/>
      <c r="KK11" s="146"/>
      <c r="KL11" s="146"/>
      <c r="KM11" s="146"/>
      <c r="KN11" s="146"/>
      <c r="KO11" s="146"/>
      <c r="KP11" s="146"/>
      <c r="KQ11" s="146"/>
      <c r="KR11" s="146"/>
      <c r="KS11" s="146"/>
      <c r="KT11" s="146"/>
      <c r="KU11" s="146"/>
      <c r="KV11" s="146"/>
      <c r="KW11" s="146"/>
      <c r="KX11" s="146"/>
      <c r="KY11" s="146"/>
      <c r="KZ11" s="146"/>
      <c r="LA11" s="146"/>
      <c r="LB11" s="146"/>
      <c r="LC11" s="146"/>
      <c r="LD11" s="146"/>
      <c r="LE11" s="146"/>
      <c r="LF11" s="146"/>
      <c r="LG11" s="146"/>
      <c r="LH11" s="146"/>
      <c r="LI11" s="146"/>
      <c r="LJ11" s="146"/>
      <c r="LK11" s="146"/>
      <c r="LL11" s="146"/>
      <c r="LM11" s="146"/>
      <c r="LN11" s="146"/>
      <c r="LO11" s="147"/>
      <c r="LP11" s="145" t="s">
        <v>31</v>
      </c>
      <c r="LQ11" s="146"/>
      <c r="LR11" s="146"/>
      <c r="LS11" s="146"/>
      <c r="LT11" s="146"/>
      <c r="LU11" s="146"/>
      <c r="LV11" s="146"/>
      <c r="LW11" s="146"/>
      <c r="LX11" s="146"/>
      <c r="LY11" s="146"/>
      <c r="LZ11" s="146"/>
      <c r="MA11" s="146"/>
      <c r="MB11" s="146"/>
      <c r="MC11" s="146"/>
      <c r="MD11" s="146"/>
      <c r="ME11" s="146"/>
      <c r="MF11" s="146"/>
      <c r="MG11" s="146"/>
      <c r="MH11" s="146"/>
      <c r="MI11" s="146"/>
      <c r="MJ11" s="146"/>
      <c r="MK11" s="146"/>
      <c r="ML11" s="146"/>
      <c r="MM11" s="146"/>
      <c r="MN11" s="146"/>
      <c r="MO11" s="146"/>
      <c r="MP11" s="146"/>
      <c r="MQ11" s="146"/>
      <c r="MR11" s="146"/>
      <c r="MS11" s="146"/>
      <c r="MT11" s="146"/>
      <c r="MU11" s="146"/>
      <c r="MV11" s="146"/>
      <c r="MW11" s="146"/>
      <c r="MX11" s="146"/>
      <c r="MY11" s="146"/>
      <c r="MZ11" s="146"/>
      <c r="NA11" s="146"/>
      <c r="NB11" s="146"/>
      <c r="NC11" s="146"/>
      <c r="ND11" s="146"/>
      <c r="NE11" s="146"/>
      <c r="NF11" s="146"/>
      <c r="NG11" s="146"/>
      <c r="NH11" s="14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1">
        <f>データ!U6</f>
        <v>1800756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3"/>
      <c r="AU12" s="131">
        <f>データ!V6</f>
        <v>20768</v>
      </c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3"/>
      <c r="CN12" s="142" t="str">
        <f>データ!W6</f>
        <v>非該当</v>
      </c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4"/>
      <c r="EG12" s="142" t="str">
        <f>データ!X6</f>
        <v>非該当</v>
      </c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4"/>
      <c r="FZ12" s="142" t="str">
        <f>データ!Y6</f>
        <v>１５：１</v>
      </c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4"/>
      <c r="ID12" s="131" t="str">
        <f>データ!AF6</f>
        <v>-</v>
      </c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  <c r="IW12" s="132"/>
      <c r="IX12" s="132"/>
      <c r="IY12" s="132"/>
      <c r="IZ12" s="132"/>
      <c r="JA12" s="132"/>
      <c r="JB12" s="132"/>
      <c r="JC12" s="132"/>
      <c r="JD12" s="132"/>
      <c r="JE12" s="132"/>
      <c r="JF12" s="132"/>
      <c r="JG12" s="132"/>
      <c r="JH12" s="132"/>
      <c r="JI12" s="132"/>
      <c r="JJ12" s="132"/>
      <c r="JK12" s="132"/>
      <c r="JL12" s="132"/>
      <c r="JM12" s="132"/>
      <c r="JN12" s="132"/>
      <c r="JO12" s="132"/>
      <c r="JP12" s="132"/>
      <c r="JQ12" s="132"/>
      <c r="JR12" s="132"/>
      <c r="JS12" s="132"/>
      <c r="JT12" s="132"/>
      <c r="JU12" s="132"/>
      <c r="JV12" s="133"/>
      <c r="JW12" s="131" t="str">
        <f>データ!AG6</f>
        <v>-</v>
      </c>
      <c r="JX12" s="132"/>
      <c r="JY12" s="132"/>
      <c r="JZ12" s="132"/>
      <c r="KA12" s="132"/>
      <c r="KB12" s="132"/>
      <c r="KC12" s="132"/>
      <c r="KD12" s="132"/>
      <c r="KE12" s="132"/>
      <c r="KF12" s="132"/>
      <c r="KG12" s="132"/>
      <c r="KH12" s="132"/>
      <c r="KI12" s="132"/>
      <c r="KJ12" s="132"/>
      <c r="KK12" s="132"/>
      <c r="KL12" s="132"/>
      <c r="KM12" s="132"/>
      <c r="KN12" s="132"/>
      <c r="KO12" s="132"/>
      <c r="KP12" s="132"/>
      <c r="KQ12" s="132"/>
      <c r="KR12" s="132"/>
      <c r="KS12" s="132"/>
      <c r="KT12" s="132"/>
      <c r="KU12" s="132"/>
      <c r="KV12" s="132"/>
      <c r="KW12" s="132"/>
      <c r="KX12" s="132"/>
      <c r="KY12" s="132"/>
      <c r="KZ12" s="132"/>
      <c r="LA12" s="132"/>
      <c r="LB12" s="132"/>
      <c r="LC12" s="132"/>
      <c r="LD12" s="132"/>
      <c r="LE12" s="132"/>
      <c r="LF12" s="132"/>
      <c r="LG12" s="132"/>
      <c r="LH12" s="132"/>
      <c r="LI12" s="132"/>
      <c r="LJ12" s="132"/>
      <c r="LK12" s="132"/>
      <c r="LL12" s="132"/>
      <c r="LM12" s="132"/>
      <c r="LN12" s="132"/>
      <c r="LO12" s="133"/>
      <c r="LP12" s="131" t="str">
        <f>データ!AH6</f>
        <v>-</v>
      </c>
      <c r="LQ12" s="132"/>
      <c r="LR12" s="132"/>
      <c r="LS12" s="132"/>
      <c r="LT12" s="132"/>
      <c r="LU12" s="132"/>
      <c r="LV12" s="132"/>
      <c r="LW12" s="132"/>
      <c r="LX12" s="132"/>
      <c r="LY12" s="132"/>
      <c r="LZ12" s="132"/>
      <c r="MA12" s="132"/>
      <c r="MB12" s="132"/>
      <c r="MC12" s="132"/>
      <c r="MD12" s="132"/>
      <c r="ME12" s="132"/>
      <c r="MF12" s="132"/>
      <c r="MG12" s="132"/>
      <c r="MH12" s="132"/>
      <c r="MI12" s="132"/>
      <c r="MJ12" s="132"/>
      <c r="MK12" s="132"/>
      <c r="ML12" s="132"/>
      <c r="MM12" s="132"/>
      <c r="MN12" s="132"/>
      <c r="MO12" s="132"/>
      <c r="MP12" s="132"/>
      <c r="MQ12" s="132"/>
      <c r="MR12" s="132"/>
      <c r="MS12" s="132"/>
      <c r="MT12" s="132"/>
      <c r="MU12" s="132"/>
      <c r="MV12" s="132"/>
      <c r="MW12" s="132"/>
      <c r="MX12" s="132"/>
      <c r="MY12" s="132"/>
      <c r="MZ12" s="132"/>
      <c r="NA12" s="132"/>
      <c r="NB12" s="132"/>
      <c r="NC12" s="132"/>
      <c r="ND12" s="132"/>
      <c r="NE12" s="132"/>
      <c r="NF12" s="132"/>
      <c r="NG12" s="132"/>
      <c r="NH12" s="133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4" t="s">
        <v>32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4" t="s">
        <v>33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9"/>
      <c r="NJ14" s="135" t="s">
        <v>34</v>
      </c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5"/>
      <c r="NU15" s="135"/>
      <c r="NV15" s="135"/>
      <c r="NW15" s="135"/>
      <c r="NX15" s="135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6" t="s">
        <v>36</v>
      </c>
      <c r="NK16" s="137"/>
      <c r="NL16" s="137"/>
      <c r="NM16" s="137"/>
      <c r="NN16" s="138"/>
      <c r="NO16" s="136" t="s">
        <v>37</v>
      </c>
      <c r="NP16" s="137"/>
      <c r="NQ16" s="137"/>
      <c r="NR16" s="137"/>
      <c r="NS16" s="138"/>
      <c r="NT16" s="136" t="s">
        <v>38</v>
      </c>
      <c r="NU16" s="137"/>
      <c r="NV16" s="137"/>
      <c r="NW16" s="137"/>
      <c r="NX16" s="138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9"/>
      <c r="NK17" s="140"/>
      <c r="NL17" s="140"/>
      <c r="NM17" s="140"/>
      <c r="NN17" s="141"/>
      <c r="NO17" s="139"/>
      <c r="NP17" s="140"/>
      <c r="NQ17" s="140"/>
      <c r="NR17" s="140"/>
      <c r="NS17" s="141"/>
      <c r="NT17" s="139"/>
      <c r="NU17" s="140"/>
      <c r="NV17" s="140"/>
      <c r="NW17" s="140"/>
      <c r="NX17" s="141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7" t="s">
        <v>39</v>
      </c>
      <c r="NK18" s="128"/>
      <c r="NL18" s="128"/>
      <c r="NM18" s="123" t="s">
        <v>40</v>
      </c>
      <c r="NN18" s="124"/>
      <c r="NO18" s="127" t="s">
        <v>39</v>
      </c>
      <c r="NP18" s="128"/>
      <c r="NQ18" s="128"/>
      <c r="NR18" s="123" t="s">
        <v>40</v>
      </c>
      <c r="NS18" s="124"/>
      <c r="NT18" s="127" t="s">
        <v>39</v>
      </c>
      <c r="NU18" s="128"/>
      <c r="NV18" s="128"/>
      <c r="NW18" s="123" t="s">
        <v>40</v>
      </c>
      <c r="NX18" s="124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9"/>
      <c r="NK19" s="130"/>
      <c r="NL19" s="130"/>
      <c r="NM19" s="125"/>
      <c r="NN19" s="126"/>
      <c r="NO19" s="129"/>
      <c r="NP19" s="130"/>
      <c r="NQ19" s="130"/>
      <c r="NR19" s="125"/>
      <c r="NS19" s="126"/>
      <c r="NT19" s="129"/>
      <c r="NU19" s="130"/>
      <c r="NV19" s="130"/>
      <c r="NW19" s="125"/>
      <c r="NX19" s="126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0" t="s">
        <v>176</v>
      </c>
      <c r="NK22" s="121"/>
      <c r="NL22" s="121"/>
      <c r="NM22" s="121"/>
      <c r="NN22" s="121"/>
      <c r="NO22" s="121"/>
      <c r="NP22" s="121"/>
      <c r="NQ22" s="121"/>
      <c r="NR22" s="121"/>
      <c r="NS22" s="121"/>
      <c r="NT22" s="121"/>
      <c r="NU22" s="121"/>
      <c r="NV22" s="121"/>
      <c r="NW22" s="121"/>
      <c r="NX22" s="122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4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6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4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6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4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6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4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5"/>
      <c r="NX26" s="116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4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5"/>
      <c r="NX27" s="116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4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6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4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6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4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6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4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6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4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5"/>
      <c r="NX32" s="116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100.8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97.7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97.2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97.8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110.3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75.7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71.8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70.8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71.3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83.4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124.8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133.69999999999999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137.5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142.6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109.4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81.8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78.099999999999994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78.900000000000006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76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4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5"/>
      <c r="NX33" s="116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101.2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100.9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100.9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102.3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69.400000000000006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68.900000000000006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68.400000000000006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66.900000000000006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64.8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163.19999999999999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179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176.9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177.9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197.8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73.400000000000006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72.3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72.099999999999994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7"/>
      <c r="NK34" s="118"/>
      <c r="NL34" s="118"/>
      <c r="NM34" s="118"/>
      <c r="NN34" s="118"/>
      <c r="NO34" s="118"/>
      <c r="NP34" s="118"/>
      <c r="NQ34" s="118"/>
      <c r="NR34" s="118"/>
      <c r="NS34" s="118"/>
      <c r="NT34" s="118"/>
      <c r="NU34" s="118"/>
      <c r="NV34" s="118"/>
      <c r="NW34" s="118"/>
      <c r="NX34" s="119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179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1"/>
      <c r="NK51" s="112"/>
      <c r="NL51" s="112"/>
      <c r="NM51" s="112"/>
      <c r="NN51" s="112"/>
      <c r="NO51" s="112"/>
      <c r="NP51" s="112"/>
      <c r="NQ51" s="112"/>
      <c r="NR51" s="112"/>
      <c r="NS51" s="112"/>
      <c r="NT51" s="112"/>
      <c r="NU51" s="112"/>
      <c r="NV51" s="112"/>
      <c r="NW51" s="112"/>
      <c r="NX51" s="113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4" t="s">
        <v>177</v>
      </c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6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17570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17468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17425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17806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18365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5844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6062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6191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6330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6458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91.9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97.7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99.8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98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82.1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8.1999999999999993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8.6999999999999993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8.5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9.1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7.7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4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6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20681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21037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21418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21604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22234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8502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8542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8518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7891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8706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85.6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86.5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87.6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89.7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92.2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8.1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8.1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7.9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8.1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7.9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4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6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4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6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4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6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4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6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4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6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4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6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4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6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4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6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4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6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4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6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4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6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7"/>
      <c r="NK67" s="118"/>
      <c r="NL67" s="118"/>
      <c r="NM67" s="118"/>
      <c r="NN67" s="118"/>
      <c r="NO67" s="118"/>
      <c r="NP67" s="118"/>
      <c r="NQ67" s="118"/>
      <c r="NR67" s="118"/>
      <c r="NS67" s="118"/>
      <c r="NT67" s="118"/>
      <c r="NU67" s="118"/>
      <c r="NV67" s="118"/>
      <c r="NW67" s="118"/>
      <c r="NX67" s="119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178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63.7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64.7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64.3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65.7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67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83.7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83.4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79.900000000000006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78.900000000000006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76.2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28989483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29277615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29525899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29547871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29720420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46.7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48.4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50.2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52.3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66.3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70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68.2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69.5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67.5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26996532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27577179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27722473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27879712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28287536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1sfwn+w3Mvq8v9oGZut8o3tgowO2QUEFI1bS748+038hlAsYz4rXD621oIkKZjMDvtT9zhfGrhVfzCTrwxsWiw==" saltValue="Y6Dtcv3LMDAL0WdQ6BiUlA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7" t="s">
        <v>106</v>
      </c>
      <c r="AJ4" s="158"/>
      <c r="AK4" s="158"/>
      <c r="AL4" s="158"/>
      <c r="AM4" s="158"/>
      <c r="AN4" s="158"/>
      <c r="AO4" s="158"/>
      <c r="AP4" s="158"/>
      <c r="AQ4" s="158"/>
      <c r="AR4" s="158"/>
      <c r="AS4" s="159"/>
      <c r="AT4" s="160" t="s">
        <v>107</v>
      </c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60" t="s">
        <v>108</v>
      </c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7" t="s">
        <v>109</v>
      </c>
      <c r="BQ4" s="158"/>
      <c r="BR4" s="158"/>
      <c r="BS4" s="158"/>
      <c r="BT4" s="158"/>
      <c r="BU4" s="158"/>
      <c r="BV4" s="158"/>
      <c r="BW4" s="158"/>
      <c r="BX4" s="158"/>
      <c r="BY4" s="158"/>
      <c r="BZ4" s="159"/>
      <c r="CA4" s="156" t="s">
        <v>110</v>
      </c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60" t="s">
        <v>111</v>
      </c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 t="s">
        <v>112</v>
      </c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 t="s">
        <v>113</v>
      </c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7" t="s">
        <v>114</v>
      </c>
      <c r="DT4" s="158"/>
      <c r="DU4" s="158"/>
      <c r="DV4" s="158"/>
      <c r="DW4" s="158"/>
      <c r="DX4" s="158"/>
      <c r="DY4" s="158"/>
      <c r="DZ4" s="158"/>
      <c r="EA4" s="158"/>
      <c r="EB4" s="158"/>
      <c r="EC4" s="159"/>
      <c r="ED4" s="156" t="s">
        <v>115</v>
      </c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 t="s">
        <v>116</v>
      </c>
      <c r="EP4" s="156"/>
      <c r="EQ4" s="156"/>
      <c r="ER4" s="156"/>
      <c r="ES4" s="156"/>
      <c r="ET4" s="156"/>
      <c r="EU4" s="156"/>
      <c r="EV4" s="156"/>
      <c r="EW4" s="156"/>
      <c r="EX4" s="156"/>
      <c r="EY4" s="156"/>
    </row>
    <row r="5" spans="1:155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142</v>
      </c>
      <c r="AV5" s="62" t="s">
        <v>152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141</v>
      </c>
      <c r="BF5" s="62" t="s">
        <v>142</v>
      </c>
      <c r="BG5" s="62" t="s">
        <v>152</v>
      </c>
      <c r="BH5" s="62" t="s">
        <v>144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141</v>
      </c>
      <c r="BQ5" s="62" t="s">
        <v>153</v>
      </c>
      <c r="BR5" s="62" t="s">
        <v>152</v>
      </c>
      <c r="BS5" s="62" t="s">
        <v>154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155</v>
      </c>
      <c r="CB5" s="62" t="s">
        <v>142</v>
      </c>
      <c r="CC5" s="62" t="s">
        <v>152</v>
      </c>
      <c r="CD5" s="62" t="s">
        <v>144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155</v>
      </c>
      <c r="CM5" s="62" t="s">
        <v>153</v>
      </c>
      <c r="CN5" s="62" t="s">
        <v>143</v>
      </c>
      <c r="CO5" s="62" t="s">
        <v>154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153</v>
      </c>
      <c r="CY5" s="62" t="s">
        <v>143</v>
      </c>
      <c r="CZ5" s="62" t="s">
        <v>154</v>
      </c>
      <c r="DA5" s="62" t="s">
        <v>156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142</v>
      </c>
      <c r="DJ5" s="62" t="s">
        <v>152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155</v>
      </c>
      <c r="DT5" s="62" t="s">
        <v>153</v>
      </c>
      <c r="DU5" s="62" t="s">
        <v>143</v>
      </c>
      <c r="DV5" s="62" t="s">
        <v>144</v>
      </c>
      <c r="DW5" s="62" t="s">
        <v>156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155</v>
      </c>
      <c r="EE5" s="62" t="s">
        <v>142</v>
      </c>
      <c r="EF5" s="62" t="s">
        <v>152</v>
      </c>
      <c r="EG5" s="62" t="s">
        <v>144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157</v>
      </c>
      <c r="EO5" s="62" t="s">
        <v>155</v>
      </c>
      <c r="EP5" s="62" t="s">
        <v>142</v>
      </c>
      <c r="EQ5" s="62" t="s">
        <v>143</v>
      </c>
      <c r="ER5" s="62" t="s">
        <v>144</v>
      </c>
      <c r="ES5" s="62" t="s">
        <v>156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15">
      <c r="A6" s="48" t="s">
        <v>158</v>
      </c>
      <c r="B6" s="63">
        <f>B8</f>
        <v>2020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61" t="str">
        <f>IF(H8&lt;&gt;I8,H8,"")&amp;IF(I8&lt;&gt;J8,I8,"")&amp;"　"&amp;J8</f>
        <v>三重県　こころの医療センター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自治体職員</v>
      </c>
      <c r="P6" s="63" t="str">
        <f>P8</f>
        <v>直営</v>
      </c>
      <c r="Q6" s="64">
        <f t="shared" ref="Q6:AH6" si="3">Q8</f>
        <v>2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>
        <f>U8</f>
        <v>1800756</v>
      </c>
      <c r="V6" s="64">
        <f>V8</f>
        <v>20768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１５：１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348</v>
      </c>
      <c r="AD6" s="64" t="str">
        <f t="shared" si="3"/>
        <v>-</v>
      </c>
      <c r="AE6" s="64">
        <f t="shared" si="3"/>
        <v>348</v>
      </c>
      <c r="AF6" s="64" t="str">
        <f t="shared" si="3"/>
        <v>-</v>
      </c>
      <c r="AG6" s="64" t="str">
        <f t="shared" si="3"/>
        <v>-</v>
      </c>
      <c r="AH6" s="64" t="str">
        <f t="shared" si="3"/>
        <v>-</v>
      </c>
      <c r="AI6" s="65">
        <f>IF(AI8="-",NA(),AI8)</f>
        <v>100.8</v>
      </c>
      <c r="AJ6" s="65">
        <f t="shared" ref="AJ6:AR6" si="5">IF(AJ8="-",NA(),AJ8)</f>
        <v>97.7</v>
      </c>
      <c r="AK6" s="65">
        <f t="shared" si="5"/>
        <v>97.2</v>
      </c>
      <c r="AL6" s="65">
        <f t="shared" si="5"/>
        <v>97.8</v>
      </c>
      <c r="AM6" s="65">
        <f t="shared" si="5"/>
        <v>110.3</v>
      </c>
      <c r="AN6" s="65">
        <f t="shared" si="5"/>
        <v>101.2</v>
      </c>
      <c r="AO6" s="65">
        <f t="shared" si="5"/>
        <v>100.9</v>
      </c>
      <c r="AP6" s="65">
        <f t="shared" si="5"/>
        <v>100.9</v>
      </c>
      <c r="AQ6" s="65">
        <f t="shared" si="5"/>
        <v>99.7</v>
      </c>
      <c r="AR6" s="65">
        <f t="shared" si="5"/>
        <v>102.3</v>
      </c>
      <c r="AS6" s="65" t="str">
        <f>IF(AS8="-","【-】","【"&amp;SUBSTITUTE(TEXT(AS8,"#,##0.0"),"-","△")&amp;"】")</f>
        <v>【102.5】</v>
      </c>
      <c r="AT6" s="65">
        <f>IF(AT8="-",NA(),AT8)</f>
        <v>75.7</v>
      </c>
      <c r="AU6" s="65">
        <f t="shared" ref="AU6:BC6" si="6">IF(AU8="-",NA(),AU8)</f>
        <v>71.8</v>
      </c>
      <c r="AV6" s="65">
        <f t="shared" si="6"/>
        <v>70.8</v>
      </c>
      <c r="AW6" s="65">
        <f t="shared" si="6"/>
        <v>71.3</v>
      </c>
      <c r="AX6" s="65">
        <f t="shared" si="6"/>
        <v>83.4</v>
      </c>
      <c r="AY6" s="65">
        <f t="shared" si="6"/>
        <v>69.400000000000006</v>
      </c>
      <c r="AZ6" s="65">
        <f t="shared" si="6"/>
        <v>68.900000000000006</v>
      </c>
      <c r="BA6" s="65">
        <f t="shared" si="6"/>
        <v>68.400000000000006</v>
      </c>
      <c r="BB6" s="65">
        <f t="shared" si="6"/>
        <v>66.900000000000006</v>
      </c>
      <c r="BC6" s="65">
        <f t="shared" si="6"/>
        <v>64.8</v>
      </c>
      <c r="BD6" s="65" t="str">
        <f>IF(BD8="-","【-】","【"&amp;SUBSTITUTE(TEXT(BD8,"#,##0.0"),"-","△")&amp;"】")</f>
        <v>【84.7】</v>
      </c>
      <c r="BE6" s="65">
        <f>IF(BE8="-",NA(),BE8)</f>
        <v>124.8</v>
      </c>
      <c r="BF6" s="65">
        <f t="shared" ref="BF6:BN6" si="7">IF(BF8="-",NA(),BF8)</f>
        <v>133.69999999999999</v>
      </c>
      <c r="BG6" s="65">
        <f t="shared" si="7"/>
        <v>137.5</v>
      </c>
      <c r="BH6" s="65">
        <f t="shared" si="7"/>
        <v>142.6</v>
      </c>
      <c r="BI6" s="65">
        <f t="shared" si="7"/>
        <v>109.4</v>
      </c>
      <c r="BJ6" s="65">
        <f t="shared" si="7"/>
        <v>163.19999999999999</v>
      </c>
      <c r="BK6" s="65">
        <f t="shared" si="7"/>
        <v>179</v>
      </c>
      <c r="BL6" s="65">
        <f t="shared" si="7"/>
        <v>176.9</v>
      </c>
      <c r="BM6" s="65">
        <f t="shared" si="7"/>
        <v>177.9</v>
      </c>
      <c r="BN6" s="65">
        <f t="shared" si="7"/>
        <v>197.8</v>
      </c>
      <c r="BO6" s="65" t="str">
        <f>IF(BO8="-","【-】","【"&amp;SUBSTITUTE(TEXT(BO8,"#,##0.0"),"-","△")&amp;"】")</f>
        <v>【69.3】</v>
      </c>
      <c r="BP6" s="65">
        <f>IF(BP8="-",NA(),BP8)</f>
        <v>81.8</v>
      </c>
      <c r="BQ6" s="65">
        <f t="shared" ref="BQ6:BY6" si="8">IF(BQ8="-",NA(),BQ8)</f>
        <v>78.099999999999994</v>
      </c>
      <c r="BR6" s="65">
        <f t="shared" si="8"/>
        <v>78.900000000000006</v>
      </c>
      <c r="BS6" s="65">
        <f t="shared" si="8"/>
        <v>76</v>
      </c>
      <c r="BT6" s="65">
        <f t="shared" si="8"/>
        <v>64</v>
      </c>
      <c r="BU6" s="65">
        <f t="shared" si="8"/>
        <v>73.400000000000006</v>
      </c>
      <c r="BV6" s="65">
        <f t="shared" si="8"/>
        <v>72.3</v>
      </c>
      <c r="BW6" s="65">
        <f t="shared" si="8"/>
        <v>72.099999999999994</v>
      </c>
      <c r="BX6" s="65">
        <f t="shared" si="8"/>
        <v>69.8</v>
      </c>
      <c r="BY6" s="65">
        <f t="shared" si="8"/>
        <v>65.3</v>
      </c>
      <c r="BZ6" s="65" t="str">
        <f>IF(BZ8="-","【-】","【"&amp;SUBSTITUTE(TEXT(BZ8,"#,##0.0"),"-","△")&amp;"】")</f>
        <v>【67.2】</v>
      </c>
      <c r="CA6" s="66">
        <f>IF(CA8="-",NA(),CA8)</f>
        <v>17570</v>
      </c>
      <c r="CB6" s="66">
        <f t="shared" ref="CB6:CJ6" si="9">IF(CB8="-",NA(),CB8)</f>
        <v>17468</v>
      </c>
      <c r="CC6" s="66">
        <f t="shared" si="9"/>
        <v>17425</v>
      </c>
      <c r="CD6" s="66">
        <f t="shared" si="9"/>
        <v>17806</v>
      </c>
      <c r="CE6" s="66">
        <f t="shared" si="9"/>
        <v>18365</v>
      </c>
      <c r="CF6" s="66">
        <f t="shared" si="9"/>
        <v>20681</v>
      </c>
      <c r="CG6" s="66">
        <f t="shared" si="9"/>
        <v>21037</v>
      </c>
      <c r="CH6" s="66">
        <f t="shared" si="9"/>
        <v>21418</v>
      </c>
      <c r="CI6" s="66">
        <f t="shared" si="9"/>
        <v>21604</v>
      </c>
      <c r="CJ6" s="66">
        <f t="shared" si="9"/>
        <v>22234</v>
      </c>
      <c r="CK6" s="65" t="str">
        <f>IF(CK8="-","【-】","【"&amp;SUBSTITUTE(TEXT(CK8,"#,##0"),"-","△")&amp;"】")</f>
        <v>【56,733】</v>
      </c>
      <c r="CL6" s="66">
        <f>IF(CL8="-",NA(),CL8)</f>
        <v>5844</v>
      </c>
      <c r="CM6" s="66">
        <f t="shared" ref="CM6:CU6" si="10">IF(CM8="-",NA(),CM8)</f>
        <v>6062</v>
      </c>
      <c r="CN6" s="66">
        <f t="shared" si="10"/>
        <v>6191</v>
      </c>
      <c r="CO6" s="66">
        <f t="shared" si="10"/>
        <v>6330</v>
      </c>
      <c r="CP6" s="66">
        <f t="shared" si="10"/>
        <v>6458</v>
      </c>
      <c r="CQ6" s="66">
        <f t="shared" si="10"/>
        <v>8502</v>
      </c>
      <c r="CR6" s="66">
        <f t="shared" si="10"/>
        <v>8542</v>
      </c>
      <c r="CS6" s="66">
        <f t="shared" si="10"/>
        <v>8518</v>
      </c>
      <c r="CT6" s="66">
        <f t="shared" si="10"/>
        <v>7891</v>
      </c>
      <c r="CU6" s="66">
        <f t="shared" si="10"/>
        <v>8706</v>
      </c>
      <c r="CV6" s="65" t="str">
        <f>IF(CV8="-","【-】","【"&amp;SUBSTITUTE(TEXT(CV8,"#,##0"),"-","△")&amp;"】")</f>
        <v>【16,778】</v>
      </c>
      <c r="CW6" s="65">
        <f>IF(CW8="-",NA(),CW8)</f>
        <v>91.9</v>
      </c>
      <c r="CX6" s="65">
        <f t="shared" ref="CX6:DF6" si="11">IF(CX8="-",NA(),CX8)</f>
        <v>97.7</v>
      </c>
      <c r="CY6" s="65">
        <f t="shared" si="11"/>
        <v>99.8</v>
      </c>
      <c r="CZ6" s="65">
        <f t="shared" si="11"/>
        <v>98</v>
      </c>
      <c r="DA6" s="65">
        <f t="shared" si="11"/>
        <v>82.1</v>
      </c>
      <c r="DB6" s="65">
        <f t="shared" si="11"/>
        <v>85.6</v>
      </c>
      <c r="DC6" s="65">
        <f t="shared" si="11"/>
        <v>86.5</v>
      </c>
      <c r="DD6" s="65">
        <f t="shared" si="11"/>
        <v>87.6</v>
      </c>
      <c r="DE6" s="65">
        <f t="shared" si="11"/>
        <v>89.7</v>
      </c>
      <c r="DF6" s="65">
        <f t="shared" si="11"/>
        <v>92.2</v>
      </c>
      <c r="DG6" s="65" t="str">
        <f>IF(DG8="-","【-】","【"&amp;SUBSTITUTE(TEXT(DG8,"#,##0.0"),"-","△")&amp;"】")</f>
        <v>【58.8】</v>
      </c>
      <c r="DH6" s="65">
        <f>IF(DH8="-",NA(),DH8)</f>
        <v>8.1999999999999993</v>
      </c>
      <c r="DI6" s="65">
        <f t="shared" ref="DI6:DQ6" si="12">IF(DI8="-",NA(),DI8)</f>
        <v>8.6999999999999993</v>
      </c>
      <c r="DJ6" s="65">
        <f t="shared" si="12"/>
        <v>8.5</v>
      </c>
      <c r="DK6" s="65">
        <f t="shared" si="12"/>
        <v>9.1</v>
      </c>
      <c r="DL6" s="65">
        <f t="shared" si="12"/>
        <v>7.7</v>
      </c>
      <c r="DM6" s="65">
        <f t="shared" si="12"/>
        <v>8.1</v>
      </c>
      <c r="DN6" s="65">
        <f t="shared" si="12"/>
        <v>8.1</v>
      </c>
      <c r="DO6" s="65">
        <f t="shared" si="12"/>
        <v>7.9</v>
      </c>
      <c r="DP6" s="65">
        <f t="shared" si="12"/>
        <v>8.1</v>
      </c>
      <c r="DQ6" s="65">
        <f t="shared" si="12"/>
        <v>7.9</v>
      </c>
      <c r="DR6" s="65" t="str">
        <f>IF(DR8="-","【-】","【"&amp;SUBSTITUTE(TEXT(DR8,"#,##0.0"),"-","△")&amp;"】")</f>
        <v>【24.8】</v>
      </c>
      <c r="DS6" s="65">
        <f>IF(DS8="-",NA(),DS8)</f>
        <v>63.7</v>
      </c>
      <c r="DT6" s="65">
        <f t="shared" ref="DT6:EB6" si="13">IF(DT8="-",NA(),DT8)</f>
        <v>64.7</v>
      </c>
      <c r="DU6" s="65">
        <f t="shared" si="13"/>
        <v>64.3</v>
      </c>
      <c r="DV6" s="65">
        <f t="shared" si="13"/>
        <v>65.7</v>
      </c>
      <c r="DW6" s="65">
        <f t="shared" si="13"/>
        <v>67</v>
      </c>
      <c r="DX6" s="65">
        <f t="shared" si="13"/>
        <v>46.7</v>
      </c>
      <c r="DY6" s="65">
        <f t="shared" si="13"/>
        <v>48.4</v>
      </c>
      <c r="DZ6" s="65">
        <f t="shared" si="13"/>
        <v>50.2</v>
      </c>
      <c r="EA6" s="65">
        <f t="shared" si="13"/>
        <v>52.3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83.7</v>
      </c>
      <c r="EE6" s="65">
        <f t="shared" ref="EE6:EM6" si="14">IF(EE8="-",NA(),EE8)</f>
        <v>83.4</v>
      </c>
      <c r="EF6" s="65">
        <f t="shared" si="14"/>
        <v>79.900000000000006</v>
      </c>
      <c r="EG6" s="65">
        <f t="shared" si="14"/>
        <v>78.900000000000006</v>
      </c>
      <c r="EH6" s="65">
        <f t="shared" si="14"/>
        <v>76.2</v>
      </c>
      <c r="EI6" s="65">
        <f t="shared" si="14"/>
        <v>66.3</v>
      </c>
      <c r="EJ6" s="65">
        <f t="shared" si="14"/>
        <v>70</v>
      </c>
      <c r="EK6" s="65">
        <f t="shared" si="14"/>
        <v>68.2</v>
      </c>
      <c r="EL6" s="65">
        <f t="shared" si="14"/>
        <v>69.5</v>
      </c>
      <c r="EM6" s="65">
        <f t="shared" si="14"/>
        <v>67.5</v>
      </c>
      <c r="EN6" s="65" t="str">
        <f>IF(EN8="-","【-】","【"&amp;SUBSTITUTE(TEXT(EN8,"#,##0.0"),"-","△")&amp;"】")</f>
        <v>【70.3】</v>
      </c>
      <c r="EO6" s="66">
        <f>IF(EO8="-",NA(),EO8)</f>
        <v>28989483</v>
      </c>
      <c r="EP6" s="66">
        <f t="shared" ref="EP6:EX6" si="15">IF(EP8="-",NA(),EP8)</f>
        <v>29277615</v>
      </c>
      <c r="EQ6" s="66">
        <f t="shared" si="15"/>
        <v>29525899</v>
      </c>
      <c r="ER6" s="66">
        <f t="shared" si="15"/>
        <v>29547871</v>
      </c>
      <c r="ES6" s="66">
        <f t="shared" si="15"/>
        <v>29720420</v>
      </c>
      <c r="ET6" s="66">
        <f t="shared" si="15"/>
        <v>26996532</v>
      </c>
      <c r="EU6" s="66">
        <f t="shared" si="15"/>
        <v>27577179</v>
      </c>
      <c r="EV6" s="66">
        <f t="shared" si="15"/>
        <v>27722473</v>
      </c>
      <c r="EW6" s="66">
        <f t="shared" si="15"/>
        <v>27879712</v>
      </c>
      <c r="EX6" s="66">
        <f t="shared" si="15"/>
        <v>28287536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159</v>
      </c>
      <c r="B7" s="63">
        <f t="shared" ref="B7:AH7" si="16">B8</f>
        <v>2020</v>
      </c>
      <c r="C7" s="63">
        <f t="shared" si="16"/>
        <v>240001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2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精神科病院</v>
      </c>
      <c r="N7" s="63" t="str">
        <f>N8</f>
        <v>精神病院</v>
      </c>
      <c r="O7" s="63" t="str">
        <f>O8</f>
        <v>自治体職員</v>
      </c>
      <c r="P7" s="63" t="str">
        <f>P8</f>
        <v>直営</v>
      </c>
      <c r="Q7" s="64">
        <f t="shared" si="16"/>
        <v>2</v>
      </c>
      <c r="R7" s="63" t="str">
        <f t="shared" si="16"/>
        <v>-</v>
      </c>
      <c r="S7" s="63" t="str">
        <f t="shared" si="16"/>
        <v>-</v>
      </c>
      <c r="T7" s="63" t="str">
        <f t="shared" si="16"/>
        <v>臨</v>
      </c>
      <c r="U7" s="64">
        <f>U8</f>
        <v>1800756</v>
      </c>
      <c r="V7" s="64">
        <f>V8</f>
        <v>20768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１５：１</v>
      </c>
      <c r="Z7" s="64" t="str">
        <f t="shared" si="16"/>
        <v>-</v>
      </c>
      <c r="AA7" s="64" t="str">
        <f t="shared" si="16"/>
        <v>-</v>
      </c>
      <c r="AB7" s="64" t="str">
        <f t="shared" si="16"/>
        <v>-</v>
      </c>
      <c r="AC7" s="64">
        <f t="shared" si="16"/>
        <v>348</v>
      </c>
      <c r="AD7" s="64" t="str">
        <f t="shared" si="16"/>
        <v>-</v>
      </c>
      <c r="AE7" s="64">
        <f t="shared" si="16"/>
        <v>348</v>
      </c>
      <c r="AF7" s="64" t="str">
        <f t="shared" si="16"/>
        <v>-</v>
      </c>
      <c r="AG7" s="64" t="str">
        <f t="shared" si="16"/>
        <v>-</v>
      </c>
      <c r="AH7" s="64" t="str">
        <f t="shared" si="16"/>
        <v>-</v>
      </c>
      <c r="AI7" s="65">
        <f>AI8</f>
        <v>100.8</v>
      </c>
      <c r="AJ7" s="65">
        <f t="shared" ref="AJ7:AR7" si="17">AJ8</f>
        <v>97.7</v>
      </c>
      <c r="AK7" s="65">
        <f t="shared" si="17"/>
        <v>97.2</v>
      </c>
      <c r="AL7" s="65">
        <f t="shared" si="17"/>
        <v>97.8</v>
      </c>
      <c r="AM7" s="65">
        <f t="shared" si="17"/>
        <v>110.3</v>
      </c>
      <c r="AN7" s="65">
        <f t="shared" si="17"/>
        <v>101.2</v>
      </c>
      <c r="AO7" s="65">
        <f t="shared" si="17"/>
        <v>100.9</v>
      </c>
      <c r="AP7" s="65">
        <f t="shared" si="17"/>
        <v>100.9</v>
      </c>
      <c r="AQ7" s="65">
        <f t="shared" si="17"/>
        <v>99.7</v>
      </c>
      <c r="AR7" s="65">
        <f t="shared" si="17"/>
        <v>102.3</v>
      </c>
      <c r="AS7" s="65"/>
      <c r="AT7" s="65">
        <f>AT8</f>
        <v>75.7</v>
      </c>
      <c r="AU7" s="65">
        <f t="shared" ref="AU7:BC7" si="18">AU8</f>
        <v>71.8</v>
      </c>
      <c r="AV7" s="65">
        <f t="shared" si="18"/>
        <v>70.8</v>
      </c>
      <c r="AW7" s="65">
        <f t="shared" si="18"/>
        <v>71.3</v>
      </c>
      <c r="AX7" s="65">
        <f t="shared" si="18"/>
        <v>83.4</v>
      </c>
      <c r="AY7" s="65">
        <f t="shared" si="18"/>
        <v>69.400000000000006</v>
      </c>
      <c r="AZ7" s="65">
        <f t="shared" si="18"/>
        <v>68.900000000000006</v>
      </c>
      <c r="BA7" s="65">
        <f t="shared" si="18"/>
        <v>68.400000000000006</v>
      </c>
      <c r="BB7" s="65">
        <f t="shared" si="18"/>
        <v>66.900000000000006</v>
      </c>
      <c r="BC7" s="65">
        <f t="shared" si="18"/>
        <v>64.8</v>
      </c>
      <c r="BD7" s="65"/>
      <c r="BE7" s="65">
        <f>BE8</f>
        <v>124.8</v>
      </c>
      <c r="BF7" s="65">
        <f t="shared" ref="BF7:BN7" si="19">BF8</f>
        <v>133.69999999999999</v>
      </c>
      <c r="BG7" s="65">
        <f t="shared" si="19"/>
        <v>137.5</v>
      </c>
      <c r="BH7" s="65">
        <f t="shared" si="19"/>
        <v>142.6</v>
      </c>
      <c r="BI7" s="65">
        <f t="shared" si="19"/>
        <v>109.4</v>
      </c>
      <c r="BJ7" s="65">
        <f t="shared" si="19"/>
        <v>163.19999999999999</v>
      </c>
      <c r="BK7" s="65">
        <f t="shared" si="19"/>
        <v>179</v>
      </c>
      <c r="BL7" s="65">
        <f t="shared" si="19"/>
        <v>176.9</v>
      </c>
      <c r="BM7" s="65">
        <f t="shared" si="19"/>
        <v>177.9</v>
      </c>
      <c r="BN7" s="65">
        <f t="shared" si="19"/>
        <v>197.8</v>
      </c>
      <c r="BO7" s="65"/>
      <c r="BP7" s="65">
        <f>BP8</f>
        <v>81.8</v>
      </c>
      <c r="BQ7" s="65">
        <f t="shared" ref="BQ7:BY7" si="20">BQ8</f>
        <v>78.099999999999994</v>
      </c>
      <c r="BR7" s="65">
        <f t="shared" si="20"/>
        <v>78.900000000000006</v>
      </c>
      <c r="BS7" s="65">
        <f t="shared" si="20"/>
        <v>76</v>
      </c>
      <c r="BT7" s="65">
        <f t="shared" si="20"/>
        <v>64</v>
      </c>
      <c r="BU7" s="65">
        <f t="shared" si="20"/>
        <v>73.400000000000006</v>
      </c>
      <c r="BV7" s="65">
        <f t="shared" si="20"/>
        <v>72.3</v>
      </c>
      <c r="BW7" s="65">
        <f t="shared" si="20"/>
        <v>72.099999999999994</v>
      </c>
      <c r="BX7" s="65">
        <f t="shared" si="20"/>
        <v>69.8</v>
      </c>
      <c r="BY7" s="65">
        <f t="shared" si="20"/>
        <v>65.3</v>
      </c>
      <c r="BZ7" s="65"/>
      <c r="CA7" s="66">
        <f>CA8</f>
        <v>17570</v>
      </c>
      <c r="CB7" s="66">
        <f t="shared" ref="CB7:CJ7" si="21">CB8</f>
        <v>17468</v>
      </c>
      <c r="CC7" s="66">
        <f t="shared" si="21"/>
        <v>17425</v>
      </c>
      <c r="CD7" s="66">
        <f t="shared" si="21"/>
        <v>17806</v>
      </c>
      <c r="CE7" s="66">
        <f t="shared" si="21"/>
        <v>18365</v>
      </c>
      <c r="CF7" s="66">
        <f t="shared" si="21"/>
        <v>20681</v>
      </c>
      <c r="CG7" s="66">
        <f t="shared" si="21"/>
        <v>21037</v>
      </c>
      <c r="CH7" s="66">
        <f t="shared" si="21"/>
        <v>21418</v>
      </c>
      <c r="CI7" s="66">
        <f t="shared" si="21"/>
        <v>21604</v>
      </c>
      <c r="CJ7" s="66">
        <f t="shared" si="21"/>
        <v>22234</v>
      </c>
      <c r="CK7" s="65"/>
      <c r="CL7" s="66">
        <f>CL8</f>
        <v>5844</v>
      </c>
      <c r="CM7" s="66">
        <f t="shared" ref="CM7:CU7" si="22">CM8</f>
        <v>6062</v>
      </c>
      <c r="CN7" s="66">
        <f t="shared" si="22"/>
        <v>6191</v>
      </c>
      <c r="CO7" s="66">
        <f t="shared" si="22"/>
        <v>6330</v>
      </c>
      <c r="CP7" s="66">
        <f t="shared" si="22"/>
        <v>6458</v>
      </c>
      <c r="CQ7" s="66">
  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ed" si="22"/>
        <v>7891</v>
      </c>
      <c r="CU7" s="66">
        <f t="shared" si="22"/>
        <v>8706</v>
      </c>
      <c r="CV7" s="65"/>
      <c r="CW7" s="65">
        <f>CW8</f>
        <v>91.9</v>
      </c>
      <c r="CX7" s="65">
        <f t="shared" ref="CX7:DF7" si="23">CX8</f>
        <v>97.7</v>
      </c>
      <c r="CY7" s="65">
        <f t="shared" si="23"/>
        <v>99.8</v>
      </c>
      <c r="CZ7" s="65">
        <f t="shared" si="23"/>
        <v>98</v>
      </c>
      <c r="DA7" s="65">
        <f t="shared" si="23"/>
        <v>82.1</v>
      </c>
      <c r="DB7" s="65">
        <f t="shared" si="23"/>
        <v>85.6</v>
      </c>
      <c r="DC7" s="65">
        <f t="shared" si="23"/>
        <v>86.5</v>
      </c>
      <c r="DD7" s="65">
        <f t="shared" si="23"/>
        <v>87.6</v>
      </c>
      <c r="DE7" s="65">
        <f t="shared" si="23"/>
        <v>89.7</v>
      </c>
      <c r="DF7" s="65">
        <f t="shared" si="23"/>
        <v>92.2</v>
      </c>
      <c r="DG7" s="65"/>
      <c r="DH7" s="65">
        <f>DH8</f>
        <v>8.1999999999999993</v>
      </c>
      <c r="DI7" s="65">
        <f t="shared" ref="DI7:DQ7" si="24">DI8</f>
        <v>8.6999999999999993</v>
      </c>
      <c r="DJ7" s="65">
        <f t="shared" si="24"/>
        <v>8.5</v>
      </c>
      <c r="DK7" s="65">
        <f t="shared" si="24"/>
        <v>9.1</v>
      </c>
      <c r="DL7" s="65">
        <f t="shared" si="24"/>
        <v>7.7</v>
      </c>
      <c r="DM7" s="65">
        <f t="shared" si="24"/>
        <v>8.1</v>
      </c>
      <c r="DN7" s="65">
        <f t="shared" si="24"/>
        <v>8.1</v>
      </c>
      <c r="DO7" s="65">
        <f t="shared" si="24"/>
        <v>7.9</v>
      </c>
      <c r="DP7" s="65">
        <f t="shared" si="24"/>
        <v>8.1</v>
      </c>
      <c r="DQ7" s="65">
        <f t="shared" si="24"/>
        <v>7.9</v>
      </c>
      <c r="DR7" s="65"/>
      <c r="DS7" s="65">
        <f>DS8</f>
        <v>63.7</v>
      </c>
      <c r="DT7" s="65">
        <f t="shared" ref="DT7:EB7" si="25">DT8</f>
        <v>64.7</v>
      </c>
      <c r="DU7" s="65">
        <f t="shared" si="25"/>
        <v>64.3</v>
      </c>
      <c r="DV7" s="65">
        <f t="shared" si="25"/>
        <v>65.7</v>
      </c>
      <c r="DW7" s="65">
        <f t="shared" si="25"/>
        <v>67</v>
      </c>
      <c r="DX7" s="65">
        <f t="shared" si="25"/>
        <v>46.7</v>
      </c>
      <c r="DY7" s="65">
        <f t="shared" si="25"/>
        <v>48.4</v>
      </c>
      <c r="DZ7" s="65">
        <f t="shared" si="25"/>
        <v>50.2</v>
      </c>
      <c r="EA7" s="65">
        <f t="shared" si="25"/>
        <v>52.3</v>
      </c>
      <c r="EB7" s="65">
        <f t="shared" si="25"/>
        <v>54</v>
      </c>
      <c r="EC7" s="65"/>
      <c r="ED7" s="65">
        <f>ED8</f>
        <v>83.7</v>
      </c>
      <c r="EE7" s="65">
        <f t="shared" ref="EE7:EM7" si="26">EE8</f>
        <v>83.4</v>
      </c>
      <c r="EF7" s="65">
        <f t="shared" si="26"/>
        <v>79.900000000000006</v>
      </c>
      <c r="EG7" s="65">
        <f t="shared" si="26"/>
        <v>78.900000000000006</v>
      </c>
      <c r="EH7" s="65">
        <f t="shared" si="26"/>
        <v>76.2</v>
      </c>
      <c r="EI7" s="65">
        <f t="shared" si="26"/>
        <v>66.3</v>
      </c>
      <c r="EJ7" s="65">
        <f t="shared" si="26"/>
        <v>70</v>
      </c>
      <c r="EK7" s="65">
        <f t="shared" si="26"/>
        <v>68.2</v>
      </c>
      <c r="EL7" s="65">
        <f t="shared" si="26"/>
        <v>69.5</v>
      </c>
      <c r="EM7" s="65">
        <f t="shared" si="26"/>
        <v>67.5</v>
      </c>
      <c r="EN7" s="65"/>
      <c r="EO7" s="66">
        <f>EO8</f>
        <v>28989483</v>
      </c>
      <c r="EP7" s="66">
        <f t="shared" ref="EP7:EX7" si="27">EP8</f>
        <v>29277615</v>
      </c>
      <c r="EQ7" s="66">
        <f t="shared" si="27"/>
        <v>29525899</v>
      </c>
      <c r="ER7" s="66">
        <f t="shared" si="27"/>
        <v>29547871</v>
      </c>
      <c r="ES7" s="66">
        <f t="shared" si="27"/>
        <v>29720420</v>
      </c>
      <c r="ET7" s="66">
        <f t="shared" si="27"/>
        <v>26996532</v>
      </c>
      <c r="EU7" s="66">
        <f t="shared" si="27"/>
        <v>27577179</v>
      </c>
      <c r="EV7" s="66">
        <f t="shared" si="27"/>
        <v>27722473</v>
      </c>
      <c r="EW7" s="66">
        <f t="shared" si="27"/>
        <v>27879712</v>
      </c>
      <c r="EX7" s="66">
        <f t="shared" si="27"/>
        <v>28287536</v>
      </c>
      <c r="EY7" s="66"/>
    </row>
    <row r="8" spans="1:155" s="67" customFormat="1" x14ac:dyDescent="0.15">
      <c r="A8" s="48"/>
      <c r="B8" s="68">
        <v>2020</v>
      </c>
      <c r="C8" s="68">
        <v>240001</v>
      </c>
      <c r="D8" s="68">
        <v>46</v>
      </c>
      <c r="E8" s="68">
        <v>6</v>
      </c>
      <c r="F8" s="68">
        <v>0</v>
      </c>
      <c r="G8" s="68">
        <v>2</v>
      </c>
      <c r="H8" s="68" t="s">
        <v>160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2</v>
      </c>
      <c r="R8" s="68" t="s">
        <v>39</v>
      </c>
      <c r="S8" s="68" t="s">
        <v>39</v>
      </c>
      <c r="T8" s="68" t="s">
        <v>168</v>
      </c>
      <c r="U8" s="69">
        <v>1800756</v>
      </c>
      <c r="V8" s="69">
        <v>20768</v>
      </c>
      <c r="W8" s="68" t="s">
        <v>169</v>
      </c>
      <c r="X8" s="68" t="s">
        <v>169</v>
      </c>
      <c r="Y8" s="70" t="s">
        <v>170</v>
      </c>
      <c r="Z8" s="69" t="s">
        <v>39</v>
      </c>
      <c r="AA8" s="69" t="s">
        <v>39</v>
      </c>
      <c r="AB8" s="69" t="s">
        <v>39</v>
      </c>
      <c r="AC8" s="69">
        <v>348</v>
      </c>
      <c r="AD8" s="69" t="s">
        <v>39</v>
      </c>
      <c r="AE8" s="69">
        <v>348</v>
      </c>
      <c r="AF8" s="69" t="s">
        <v>39</v>
      </c>
      <c r="AG8" s="69" t="s">
        <v>39</v>
      </c>
      <c r="AH8" s="69" t="s">
        <v>39</v>
      </c>
      <c r="AI8" s="71">
        <v>100.8</v>
      </c>
      <c r="AJ8" s="71">
        <v>97.7</v>
      </c>
      <c r="AK8" s="71">
        <v>97.2</v>
      </c>
      <c r="AL8" s="71">
        <v>97.8</v>
      </c>
      <c r="AM8" s="71">
        <v>110.3</v>
      </c>
      <c r="AN8" s="71">
        <v>101.2</v>
      </c>
      <c r="AO8" s="71">
        <v>100.9</v>
      </c>
      <c r="AP8" s="71">
        <v>100.9</v>
      </c>
      <c r="AQ8" s="71">
        <v>99.7</v>
      </c>
      <c r="AR8" s="71">
        <v>102.3</v>
      </c>
      <c r="AS8" s="71">
        <v>102.5</v>
      </c>
      <c r="AT8" s="71">
        <v>75.7</v>
      </c>
      <c r="AU8" s="71">
        <v>71.8</v>
      </c>
      <c r="AV8" s="71">
        <v>70.8</v>
      </c>
      <c r="AW8" s="71">
        <v>71.3</v>
      </c>
      <c r="AX8" s="71">
        <v>83.4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64.8</v>
      </c>
      <c r="BD8" s="71">
        <v>84.7</v>
      </c>
      <c r="BE8" s="72">
        <v>124.8</v>
      </c>
      <c r="BF8" s="72">
        <v>133.69999999999999</v>
      </c>
      <c r="BG8" s="72">
        <v>137.5</v>
      </c>
      <c r="BH8" s="72">
        <v>142.6</v>
      </c>
      <c r="BI8" s="72">
        <v>109.4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197.8</v>
      </c>
      <c r="BO8" s="72">
        <v>69.3</v>
      </c>
      <c r="BP8" s="71">
        <v>81.8</v>
      </c>
      <c r="BQ8" s="71">
        <v>78.099999999999994</v>
      </c>
      <c r="BR8" s="71">
        <v>78.900000000000006</v>
      </c>
      <c r="BS8" s="71">
        <v>76</v>
      </c>
      <c r="BT8" s="71">
        <v>64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65.3</v>
      </c>
      <c r="BZ8" s="71">
        <v>67.2</v>
      </c>
      <c r="CA8" s="72">
        <v>17570</v>
      </c>
      <c r="CB8" s="72">
        <v>17468</v>
      </c>
      <c r="CC8" s="72">
        <v>17425</v>
      </c>
      <c r="CD8" s="72">
        <v>17806</v>
      </c>
      <c r="CE8" s="72">
        <v>18365</v>
      </c>
      <c r="CF8" s="72">
        <v>20681</v>
      </c>
      <c r="CG8" s="72">
        <v>21037</v>
      </c>
      <c r="CH8" s="72">
        <v>21418</v>
      </c>
      <c r="CI8" s="72">
        <v>21604</v>
      </c>
      <c r="CJ8" s="72">
        <v>22234</v>
      </c>
      <c r="CK8" s="71">
        <v>56733</v>
      </c>
      <c r="CL8" s="72">
        <v>5844</v>
      </c>
      <c r="CM8" s="72">
        <v>6062</v>
      </c>
      <c r="CN8" s="72">
        <v>6191</v>
      </c>
      <c r="CO8" s="72">
        <v>6330</v>
      </c>
      <c r="CP8" s="72">
        <v>6458</v>
      </c>
      <c r="CQ8" s="72">
        <v>8502</v>
      </c>
      <c r="CR8" s="72">
        <v>8542</v>
      </c>
      <c r="CS8" s="72">
        <v>8518</v>
      </c>
      <c r="CT8" s="72">
        <v>7891</v>
      </c>
      <c r="CU8" s="72">
        <v>8706</v>
      </c>
      <c r="CV8" s="71">
        <v>16778</v>
      </c>
      <c r="CW8" s="72">
        <v>91.9</v>
      </c>
      <c r="CX8" s="72">
        <v>97.7</v>
      </c>
      <c r="CY8" s="72">
        <v>99.8</v>
      </c>
      <c r="CZ8" s="72">
        <v>98</v>
      </c>
      <c r="DA8" s="72">
        <v>82.1</v>
      </c>
      <c r="DB8" s="72">
        <v>85.6</v>
      </c>
      <c r="DC8" s="72">
        <v>86.5</v>
      </c>
      <c r="DD8" s="72">
        <v>87.6</v>
      </c>
      <c r="DE8" s="72">
        <v>89.7</v>
      </c>
      <c r="DF8" s="72">
        <v>92.2</v>
      </c>
      <c r="DG8" s="72">
        <v>58.8</v>
      </c>
      <c r="DH8" s="72">
        <v>8.1999999999999993</v>
      </c>
      <c r="DI8" s="72">
        <v>8.6999999999999993</v>
      </c>
      <c r="DJ8" s="72">
        <v>8.5</v>
      </c>
      <c r="DK8" s="72">
        <v>9.1</v>
      </c>
      <c r="DL8" s="72">
        <v>7.7</v>
      </c>
      <c r="DM8" s="72">
        <v>8.1</v>
      </c>
      <c r="DN8" s="72">
        <v>8.1</v>
      </c>
      <c r="DO8" s="72">
        <v>7.9</v>
      </c>
      <c r="DP8" s="72">
        <v>8.1</v>
      </c>
      <c r="DQ8" s="72">
        <v>7.9</v>
      </c>
      <c r="DR8" s="72">
        <v>24.8</v>
      </c>
      <c r="DS8" s="71">
        <v>63.7</v>
      </c>
      <c r="DT8" s="71">
        <v>64.7</v>
      </c>
      <c r="DU8" s="71">
        <v>64.3</v>
      </c>
      <c r="DV8" s="71">
        <v>65.7</v>
      </c>
      <c r="DW8" s="71">
        <v>67</v>
      </c>
      <c r="DX8" s="71">
        <v>46.7</v>
      </c>
      <c r="DY8" s="71">
        <v>48.4</v>
      </c>
      <c r="DZ8" s="71">
        <v>50.2</v>
      </c>
      <c r="EA8" s="71">
        <v>52.3</v>
      </c>
      <c r="EB8" s="71">
        <v>54</v>
      </c>
      <c r="EC8" s="71">
        <v>54.8</v>
      </c>
      <c r="ED8" s="71">
        <v>83.7</v>
      </c>
      <c r="EE8" s="71">
        <v>83.4</v>
      </c>
      <c r="EF8" s="71">
        <v>79.900000000000006</v>
      </c>
      <c r="EG8" s="71">
        <v>78.900000000000006</v>
      </c>
      <c r="EH8" s="71">
        <v>76.2</v>
      </c>
      <c r="EI8" s="71">
        <v>66.3</v>
      </c>
      <c r="EJ8" s="71">
        <v>70</v>
      </c>
      <c r="EK8" s="71">
        <v>68.2</v>
      </c>
      <c r="EL8" s="71">
        <v>69.5</v>
      </c>
      <c r="EM8" s="71">
        <v>67.5</v>
      </c>
      <c r="EN8" s="71">
        <v>70.3</v>
      </c>
      <c r="EO8" s="72">
        <v>28989483</v>
      </c>
      <c r="EP8" s="72">
        <v>29277615</v>
      </c>
      <c r="EQ8" s="72">
        <v>29525899</v>
      </c>
      <c r="ER8" s="72">
        <v>29547871</v>
      </c>
      <c r="ES8" s="72">
        <v>29720420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28287536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乾 貴雅</cp:lastModifiedBy>
  <cp:lastPrinted>2022-01-21T00:13:01Z</cp:lastPrinted>
  <dcterms:created xsi:type="dcterms:W3CDTF">2021-12-03T08:47:30Z</dcterms:created>
  <dcterms:modified xsi:type="dcterms:W3CDTF">2022-01-21T00:13:03Z</dcterms:modified>
  <cp:category/>
</cp:coreProperties>
</file>