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KIGYOU\disk1\10_経営企画課\05 決算\R2決算\05経営比較分析表\03_回答（案）\"/>
    </mc:Choice>
  </mc:AlternateContent>
  <workbookProtection workbookAlgorithmName="SHA-512" workbookHashValue="HytC0gYGLu0tW7V/9FAA9euN5+IVYjEC3Yr5mnLPzJTQCQbJgA0Obnpc5icJpRCBrooJiUi4jdyVAjPDRc65CA==" workbookSaltValue="QwA4QSPzIw4igXsZpAuUeQ=="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<sst xmlns="http://schemas.openxmlformats.org/spreadsheetml/2006/main" count="262" uniqueCount="106">
  <si>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</si>
  <si>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</si>
  <si>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</si>
  <si>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</si>
  <si>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</si>
  <si>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</si>
  <si>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</si>
  <si>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</si>
  <si>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</si>
  <si>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</si>
  <si>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</si>
  <si>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</si>
  <si>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</si>
  <si>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</si>
  <si>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</si>
  <si>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</si>
  <si>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</si>
  <si>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</si>
  <si>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</si>
  <si>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</si>
  <si>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</si>
  <si>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</si>
  <si>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</si>
  <si>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</si>
  <si>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</si>
  <si>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</si>
  <si>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</si>
  <si>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</si>
  <si>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</si>
  <si>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</si>
  <si>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</si>
  <si>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</si>
  <si>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</si>
  <si>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</si>
  <si>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</si>
  <si>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</si>
  <si>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</si>
  <si>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</si>
  <si>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</si>
  <si>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</si>
  <si>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</si>
  <si>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</si>
  <si>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</si>
  <si>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</si>
  <si>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</si>
  <si>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</si>
  <si>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</si>
  <si>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</si>
  <si>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</si>
  <si>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</si>
  <si>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</si>
  <si>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</si>
  <si>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</si>
  <si>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</si>
  <si>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</si>
  <si>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</si>
  <si>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</si>
  <si>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</si>
  <si>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</si>
  <si>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</si>
  <si>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</si>
  <si>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</si>
  <si>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</si>
  <si>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</si>
  <si>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</si>
  <si>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</si>
  <si>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</si>
  <si>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</si>
  <si>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</si>
  <si>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</si>
  <si>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</si>
  <si>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</si>
  <si>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</si>
  <si>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</si>
  <si>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</si>
  <si>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</si>
  <si>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</si>
  <si>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</si>
  <si>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</si>
  <si>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</si>
  <si>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</si>
  <si>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</si>
  <si>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</si>
  <si>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</si>
  <si>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</si>
  <si>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</si>
  <si>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</si>
  <si>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310000</t>
  </si>
  <si>
    <t>46</t>
  </si>
  <si>
    <t>02</t>
  </si>
  <si>
    <t>0</t>
  </si>
  <si>
    <t>000</t>
  </si>
  <si>
    <t>鳥取県</t>
  </si>
  <si>
    <t>法適用</t>
  </si>
  <si>
    <t>工業用水道事業</t>
  </si>
  <si>
    <t>中規模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</si>
  <si>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</si>
  <si>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</si>
  <si>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</si>
  <si>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</si>
  <si>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</si>
  <si>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</si>
  <si>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</si>
  <si>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経常収支比率については、過去の大口ユーザーの契約水量の大幅減以降、費用削減と積極的な営業活動を継続しているものの100％を割り込んでいる状況が続いている。
　この結果、累積欠損金が増加しており、累積欠損金比率は上昇傾向にある。急速な改善は困難が見込まれるものの引き続き費用削減と契約水量の増加を図っていく。
　流動比率について、主に現金預金の減少により下降している。これは現在、企業債償還のピーク期に当たっているためで急速な改善は困難だが、一般会計からの出資金を充てるなどして改善を図っている。
　企業債残高対給水収益比率については、全国平均を上回っているものの、償還のピーク期を迎え企業債残高が減少していることから下降傾向にある。
　料金回収率から契約率については、過去の大口ユーザーの契約水量の大幅減の影響を受けたものとなっている。急速な改善は困難が見込まれるが、営業活動とともに今後施設規模の適正化にも努めていく。</t>
    <phoneticPr fontId="5"/>
  </si>
  <si>
    <t>　耐用年数を経過した管路については、比較的健全な状態を保っていることから、短期的には管路更新ではなく改修や修繕で対応することとしている。
　また、管路以外の施設について、国の強靭化事業補助金制度を活用するなどして、長寿命化に着手しているところである。</t>
    <phoneticPr fontId="5"/>
  </si>
  <si>
    <t>　当面急速な経営改善は難しいと見込まれるものの営業活動の成果が出つつあり、数年内に比較的大規模な契約案件が成立する見通しである。今後とも経費節減に努めつつ、商工労働部局や供給先自治体との連携を深め、営業活動を展開することで収入増につなげ、財務状況を改善し、引き続き県内産業を支えるインフラとしての役割を果たしたい。</t>
    <rPh sb="80" eb="82">
      <t>ロウドウ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</si>
</sst>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51.86</c:v>
                </c:pt>
                <c:pt idx="1">
                  <c:v>54.17</c:v>
                </c:pt>
                <c:pt idx="2">
                  <c:v>56.38</c:v>
                </c:pt>
                <c:pt idx="3">
                  <c:v>57.81</c:v>
                </c:pt>
                <c:pt idx="4">
                  <c:v>58.17</c:v>
                </c:pt>
              </c:numCache>
            </c:numRef>
          </c:val>
          <c:extLst>
            <c:ext xmlns:c16="http://schemas.microsoft.com/office/drawing/2014/chart" uri="{C3380CC4-5D6E-409C-BE32-E72D297353CC}">
              <c16:uniqueId val="{00000000-0AC3-40CA-87AA-9EFD46A3ACA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55.39</c:v>
                </c:pt>
                <c:pt idx="1">
                  <c:v>55.25</c:v>
                </c:pt>
                <c:pt idx="2">
                  <c:v>57.11</c:v>
                </c:pt>
                <c:pt idx="3">
                  <c:v>57.57</c:v>
                </c:pt>
                <c:pt idx="4">
                  <c:v>57.63</c:v>
                </c:pt>
              </c:numCache>
            </c:numRef>
          </c:val>
          <c:smooth val="0"/>
          <c:extLst>
            <c:ext xmlns:c16="http://schemas.microsoft.com/office/drawing/2014/chart" uri="{C3380CC4-5D6E-409C-BE32-E72D297353CC}">
              <c16:uniqueId val="{00000001-0AC3-40CA-87AA-9EFD46A3ACA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786.27</c:v>
                </c:pt>
                <c:pt idx="1">
                  <c:v>837.87</c:v>
                </c:pt>
                <c:pt idx="2">
                  <c:v>895.82</c:v>
                </c:pt>
                <c:pt idx="3">
                  <c:v>963.57</c:v>
                </c:pt>
                <c:pt idx="4">
                  <c:v>1016.9</c:v>
                </c:pt>
              </c:numCache>
            </c:numRef>
          </c:val>
          <c:extLst>
            <c:ext xmlns:c16="http://schemas.microsoft.com/office/drawing/2014/chart" uri="{C3380CC4-5D6E-409C-BE32-E72D297353CC}">
              <c16:uniqueId val="{00000000-8EF4-476A-A0DB-84C4D13F661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52.25</c:v>
                </c:pt>
                <c:pt idx="1">
                  <c:v>53.3</c:v>
                </c:pt>
                <c:pt idx="2">
                  <c:v>50.25</c:v>
                </c:pt>
                <c:pt idx="3">
                  <c:v>51.91</c:v>
                </c:pt>
                <c:pt idx="4">
                  <c:v>53.86</c:v>
                </c:pt>
              </c:numCache>
            </c:numRef>
          </c:val>
          <c:smooth val="0"/>
          <c:extLst>
            <c:ext xmlns:c16="http://schemas.microsoft.com/office/drawing/2014/chart" uri="{C3380CC4-5D6E-409C-BE32-E72D297353CC}">
              <c16:uniqueId val="{00000001-8EF4-476A-A0DB-84C4D13F661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71.900000000000006</c:v>
                </c:pt>
                <c:pt idx="1">
                  <c:v>68.709999999999994</c:v>
                </c:pt>
                <c:pt idx="2">
                  <c:v>71.11</c:v>
                </c:pt>
                <c:pt idx="3">
                  <c:v>72.680000000000007</c:v>
                </c:pt>
                <c:pt idx="4">
                  <c:v>77.83</c:v>
                </c:pt>
              </c:numCache>
            </c:numRef>
          </c:val>
          <c:extLst>
            <c:ext xmlns:c16="http://schemas.microsoft.com/office/drawing/2014/chart" uri="{C3380CC4-5D6E-409C-BE32-E72D297353CC}">
              <c16:uniqueId val="{00000000-D108-4786-9580-4C7A2BE8B72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116.37</c:v>
                </c:pt>
                <c:pt idx="1">
                  <c:v>117.28</c:v>
                </c:pt>
                <c:pt idx="2">
                  <c:v>116.96</c:v>
                </c:pt>
                <c:pt idx="3">
                  <c:v>117.47</c:v>
                </c:pt>
                <c:pt idx="4">
                  <c:v>115.38</c:v>
                </c:pt>
              </c:numCache>
            </c:numRef>
          </c:val>
          <c:smooth val="0"/>
          <c:extLst>
            <c:ext xmlns:c16="http://schemas.microsoft.com/office/drawing/2014/chart" uri="{C3380CC4-5D6E-409C-BE32-E72D297353CC}">
              <c16:uniqueId val="{00000001-D108-4786-9580-4C7A2BE8B72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52.28</c:v>
                </c:pt>
                <c:pt idx="1">
                  <c:v>52.28</c:v>
                </c:pt>
                <c:pt idx="2">
                  <c:v>52.28</c:v>
                </c:pt>
                <c:pt idx="3">
                  <c:v>52.28</c:v>
                </c:pt>
                <c:pt idx="4">
                  <c:v>54.09</c:v>
                </c:pt>
              </c:numCache>
            </c:numRef>
          </c:val>
          <c:extLst>
            <c:ext xmlns:c16="http://schemas.microsoft.com/office/drawing/2014/chart" uri="{C3380CC4-5D6E-409C-BE32-E72D297353CC}">
              <c16:uniqueId val="{00000000-1B6F-4B1E-9BCB-F037E9B413E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43.33</c:v>
                </c:pt>
                <c:pt idx="1">
                  <c:v>44.05</c:v>
                </c:pt>
                <c:pt idx="2">
                  <c:v>51.87</c:v>
                </c:pt>
                <c:pt idx="3">
                  <c:v>52.33</c:v>
                </c:pt>
                <c:pt idx="4">
                  <c:v>52.35</c:v>
                </c:pt>
              </c:numCache>
            </c:numRef>
          </c:val>
          <c:smooth val="0"/>
          <c:extLst>
            <c:ext xmlns:c16="http://schemas.microsoft.com/office/drawing/2014/chart" uri="{C3380CC4-5D6E-409C-BE32-E72D297353CC}">
              <c16:uniqueId val="{00000001-1B6F-4B1E-9BCB-F037E9B413E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87-407A-8EB4-ED3DE03CC5A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0.52</c:v>
                </c:pt>
                <c:pt idx="1">
                  <c:v>1.3</c:v>
                </c:pt>
                <c:pt idx="2">
                  <c:v>0.28000000000000003</c:v>
                </c:pt>
                <c:pt idx="3">
                  <c:v>0.77</c:v>
                </c:pt>
                <c:pt idx="4">
                  <c:v>0.24</c:v>
                </c:pt>
              </c:numCache>
            </c:numRef>
          </c:val>
          <c:smooth val="0"/>
          <c:extLst>
            <c:ext xmlns:c16="http://schemas.microsoft.com/office/drawing/2014/chart" uri="{C3380CC4-5D6E-409C-BE32-E72D297353CC}">
              <c16:uniqueId val="{00000001-E887-407A-8EB4-ED3DE03CC5A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123.73</c:v>
                </c:pt>
                <c:pt idx="1">
                  <c:v>92.61</c:v>
                </c:pt>
                <c:pt idx="2">
                  <c:v>68.099999999999994</c:v>
                </c:pt>
                <c:pt idx="3">
                  <c:v>64.459999999999994</c:v>
                </c:pt>
                <c:pt idx="4">
                  <c:v>48.11</c:v>
                </c:pt>
              </c:numCache>
            </c:numRef>
          </c:val>
          <c:extLst>
            <c:ext xmlns:c16="http://schemas.microsoft.com/office/drawing/2014/chart" uri="{C3380CC4-5D6E-409C-BE32-E72D297353CC}">
              <c16:uniqueId val="{00000000-74A8-4BE7-8377-7564FCD1E09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551.42999999999995</c:v>
                </c:pt>
                <c:pt idx="1">
                  <c:v>687.99</c:v>
                </c:pt>
                <c:pt idx="2">
                  <c:v>655.75</c:v>
                </c:pt>
                <c:pt idx="3">
                  <c:v>578.19000000000005</c:v>
                </c:pt>
                <c:pt idx="4">
                  <c:v>638.35</c:v>
                </c:pt>
              </c:numCache>
            </c:numRef>
          </c:val>
          <c:smooth val="0"/>
          <c:extLst>
            <c:ext xmlns:c16="http://schemas.microsoft.com/office/drawing/2014/chart" uri="{C3380CC4-5D6E-409C-BE32-E72D297353CC}">
              <c16:uniqueId val="{00000001-74A8-4BE7-8377-7564FCD1E09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1474.43</c:v>
                </c:pt>
                <c:pt idx="1">
                  <c:v>1329.86</c:v>
                </c:pt>
                <c:pt idx="2">
                  <c:v>1209.01</c:v>
                </c:pt>
                <c:pt idx="3">
                  <c:v>1165.78</c:v>
                </c:pt>
                <c:pt idx="4">
                  <c:v>1107.52</c:v>
                </c:pt>
              </c:numCache>
            </c:numRef>
          </c:val>
          <c:extLst>
            <c:ext xmlns:c16="http://schemas.microsoft.com/office/drawing/2014/chart" uri="{C3380CC4-5D6E-409C-BE32-E72D297353CC}">
              <c16:uniqueId val="{00000000-6646-4E17-94C1-AF852DF4FB0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216.41</c:v>
                </c:pt>
                <c:pt idx="1">
                  <c:v>208.47</c:v>
                </c:pt>
                <c:pt idx="2">
                  <c:v>193.85</c:v>
                </c:pt>
                <c:pt idx="3">
                  <c:v>204.31</c:v>
                </c:pt>
                <c:pt idx="4">
                  <c:v>214.2</c:v>
                </c:pt>
              </c:numCache>
            </c:numRef>
          </c:val>
          <c:smooth val="0"/>
          <c:extLst>
            <c:ext xmlns:c16="http://schemas.microsoft.com/office/drawing/2014/chart" uri="{C3380CC4-5D6E-409C-BE32-E72D297353CC}">
              <c16:uniqueId val="{00000001-6646-4E17-94C1-AF852DF4FB0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63.32</c:v>
                </c:pt>
                <c:pt idx="1">
                  <c:v>59.98</c:v>
                </c:pt>
                <c:pt idx="2">
                  <c:v>62.39</c:v>
                </c:pt>
                <c:pt idx="3">
                  <c:v>63.2</c:v>
                </c:pt>
                <c:pt idx="4">
                  <c:v>70.17</c:v>
                </c:pt>
              </c:numCache>
            </c:numRef>
          </c:val>
          <c:extLst>
            <c:ext xmlns:c16="http://schemas.microsoft.com/office/drawing/2014/chart" uri="{C3380CC4-5D6E-409C-BE32-E72D297353CC}">
              <c16:uniqueId val="{00000000-1E54-4ED9-A4E7-065F5E270CF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105.24</c:v>
                </c:pt>
                <c:pt idx="1">
                  <c:v>105.71</c:v>
                </c:pt>
                <c:pt idx="2">
                  <c:v>105.06</c:v>
                </c:pt>
                <c:pt idx="3">
                  <c:v>106.98</c:v>
                </c:pt>
                <c:pt idx="4">
                  <c:v>103.06</c:v>
                </c:pt>
              </c:numCache>
            </c:numRef>
          </c:val>
          <c:smooth val="0"/>
          <c:extLst>
            <c:ext xmlns:c16="http://schemas.microsoft.com/office/drawing/2014/chart" uri="{C3380CC4-5D6E-409C-BE32-E72D297353CC}">
              <c16:uniqueId val="{00000001-1E54-4ED9-A4E7-065F5E270CF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45.94</c:v>
                </c:pt>
                <c:pt idx="1">
                  <c:v>49.13</c:v>
                </c:pt>
                <c:pt idx="2">
                  <c:v>46.81</c:v>
                </c:pt>
                <c:pt idx="3">
                  <c:v>45.29</c:v>
                </c:pt>
                <c:pt idx="4">
                  <c:v>40.44</c:v>
                </c:pt>
              </c:numCache>
            </c:numRef>
          </c:val>
          <c:extLst>
            <c:ext xmlns:c16="http://schemas.microsoft.com/office/drawing/2014/chart" uri="{C3380CC4-5D6E-409C-BE32-E72D297353CC}">
              <c16:uniqueId val="{00000000-A634-491F-ADBE-0729FE2A117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26.03</c:v>
                </c:pt>
                <c:pt idx="1">
                  <c:v>25.98</c:v>
                </c:pt>
                <c:pt idx="2">
                  <c:v>26.84</c:v>
                </c:pt>
                <c:pt idx="3">
                  <c:v>26.08</c:v>
                </c:pt>
                <c:pt idx="4">
                  <c:v>26.92</c:v>
                </c:pt>
              </c:numCache>
            </c:numRef>
          </c:val>
          <c:smooth val="0"/>
          <c:extLst>
            <c:ext xmlns:c16="http://schemas.microsoft.com/office/drawing/2014/chart" uri="{C3380CC4-5D6E-409C-BE32-E72D297353CC}">
              <c16:uniqueId val="{00000001-A634-491F-ADBE-0729FE2A117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24.78</c:v>
                </c:pt>
                <c:pt idx="1">
                  <c:v>24.84</c:v>
                </c:pt>
                <c:pt idx="2">
                  <c:v>24.55</c:v>
                </c:pt>
                <c:pt idx="3">
                  <c:v>24.22</c:v>
                </c:pt>
                <c:pt idx="4">
                  <c:v>23.82</c:v>
                </c:pt>
              </c:numCache>
            </c:numRef>
          </c:val>
          <c:extLst>
            <c:ext xmlns:c16="http://schemas.microsoft.com/office/drawing/2014/chart" uri="{C3380CC4-5D6E-409C-BE32-E72D297353CC}">
              <c16:uniqueId val="{00000000-7D89-4C84-BF1A-1CAF4617583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40.69</c:v>
                </c:pt>
                <c:pt idx="1">
                  <c:v>40.67</c:v>
                </c:pt>
                <c:pt idx="2">
                  <c:v>40.89</c:v>
                </c:pt>
                <c:pt idx="3">
                  <c:v>41.59</c:v>
                </c:pt>
                <c:pt idx="4">
                  <c:v>40.29</c:v>
                </c:pt>
              </c:numCache>
            </c:numRef>
          </c:val>
          <c:smooth val="0"/>
          <c:extLst>
            <c:ext xmlns:c16="http://schemas.microsoft.com/office/drawing/2014/chart" uri="{C3380CC4-5D6E-409C-BE32-E72D297353CC}">
              <c16:uniqueId val="{00000001-7D89-4C84-BF1A-1CAF4617583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34.840000000000003</c:v>
                </c:pt>
                <c:pt idx="1">
                  <c:v>35.19</c:v>
                </c:pt>
                <c:pt idx="2">
                  <c:v>35.299999999999997</c:v>
                </c:pt>
                <c:pt idx="3">
                  <c:v>35.04</c:v>
                </c:pt>
                <c:pt idx="4">
                  <c:v>35.14</c:v>
                </c:pt>
              </c:numCache>
            </c:numRef>
          </c:val>
          <c:extLst>
            <c:ext xmlns:c16="http://schemas.microsoft.com/office/drawing/2014/chart" uri="{C3380CC4-5D6E-409C-BE32-E72D297353CC}">
              <c16:uniqueId val="{00000000-13B2-4699-910B-2814AE74214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62.7</c:v>
                </c:pt>
                <c:pt idx="1">
                  <c:v>62.59</c:v>
                </c:pt>
                <c:pt idx="2">
                  <c:v>61.76</c:v>
                </c:pt>
                <c:pt idx="3">
                  <c:v>62.75</c:v>
                </c:pt>
                <c:pt idx="4">
                  <c:v>61.99</c:v>
                </c:pt>
              </c:numCache>
            </c:numRef>
          </c:val>
          <c:smooth val="0"/>
          <c:extLst>
            <c:ext xmlns:c16="http://schemas.microsoft.com/office/drawing/2014/chart" uri="{C3380CC4-5D6E-409C-BE32-E72D297353CC}">
              <c16:uniqueId val="{00000001-13B2-4699-910B-2814AE74214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HL64" zoomScaleNormal="10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鳥取県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97600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中規模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2</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23247</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41.1</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97</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34300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103</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71.900000000000006</v>
      </c>
      <c r="Y32" s="129"/>
      <c r="Z32" s="129"/>
      <c r="AA32" s="129"/>
      <c r="AB32" s="129"/>
      <c r="AC32" s="129"/>
      <c r="AD32" s="129"/>
      <c r="AE32" s="129"/>
      <c r="AF32" s="129"/>
      <c r="AG32" s="129"/>
      <c r="AH32" s="129"/>
      <c r="AI32" s="129"/>
      <c r="AJ32" s="129"/>
      <c r="AK32" s="129"/>
      <c r="AL32" s="129"/>
      <c r="AM32" s="129"/>
      <c r="AN32" s="129"/>
      <c r="AO32" s="129"/>
      <c r="AP32" s="129"/>
      <c r="AQ32" s="130"/>
      <c r="AR32" s="128">
        <f>データ!U6</f>
        <v>68.709999999999994</v>
      </c>
      <c r="AS32" s="129"/>
      <c r="AT32" s="129"/>
      <c r="AU32" s="129"/>
      <c r="AV32" s="129"/>
      <c r="AW32" s="129"/>
      <c r="AX32" s="129"/>
      <c r="AY32" s="129"/>
      <c r="AZ32" s="129"/>
      <c r="BA32" s="129"/>
      <c r="BB32" s="129"/>
      <c r="BC32" s="129"/>
      <c r="BD32" s="129"/>
      <c r="BE32" s="129"/>
      <c r="BF32" s="129"/>
      <c r="BG32" s="129"/>
      <c r="BH32" s="129"/>
      <c r="BI32" s="129"/>
      <c r="BJ32" s="129"/>
      <c r="BK32" s="130"/>
      <c r="BL32" s="128">
        <f>データ!V6</f>
        <v>71.11</v>
      </c>
      <c r="BM32" s="129"/>
      <c r="BN32" s="129"/>
      <c r="BO32" s="129"/>
      <c r="BP32" s="129"/>
      <c r="BQ32" s="129"/>
      <c r="BR32" s="129"/>
      <c r="BS32" s="129"/>
      <c r="BT32" s="129"/>
      <c r="BU32" s="129"/>
      <c r="BV32" s="129"/>
      <c r="BW32" s="129"/>
      <c r="BX32" s="129"/>
      <c r="BY32" s="129"/>
      <c r="BZ32" s="129"/>
      <c r="CA32" s="129"/>
      <c r="CB32" s="129"/>
      <c r="CC32" s="129"/>
      <c r="CD32" s="129"/>
      <c r="CE32" s="130"/>
      <c r="CF32" s="128">
        <f>データ!W6</f>
        <v>72.680000000000007</v>
      </c>
      <c r="CG32" s="129"/>
      <c r="CH32" s="129"/>
      <c r="CI32" s="129"/>
      <c r="CJ32" s="129"/>
      <c r="CK32" s="129"/>
      <c r="CL32" s="129"/>
      <c r="CM32" s="129"/>
      <c r="CN32" s="129"/>
      <c r="CO32" s="129"/>
      <c r="CP32" s="129"/>
      <c r="CQ32" s="129"/>
      <c r="CR32" s="129"/>
      <c r="CS32" s="129"/>
      <c r="CT32" s="129"/>
      <c r="CU32" s="129"/>
      <c r="CV32" s="129"/>
      <c r="CW32" s="129"/>
      <c r="CX32" s="129"/>
      <c r="CY32" s="130"/>
      <c r="CZ32" s="128">
        <f>データ!X6</f>
        <v>77.83</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786.27</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837.87</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895.82</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963.57</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1016.9</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123.73</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92.61</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68.099999999999994</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64.459999999999994</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48.11</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1474.43</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1329.86</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1209.01</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1165.78</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1107.52</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116.37</v>
      </c>
      <c r="Y33" s="129"/>
      <c r="Z33" s="129"/>
      <c r="AA33" s="129"/>
      <c r="AB33" s="129"/>
      <c r="AC33" s="129"/>
      <c r="AD33" s="129"/>
      <c r="AE33" s="129"/>
      <c r="AF33" s="129"/>
      <c r="AG33" s="129"/>
      <c r="AH33" s="129"/>
      <c r="AI33" s="129"/>
      <c r="AJ33" s="129"/>
      <c r="AK33" s="129"/>
      <c r="AL33" s="129"/>
      <c r="AM33" s="129"/>
      <c r="AN33" s="129"/>
      <c r="AO33" s="129"/>
      <c r="AP33" s="129"/>
      <c r="AQ33" s="130"/>
      <c r="AR33" s="128">
        <f>データ!Z6</f>
        <v>117.28</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116.96</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117.47</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115.38</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52.25</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53.3</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50.25</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51.91</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53.86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551.42999999999995</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687.99</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655.75</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578.19000000000005</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638.35</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216.41</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208.47</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193.85</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204.31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214.2</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104</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63.32</v>
      </c>
      <c r="Y55" s="129"/>
      <c r="Z55" s="129"/>
      <c r="AA55" s="129"/>
      <c r="AB55" s="129"/>
      <c r="AC55" s="129"/>
      <c r="AD55" s="129"/>
      <c r="AE55" s="129"/>
      <c r="AF55" s="129"/>
      <c r="AG55" s="129"/>
      <c r="AH55" s="129"/>
      <c r="AI55" s="129"/>
      <c r="AJ55" s="129"/>
      <c r="AK55" s="129"/>
      <c r="AL55" s="129"/>
      <c r="AM55" s="129"/>
      <c r="AN55" s="129"/>
      <c r="AO55" s="129"/>
      <c r="AP55" s="129"/>
      <c r="AQ55" s="130"/>
      <c r="AR55" s="128">
        <f>データ!BM6</f>
        <v>59.98</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62.39</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63.2</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70.17</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45.94</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49.13</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46.81</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45.29</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40.44</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24.78</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24.84</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24.55</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24.22</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23.82</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34.840000000000003</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35.19</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35.299999999999997</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35.04</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35.14</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105.24</v>
      </c>
      <c r="Y56" s="129"/>
      <c r="Z56" s="129"/>
      <c r="AA56" s="129"/>
      <c r="AB56" s="129"/>
      <c r="AC56" s="129"/>
      <c r="AD56" s="129"/>
      <c r="AE56" s="129"/>
      <c r="AF56" s="129"/>
      <c r="AG56" s="129"/>
      <c r="AH56" s="129"/>
      <c r="AI56" s="129"/>
      <c r="AJ56" s="129"/>
      <c r="AK56" s="129"/>
      <c r="AL56" s="129"/>
      <c r="AM56" s="129"/>
      <c r="AN56" s="129"/>
      <c r="AO56" s="129"/>
      <c r="AP56" s="129"/>
      <c r="AQ56" s="130"/>
      <c r="AR56" s="128">
        <f>データ!BR6</f>
        <v>105.71</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105.06</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106.98</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103.06</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26.03</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25.98</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26.84</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26.08</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26.92</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40.69</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40.67</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40.89</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41.59</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40.29</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62.7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62.59</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61.76</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62.75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61.99</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105</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H28</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H29</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H30</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R01</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R02</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H28</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H29</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H30</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R01</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R02</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H28</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H29</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H30</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R01</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R02</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51.86</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54.17</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56.38</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57.81</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58.17</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52.28</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52.28</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52.28</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52.28</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54.09</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55.39</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55.25</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57.11</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57.57</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57.63</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43.33</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44.05</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51.87</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52.33</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52.35</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0.52</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1.3</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0.28000000000000003</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0.77</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0.24</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30</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【118.49】</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【19.58】</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【436.32】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【238.21】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【113.30】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【18.87】</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【53.39】</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0" t="str">
        <f>データ!DC6</f>
        <v>【76.89】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0" t="str">
        <f>データ!DN6</f>
        <v>【59.52】</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0" t="str">
        <f>データ!DY6</f>
        <v>【49.06】</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0" t="str">
        <f>データ!EJ6</f>
        <v>【0.39】</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5wJTzOyuUmgeE8wi82ThJSjGcdQcgPitg+M+zppmAvo5GM1JgkJU1VlLJp6br/J4d9XsWBuMfIF+C/+95CYamQ==" saltValue="wib521xhh8kd94t39cG6fg=="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48</v>
      </c>
      <c r="B4" s="47"/>
      <c r="C4" s="47"/>
      <c r="D4" s="47"/>
      <c r="E4" s="47"/>
      <c r="F4" s="47"/>
      <c r="G4" s="47"/>
      <c r="H4" s="156"/>
      <c r="I4" s="157"/>
      <c r="J4" s="157"/>
      <c r="K4" s="157"/>
      <c r="L4" s="157"/>
      <c r="M4" s="157"/>
      <c r="N4" s="157"/>
      <c r="O4" s="157"/>
      <c r="P4" s="157"/>
      <c r="Q4" s="157"/>
      <c r="R4" s="157"/>
      <c r="S4" s="157"/>
      <c r="T4" s="153" t="s">
        <v>49</v>
      </c>
      <c r="U4" s="153"/>
      <c r="V4" s="153"/>
      <c r="W4" s="153"/>
      <c r="X4" s="153"/>
      <c r="Y4" s="153"/>
      <c r="Z4" s="153"/>
      <c r="AA4" s="153"/>
      <c r="AB4" s="153"/>
      <c r="AC4" s="153"/>
      <c r="AD4" s="153"/>
      <c r="AE4" s="153" t="s">
        <v>50</v>
      </c>
      <c r="AF4" s="153"/>
      <c r="AG4" s="153"/>
      <c r="AH4" s="153"/>
      <c r="AI4" s="153"/>
      <c r="AJ4" s="153"/>
      <c r="AK4" s="153"/>
      <c r="AL4" s="153"/>
      <c r="AM4" s="153"/>
      <c r="AN4" s="153"/>
      <c r="AO4" s="153"/>
      <c r="AP4" s="153" t="s">
        <v>51</v>
      </c>
      <c r="AQ4" s="153"/>
      <c r="AR4" s="153"/>
      <c r="AS4" s="153"/>
      <c r="AT4" s="153"/>
      <c r="AU4" s="153"/>
      <c r="AV4" s="153"/>
      <c r="AW4" s="153"/>
      <c r="AX4" s="153"/>
      <c r="AY4" s="153"/>
      <c r="AZ4" s="153"/>
      <c r="BA4" s="153" t="s">
        <v>52</v>
      </c>
      <c r="BB4" s="153"/>
      <c r="BC4" s="153"/>
      <c r="BD4" s="153"/>
      <c r="BE4" s="153"/>
      <c r="BF4" s="153"/>
      <c r="BG4" s="153"/>
      <c r="BH4" s="153"/>
      <c r="BI4" s="153"/>
      <c r="BJ4" s="153"/>
      <c r="BK4" s="153"/>
      <c r="BL4" s="153" t="s">
        <v>53</v>
      </c>
      <c r="BM4" s="153"/>
      <c r="BN4" s="153"/>
      <c r="BO4" s="153"/>
      <c r="BP4" s="153"/>
      <c r="BQ4" s="153"/>
      <c r="BR4" s="153"/>
      <c r="BS4" s="153"/>
      <c r="BT4" s="153"/>
      <c r="BU4" s="153"/>
      <c r="BV4" s="153"/>
      <c r="BW4" s="153" t="s">
        <v>54</v>
      </c>
      <c r="BX4" s="153"/>
      <c r="BY4" s="153"/>
      <c r="BZ4" s="153"/>
      <c r="CA4" s="153"/>
      <c r="CB4" s="153"/>
      <c r="CC4" s="153"/>
      <c r="CD4" s="153"/>
      <c r="CE4" s="153"/>
      <c r="CF4" s="153"/>
      <c r="CG4" s="153"/>
      <c r="CH4" s="153" t="s">
        <v>55</v>
      </c>
      <c r="CI4" s="153"/>
      <c r="CJ4" s="153"/>
      <c r="CK4" s="153"/>
      <c r="CL4" s="153"/>
      <c r="CM4" s="153"/>
      <c r="CN4" s="153"/>
      <c r="CO4" s="153"/>
      <c r="CP4" s="153"/>
      <c r="CQ4" s="153"/>
      <c r="CR4" s="153"/>
      <c r="CS4" s="153" t="s">
        <v>56</v>
      </c>
      <c r="CT4" s="153"/>
      <c r="CU4" s="153"/>
      <c r="CV4" s="153"/>
      <c r="CW4" s="153"/>
      <c r="CX4" s="153"/>
      <c r="CY4" s="153"/>
      <c r="CZ4" s="153"/>
      <c r="DA4" s="153"/>
      <c r="DB4" s="153"/>
      <c r="DC4" s="153"/>
      <c r="DD4" s="153" t="s">
        <v>57</v>
      </c>
      <c r="DE4" s="153"/>
      <c r="DF4" s="153"/>
      <c r="DG4" s="153"/>
      <c r="DH4" s="153"/>
      <c r="DI4" s="153"/>
      <c r="DJ4" s="153"/>
      <c r="DK4" s="153"/>
      <c r="DL4" s="153"/>
      <c r="DM4" s="153"/>
      <c r="DN4" s="153"/>
      <c r="DO4" s="153" t="s">
        <v>58</v>
      </c>
      <c r="DP4" s="153"/>
      <c r="DQ4" s="153"/>
      <c r="DR4" s="153"/>
      <c r="DS4" s="153"/>
      <c r="DT4" s="153"/>
      <c r="DU4" s="153"/>
      <c r="DV4" s="153"/>
      <c r="DW4" s="153"/>
      <c r="DX4" s="153"/>
      <c r="DY4" s="153"/>
      <c r="DZ4" s="153" t="s">
        <v>59</v>
      </c>
      <c r="EA4" s="153"/>
      <c r="EB4" s="153"/>
      <c r="EC4" s="153"/>
      <c r="ED4" s="153"/>
      <c r="EE4" s="153"/>
      <c r="EF4" s="153"/>
      <c r="EG4" s="153"/>
      <c r="EH4" s="153"/>
      <c r="EI4" s="153"/>
      <c r="EJ4" s="153"/>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71.900000000000006</v>
      </c>
      <c r="U6" s="52">
        <f>U7</f>
        <v>68.709999999999994</v>
      </c>
      <c r="V6" s="52">
        <f>V7</f>
        <v>71.11</v>
      </c>
      <c r="W6" s="52">
        <f>W7</f>
        <v>72.680000000000007</v>
      </c>
      <c r="X6" s="52">
        <f t="shared" si="3"/>
        <v>77.83</v>
      </c>
      <c r="Y6" s="52">
        <f t="shared" si="3"/>
        <v>116.37</v>
      </c>
      <c r="Z6" s="52">
        <f t="shared" si="3"/>
        <v>117.28</v>
      </c>
      <c r="AA6" s="52">
        <f t="shared" si="3"/>
        <v>116.96</v>
      </c>
      <c r="AB6" s="52">
        <f t="shared" si="3"/>
        <v>117.47</v>
      </c>
      <c r="AC6" s="52">
        <f t="shared" si="3"/>
        <v>115.38</v>
      </c>
      <c r="AD6" s="50" t="str">
        <f>IF(AD7="-","【-】","【"&amp;SUBSTITUTE(TEXT(AD7,"#,##0.00"),"-","△")&amp;"】")</f>
        <v>【118.49】</v>
      </c>
      <c r="AE6" s="52">
        <f t="shared" si="3"/>
        <v>786.27</v>
      </c>
      <c r="AF6" s="52">
        <f>AF7</f>
        <v>837.87</v>
      </c>
      <c r="AG6" s="52">
        <f>AG7</f>
        <v>895.82</v>
      </c>
      <c r="AH6" s="52">
        <f>AH7</f>
        <v>963.57</v>
      </c>
      <c r="AI6" s="52">
        <f t="shared" si="3"/>
        <v>1016.9</v>
      </c>
      <c r="AJ6" s="52">
        <f t="shared" si="3"/>
        <v>52.25</v>
      </c>
      <c r="AK6" s="52">
        <f t="shared" si="3"/>
        <v>53.3</v>
      </c>
      <c r="AL6" s="52">
        <f t="shared" si="3"/>
        <v>50.25</v>
      </c>
      <c r="AM6" s="52">
        <f t="shared" si="3"/>
        <v>51.91</v>
      </c>
      <c r="AN6" s="52">
        <f t="shared" si="3"/>
        <v>53.86</v>
      </c>
      <c r="AO6" s="50" t="str">
        <f>IF(AO7="-","【-】","【"&amp;SUBSTITUTE(TEXT(AO7,"#,##0.00"),"-","△")&amp;"】")</f>
        <v>【19.58】</v>
      </c>
      <c r="AP6" s="52">
        <f t="shared" si="3"/>
        <v>123.73</v>
      </c>
      <c r="AQ6" s="52">
        <f>AQ7</f>
        <v>92.61</v>
      </c>
      <c r="AR6" s="52">
        <f>AR7</f>
        <v>68.099999999999994</v>
      </c>
      <c r="AS6" s="52">
        <f>AS7</f>
        <v>64.459999999999994</v>
      </c>
      <c r="AT6" s="52">
        <f t="shared" si="3"/>
        <v>48.11</v>
      </c>
      <c r="AU6" s="52">
        <f t="shared" si="3"/>
        <v>551.42999999999995</v>
      </c>
      <c r="AV6" s="52">
        <f t="shared" si="3"/>
        <v>687.99</v>
      </c>
      <c r="AW6" s="52">
        <f t="shared" si="3"/>
        <v>655.75</v>
      </c>
      <c r="AX6" s="52">
        <f t="shared" si="3"/>
        <v>578.19000000000005</v>
      </c>
      <c r="AY6" s="52">
        <f t="shared" si="3"/>
        <v>638.35</v>
      </c>
      <c r="AZ6" s="50" t="str">
        <f>IF(AZ7="-","【-】","【"&amp;SUBSTITUTE(TEXT(AZ7,"#,##0.00"),"-","△")&amp;"】")</f>
        <v>【436.32】</v>
      </c>
      <c r="BA6" s="52">
        <f t="shared" si="3"/>
        <v>1474.43</v>
      </c>
      <c r="BB6" s="52">
        <f>BB7</f>
        <v>1329.86</v>
      </c>
      <c r="BC6" s="52">
        <f>BC7</f>
        <v>1209.01</v>
      </c>
      <c r="BD6" s="52">
        <f>BD7</f>
        <v>1165.78</v>
      </c>
      <c r="BE6" s="52">
        <f t="shared" si="3"/>
        <v>1107.52</v>
      </c>
      <c r="BF6" s="52">
        <f t="shared" si="3"/>
        <v>216.41</v>
      </c>
      <c r="BG6" s="52">
        <f t="shared" si="3"/>
        <v>208.47</v>
      </c>
      <c r="BH6" s="52">
        <f t="shared" si="3"/>
        <v>193.85</v>
      </c>
      <c r="BI6" s="52">
        <f t="shared" si="3"/>
        <v>204.31</v>
      </c>
      <c r="BJ6" s="52">
        <f t="shared" si="3"/>
        <v>214.2</v>
      </c>
      <c r="BK6" s="50" t="str">
        <f>IF(BK7="-","【-】","【"&amp;SUBSTITUTE(TEXT(BK7,"#,##0.00"),"-","△")&amp;"】")</f>
        <v>【238.21】</v>
      </c>
      <c r="BL6" s="52">
        <f t="shared" si="3"/>
        <v>63.32</v>
      </c>
      <c r="BM6" s="52">
        <f>BM7</f>
        <v>59.98</v>
      </c>
      <c r="BN6" s="52">
        <f>BN7</f>
        <v>62.39</v>
      </c>
      <c r="BO6" s="52">
        <f>BO7</f>
        <v>63.2</v>
      </c>
      <c r="BP6" s="52">
        <f t="shared" si="3"/>
        <v>70.17</v>
      </c>
      <c r="BQ6" s="52">
        <f t="shared" si="3"/>
        <v>105.24</v>
      </c>
      <c r="BR6" s="52">
        <f t="shared" si="3"/>
        <v>105.71</v>
      </c>
      <c r="BS6" s="52">
        <f t="shared" si="3"/>
        <v>105.06</v>
      </c>
      <c r="BT6" s="52">
        <f t="shared" si="3"/>
        <v>106.98</v>
      </c>
      <c r="BU6" s="52">
        <f t="shared" si="3"/>
        <v>103.06</v>
      </c>
      <c r="BV6" s="50" t="str">
        <f>IF(BV7="-","【-】","【"&amp;SUBSTITUTE(TEXT(BV7,"#,##0.00"),"-","△")&amp;"】")</f>
        <v>【113.30】</v>
      </c>
      <c r="BW6" s="52">
        <f t="shared" si="3"/>
        <v>45.94</v>
      </c>
      <c r="BX6" s="52">
        <f>BX7</f>
        <v>49.13</v>
      </c>
      <c r="BY6" s="52">
        <f>BY7</f>
        <v>46.81</v>
      </c>
      <c r="BZ6" s="52">
        <f>BZ7</f>
        <v>45.29</v>
      </c>
      <c r="CA6" s="52">
        <f t="shared" si="3"/>
        <v>40.44</v>
      </c>
      <c r="CB6" s="52">
        <f t="shared" si="3"/>
        <v>26.03</v>
      </c>
      <c r="CC6" s="52">
        <f t="shared" si="3"/>
        <v>25.98</v>
      </c>
      <c r="CD6" s="52">
        <f t="shared" si="3"/>
        <v>26.84</v>
      </c>
      <c r="CE6" s="52">
        <f t="shared" si="3"/>
        <v>26.08</v>
      </c>
      <c r="CF6" s="52">
        <f t="shared" ref="CF6" si="4">CF7</f>
        <v>26.92</v>
      </c>
      <c r="CG6" s="50" t="str">
        <f>IF(CG7="-","【-】","【"&amp;SUBSTITUTE(TEXT(CG7,"#,##0.00"),"-","△")&amp;"】")</f>
        <v>【18.87】</v>
      </c>
      <c r="CH6" s="52">
        <f t="shared" ref="CH6:CQ6" si="5">CH7</f>
        <v>24.78</v>
      </c>
      <c r="CI6" s="52">
        <f>CI7</f>
        <v>24.84</v>
      </c>
      <c r="CJ6" s="52">
        <f>CJ7</f>
        <v>24.55</v>
      </c>
      <c r="CK6" s="52">
        <f>CK7</f>
        <v>24.22</v>
      </c>
      <c r="CL6" s="52">
        <f t="shared" si="5"/>
        <v>23.82</v>
      </c>
      <c r="CM6" s="52">
        <f t="shared" si="5"/>
        <v>40.69</v>
      </c>
      <c r="CN6" s="52">
        <f t="shared" si="5"/>
        <v>40.67</v>
      </c>
      <c r="CO6" s="52">
        <f t="shared" si="5"/>
        <v>40.89</v>
      </c>
      <c r="CP6" s="52">
        <f t="shared" si="5"/>
        <v>41.59</v>
      </c>
      <c r="CQ6" s="52">
        <f t="shared" si="5"/>
        <v>40.29</v>
      </c>
      <c r="CR6" s="50" t="str">
        <f>IF(CR7="-","【-】","【"&amp;SUBSTITUTE(TEXT(CR7,"#,##0.00"),"-","△")&amp;"】")</f>
        <v>【53.39】</v>
      </c>
      <c r="CS6" s="52">
        <f t="shared" ref="CS6:DB6" si="6">CS7</f>
        <v>34.840000000000003</v>
      </c>
      <c r="CT6" s="52">
        <f>CT7</f>
        <v>35.19</v>
      </c>
      <c r="CU6" s="52">
        <f>CU7</f>
        <v>35.299999999999997</v>
      </c>
      <c r="CV6" s="52">
        <f>CV7</f>
        <v>35.04</v>
      </c>
      <c r="CW6" s="52">
        <f t="shared" si="6"/>
        <v>35.14</v>
      </c>
      <c r="CX6" s="52">
        <f t="shared" si="6"/>
        <v>62.7</v>
      </c>
      <c r="CY6" s="52">
        <f t="shared" si="6"/>
        <v>62.59</v>
      </c>
      <c r="CZ6" s="52">
        <f t="shared" si="6"/>
        <v>61.76</v>
      </c>
      <c r="DA6" s="52">
        <f t="shared" si="6"/>
        <v>62.75</v>
      </c>
      <c r="DB6" s="52">
        <f t="shared" si="6"/>
        <v>61.99</v>
      </c>
      <c r="DC6" s="50" t="str">
        <f>IF(DC7="-","【-】","【"&amp;SUBSTITUTE(TEXT(DC7,"#,##0.00"),"-","△")&amp;"】")</f>
        <v>【76.89】</v>
      </c>
      <c r="DD6" s="52">
        <f t="shared" ref="DD6:DM6" si="7">DD7</f>
        <v>51.86</v>
      </c>
      <c r="DE6" s="52">
        <f>DE7</f>
        <v>54.17</v>
      </c>
      <c r="DF6" s="52">
        <f>DF7</f>
        <v>56.38</v>
      </c>
      <c r="DG6" s="52">
        <f>DG7</f>
        <v>57.81</v>
      </c>
      <c r="DH6" s="52">
        <f t="shared" si="7"/>
        <v>58.17</v>
      </c>
      <c r="DI6" s="52">
        <f t="shared" si="7"/>
        <v>55.39</v>
      </c>
      <c r="DJ6" s="52">
        <f t="shared" si="7"/>
        <v>55.25</v>
      </c>
      <c r="DK6" s="52">
        <f t="shared" si="7"/>
        <v>57.11</v>
      </c>
      <c r="DL6" s="52">
        <f t="shared" si="7"/>
        <v>57.57</v>
      </c>
      <c r="DM6" s="52">
        <f t="shared" si="7"/>
        <v>57.63</v>
      </c>
      <c r="DN6" s="50" t="str">
        <f>IF(DN7="-","【-】","【"&amp;SUBSTITUTE(TEXT(DN7,"#,##0.00"),"-","△")&amp;"】")</f>
        <v>【59.52】</v>
      </c>
      <c r="DO6" s="52">
        <f t="shared" ref="DO6:DX6" si="8">DO7</f>
        <v>52.28</v>
      </c>
      <c r="DP6" s="52">
        <f>DP7</f>
        <v>52.28</v>
      </c>
      <c r="DQ6" s="52">
        <f>DQ7</f>
        <v>52.28</v>
      </c>
      <c r="DR6" s="52">
        <f>DR7</f>
        <v>52.28</v>
      </c>
      <c r="DS6" s="52">
        <f t="shared" si="8"/>
        <v>54.09</v>
      </c>
      <c r="DT6" s="52">
        <f t="shared" si="8"/>
        <v>43.33</v>
      </c>
      <c r="DU6" s="52">
        <f t="shared" si="8"/>
        <v>44.05</v>
      </c>
      <c r="DV6" s="52">
        <f t="shared" si="8"/>
        <v>51.87</v>
      </c>
      <c r="DW6" s="52">
        <f t="shared" si="8"/>
        <v>52.33</v>
      </c>
      <c r="DX6" s="52">
        <f t="shared" si="8"/>
        <v>52.35</v>
      </c>
      <c r="DY6" s="50" t="str">
        <f>IF(DY7="-","【-】","【"&amp;SUBSTITUTE(TEXT(DY7,"#,##0.00"),"-","△")&amp;"】")</f>
        <v>【49.06】</v>
      </c>
      <c r="DZ6" s="52">
        <f t="shared" ref="DZ6:EI6" si="9">DZ7</f>
        <v>0</v>
      </c>
      <c r="EA6" s="52">
        <f>EA7</f>
        <v>0</v>
      </c>
      <c r="EB6" s="52">
        <f>EB7</f>
        <v>0</v>
      </c>
      <c r="EC6" s="52">
        <f>EC7</f>
        <v>0</v>
      </c>
      <c r="ED6" s="52">
        <f t="shared" si="9"/>
        <v>0</v>
      </c>
      <c r="EE6" s="52">
        <f t="shared" si="9"/>
        <v>0.52</v>
      </c>
      <c r="EF6" s="52">
        <f t="shared" si="9"/>
        <v>1.3</v>
      </c>
      <c r="EG6" s="52">
        <f t="shared" si="9"/>
        <v>0.28000000000000003</v>
      </c>
      <c r="EH6" s="52">
        <f t="shared" si="9"/>
        <v>0.77</v>
      </c>
      <c r="EI6" s="52">
        <f t="shared" si="9"/>
        <v>0.24</v>
      </c>
      <c r="EJ6" s="50" t="str">
        <f>IF(EJ7="-","【-】","【"&amp;SUBSTITUTE(TEXT(EJ7,"#,##0.00"),"-","△")&amp;"】")</f>
        <v>【0.39】</v>
      </c>
    </row>
    <row r="7" spans="1:140" s="53" customFormat="1" x14ac:dyDescent="0.15">
      <c r="A7"/>
      <c r="B7" s="54" t="s">
        <v>86</v>
      </c>
      <c r="C7" s="54" t="s">
        <v>87</v>
      </c>
      <c r="D7" s="54" t="s">
        <v>88</v>
      </c>
      <c r="E7" s="54" t="s">
        <v>89</v>
      </c>
      <c r="F7" s="54" t="s">
        <v>90</v>
      </c>
      <c r="G7" s="54" t="s">
        <v>91</v>
      </c>
      <c r="H7" s="54" t="s">
        <v>92</v>
      </c>
      <c r="I7" s="54" t="s">
        <v>93</v>
      </c>
      <c r="J7" s="54" t="s">
        <v>94</v>
      </c>
      <c r="K7" s="55">
        <v>97600</v>
      </c>
      <c r="L7" s="54" t="s">
        <v>95</v>
      </c>
      <c r="M7" s="55">
        <v>2</v>
      </c>
      <c r="N7" s="55">
        <v>23247</v>
      </c>
      <c r="O7" s="56" t="s">
        <v>96</v>
      </c>
      <c r="P7" s="56">
        <v>41.1</v>
      </c>
      <c r="Q7" s="55">
        <v>97</v>
      </c>
      <c r="R7" s="55">
        <v>34300</v>
      </c>
      <c r="S7" s="54" t="s">
        <v>97</v>
      </c>
      <c r="T7" s="57">
        <v>71.900000000000006</v>
      </c>
      <c r="U7" s="57">
        <v>68.709999999999994</v>
      </c>
      <c r="V7" s="57">
        <v>71.11</v>
      </c>
      <c r="W7" s="57">
        <v>72.680000000000007</v>
      </c>
      <c r="X7" s="57">
        <v>77.83</v>
      </c>
      <c r="Y7" s="57">
        <v>116.37</v>
      </c>
      <c r="Z7" s="57">
        <v>117.28</v>
      </c>
      <c r="AA7" s="57">
        <v>116.96</v>
      </c>
      <c r="AB7" s="57">
        <v>117.47</v>
      </c>
      <c r="AC7" s="58">
        <v>115.38</v>
      </c>
      <c r="AD7" s="57">
        <v>118.49</v>
      </c>
      <c r="AE7" s="57">
        <v>786.27</v>
      </c>
      <c r="AF7" s="57">
        <v>837.87</v>
      </c>
      <c r="AG7" s="57">
        <v>895.82</v>
      </c>
      <c r="AH7" s="57">
        <v>963.57</v>
      </c>
      <c r="AI7" s="57">
        <v>1016.9</v>
      </c>
      <c r="AJ7" s="57">
        <v>52.25</v>
      </c>
      <c r="AK7" s="57">
        <v>53.3</v>
      </c>
      <c r="AL7" s="57">
        <v>50.25</v>
      </c>
      <c r="AM7" s="57">
        <v>51.91</v>
      </c>
      <c r="AN7" s="57">
        <v>53.86</v>
      </c>
      <c r="AO7" s="57">
        <v>19.579999999999998</v>
      </c>
      <c r="AP7" s="57">
        <v>123.73</v>
      </c>
      <c r="AQ7" s="57">
        <v>92.61</v>
      </c>
      <c r="AR7" s="57">
        <v>68.099999999999994</v>
      </c>
      <c r="AS7" s="57">
        <v>64.459999999999994</v>
      </c>
      <c r="AT7" s="57">
        <v>48.11</v>
      </c>
      <c r="AU7" s="57">
        <v>551.42999999999995</v>
      </c>
      <c r="AV7" s="57">
        <v>687.99</v>
      </c>
      <c r="AW7" s="57">
        <v>655.75</v>
      </c>
      <c r="AX7" s="57">
        <v>578.19000000000005</v>
      </c>
      <c r="AY7" s="57">
        <v>638.35</v>
      </c>
      <c r="AZ7" s="57">
        <v>436.32</v>
      </c>
      <c r="BA7" s="57">
        <v>1474.43</v>
      </c>
      <c r="BB7" s="57">
        <v>1329.86</v>
      </c>
      <c r="BC7" s="57">
        <v>1209.01</v>
      </c>
      <c r="BD7" s="57">
        <v>1165.78</v>
      </c>
      <c r="BE7" s="57">
        <v>1107.52</v>
      </c>
      <c r="BF7" s="57">
        <v>216.41</v>
      </c>
      <c r="BG7" s="57">
        <v>208.47</v>
      </c>
      <c r="BH7" s="57">
        <v>193.85</v>
      </c>
      <c r="BI7" s="57">
        <v>204.31</v>
      </c>
      <c r="BJ7" s="57">
        <v>214.2</v>
      </c>
      <c r="BK7" s="57">
        <v>238.21</v>
      </c>
      <c r="BL7" s="57">
        <v>63.32</v>
      </c>
      <c r="BM7" s="57">
        <v>59.98</v>
      </c>
      <c r="BN7" s="57">
        <v>62.39</v>
      </c>
      <c r="BO7" s="57">
        <v>63.2</v>
      </c>
      <c r="BP7" s="57">
        <v>70.17</v>
      </c>
      <c r="BQ7" s="57">
        <v>105.24</v>
      </c>
      <c r="BR7" s="57">
        <v>105.71</v>
      </c>
      <c r="BS7" s="57">
        <v>105.06</v>
      </c>
      <c r="BT7" s="57">
        <v>106.98</v>
      </c>
      <c r="BU7" s="57">
        <v>103.06</v>
      </c>
      <c r="BV7" s="57">
        <v>113.3</v>
      </c>
      <c r="BW7" s="57">
        <v>45.94</v>
      </c>
      <c r="BX7" s="57">
        <v>49.13</v>
      </c>
      <c r="BY7" s="57">
        <v>46.81</v>
      </c>
      <c r="BZ7" s="57">
        <v>45.29</v>
      </c>
      <c r="CA7" s="57">
        <v>40.44</v>
      </c>
      <c r="CB7" s="57">
        <v>26.03</v>
      </c>
      <c r="CC7" s="57">
        <v>25.98</v>
      </c>
      <c r="CD7" s="57">
        <v>26.84</v>
      </c>
      <c r="CE7" s="57">
        <v>26.08</v>
      </c>
      <c r="CF7" s="57">
        <v>26.92</v>
      </c>
      <c r="CG7" s="57">
        <v>18.87</v>
      </c>
      <c r="CH7" s="57">
        <v>24.78</v>
      </c>
      <c r="CI7" s="57">
        <v>24.84</v>
      </c>
      <c r="CJ7" s="57">
        <v>24.55</v>
      </c>
      <c r="CK7" s="57">
        <v>24.22</v>
      </c>
      <c r="CL7" s="57">
        <v>23.82</v>
      </c>
      <c r="CM7" s="57">
        <v>40.69</v>
      </c>
      <c r="CN7" s="57">
        <v>40.67</v>
      </c>
      <c r="CO7" s="57">
        <v>40.89</v>
      </c>
      <c r="CP7" s="57">
        <v>41.59</v>
      </c>
      <c r="CQ7" s="57">
        <v>40.29</v>
      </c>
      <c r="CR7" s="57">
        <v>53.39</v>
      </c>
      <c r="CS7" s="57">
        <v>34.840000000000003</v>
      </c>
      <c r="CT7" s="57">
        <v>35.19</v>
      </c>
      <c r="CU7" s="57">
        <v>35.299999999999997</v>
      </c>
      <c r="CV7" s="57">
        <v>35.04</v>
      </c>
      <c r="CW7" s="57">
        <v>35.14</v>
      </c>
      <c r="CX7" s="57">
        <v>62.7</v>
      </c>
      <c r="CY7" s="57">
        <v>62.59</v>
      </c>
      <c r="CZ7" s="57">
        <v>61.76</v>
      </c>
      <c r="DA7" s="57">
        <v>62.75</v>
      </c>
      <c r="DB7" s="57">
        <v>61.99</v>
      </c>
      <c r="DC7" s="57">
        <v>76.89</v>
      </c>
      <c r="DD7" s="57">
        <v>51.86</v>
      </c>
      <c r="DE7" s="57">
        <v>54.17</v>
      </c>
      <c r="DF7" s="57">
        <v>56.38</v>
      </c>
      <c r="DG7" s="57">
        <v>57.81</v>
      </c>
      <c r="DH7" s="57">
        <v>58.17</v>
      </c>
      <c r="DI7" s="57">
        <v>55.39</v>
      </c>
      <c r="DJ7" s="57">
        <v>55.25</v>
      </c>
      <c r="DK7" s="57">
        <v>57.11</v>
      </c>
      <c r="DL7" s="57">
        <v>57.57</v>
      </c>
      <c r="DM7" s="57">
        <v>57.63</v>
      </c>
      <c r="DN7" s="57">
        <v>59.52</v>
      </c>
      <c r="DO7" s="57">
        <v>52.28</v>
      </c>
      <c r="DP7" s="57">
        <v>52.28</v>
      </c>
      <c r="DQ7" s="57">
        <v>52.28</v>
      </c>
      <c r="DR7" s="57">
        <v>52.28</v>
      </c>
      <c r="DS7" s="57">
        <v>54.09</v>
      </c>
      <c r="DT7" s="57">
        <v>43.33</v>
      </c>
      <c r="DU7" s="57">
        <v>44.05</v>
      </c>
      <c r="DV7" s="57">
        <v>51.87</v>
      </c>
      <c r="DW7" s="57">
        <v>52.33</v>
      </c>
      <c r="DX7" s="57">
        <v>52.35</v>
      </c>
      <c r="DY7" s="57">
        <v>49.06</v>
      </c>
      <c r="DZ7" s="57">
        <v>0</v>
      </c>
      <c r="EA7" s="57">
        <v>0</v>
      </c>
      <c r="EB7" s="57">
        <v>0</v>
      </c>
      <c r="EC7" s="57">
        <v>0</v>
      </c>
      <c r="ED7" s="57">
        <v>0</v>
      </c>
      <c r="EE7" s="57">
        <v>0.52</v>
      </c>
      <c r="EF7" s="57">
        <v>1.3</v>
      </c>
      <c r="EG7" s="57">
        <v>0.28000000000000003</v>
      </c>
      <c r="EH7" s="57">
        <v>0.77</v>
      </c>
      <c r="EI7" s="57">
        <v>0.24</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71.900000000000006</v>
      </c>
      <c r="V11" s="65">
        <f>IF(U6="-",NA(),U6)</f>
        <v>68.709999999999994</v>
      </c>
      <c r="W11" s="65">
        <f>IF(V6="-",NA(),V6)</f>
        <v>71.11</v>
      </c>
      <c r="X11" s="65">
        <f>IF(W6="-",NA(),W6)</f>
        <v>72.680000000000007</v>
      </c>
      <c r="Y11" s="65">
        <f>IF(X6="-",NA(),X6)</f>
        <v>77.83</v>
      </c>
      <c r="AE11" s="64" t="s">
        <v>23</v>
      </c>
      <c r="AF11" s="65">
        <f>IF(AE6="-",NA(),AE6)</f>
        <v>786.27</v>
      </c>
      <c r="AG11" s="65">
        <f>IF(AF6="-",NA(),AF6)</f>
        <v>837.87</v>
      </c>
      <c r="AH11" s="65">
        <f>IF(AG6="-",NA(),AG6)</f>
        <v>895.82</v>
      </c>
      <c r="AI11" s="65">
        <f>IF(AH6="-",NA(),AH6)</f>
        <v>963.57</v>
      </c>
      <c r="AJ11" s="65">
        <f>IF(AI6="-",NA(),AI6)</f>
        <v>1016.9</v>
      </c>
      <c r="AP11" s="64" t="s">
        <v>23</v>
      </c>
      <c r="AQ11" s="65">
        <f>IF(AP6="-",NA(),AP6)</f>
        <v>123.73</v>
      </c>
      <c r="AR11" s="65">
        <f>IF(AQ6="-",NA(),AQ6)</f>
        <v>92.61</v>
      </c>
      <c r="AS11" s="65">
        <f>IF(AR6="-",NA(),AR6)</f>
        <v>68.099999999999994</v>
      </c>
      <c r="AT11" s="65">
        <f>IF(AS6="-",NA(),AS6)</f>
        <v>64.459999999999994</v>
      </c>
      <c r="AU11" s="65">
        <f>IF(AT6="-",NA(),AT6)</f>
        <v>48.11</v>
      </c>
      <c r="BA11" s="64" t="s">
        <v>23</v>
      </c>
      <c r="BB11" s="65">
        <f>IF(BA6="-",NA(),BA6)</f>
        <v>1474.43</v>
      </c>
      <c r="BC11" s="65">
        <f>IF(BB6="-",NA(),BB6)</f>
        <v>1329.86</v>
      </c>
      <c r="BD11" s="65">
        <f>IF(BC6="-",NA(),BC6)</f>
        <v>1209.01</v>
      </c>
      <c r="BE11" s="65">
        <f>IF(BD6="-",NA(),BD6)</f>
        <v>1165.78</v>
      </c>
      <c r="BF11" s="65">
        <f>IF(BE6="-",NA(),BE6)</f>
        <v>1107.52</v>
      </c>
      <c r="BL11" s="64" t="s">
        <v>23</v>
      </c>
      <c r="BM11" s="65">
        <f>IF(BL6="-",NA(),BL6)</f>
        <v>63.32</v>
      </c>
      <c r="BN11" s="65">
        <f>IF(BM6="-",NA(),BM6)</f>
        <v>59.98</v>
      </c>
      <c r="BO11" s="65">
        <f>IF(BN6="-",NA(),BN6)</f>
        <v>62.39</v>
      </c>
      <c r="BP11" s="65">
        <f>IF(BO6="-",NA(),BO6)</f>
        <v>63.2</v>
      </c>
      <c r="BQ11" s="65">
        <f>IF(BP6="-",NA(),BP6)</f>
        <v>70.17</v>
      </c>
      <c r="BW11" s="64" t="s">
        <v>23</v>
      </c>
      <c r="BX11" s="65">
        <f>IF(BW6="-",NA(),BW6)</f>
        <v>45.94</v>
      </c>
      <c r="BY11" s="65">
        <f>IF(BX6="-",NA(),BX6)</f>
        <v>49.13</v>
      </c>
      <c r="BZ11" s="65">
        <f>IF(BY6="-",NA(),BY6)</f>
        <v>46.81</v>
      </c>
      <c r="CA11" s="65">
        <f>IF(BZ6="-",NA(),BZ6)</f>
        <v>45.29</v>
      </c>
      <c r="CB11" s="65">
        <f>IF(CA6="-",NA(),CA6)</f>
        <v>40.44</v>
      </c>
      <c r="CH11" s="64" t="s">
        <v>23</v>
      </c>
      <c r="CI11" s="65">
        <f>IF(CH6="-",NA(),CH6)</f>
        <v>24.78</v>
      </c>
      <c r="CJ11" s="65">
        <f>IF(CI6="-",NA(),CI6)</f>
        <v>24.84</v>
      </c>
      <c r="CK11" s="65">
        <f>IF(CJ6="-",NA(),CJ6)</f>
        <v>24.55</v>
      </c>
      <c r="CL11" s="65">
        <f>IF(CK6="-",NA(),CK6)</f>
        <v>24.22</v>
      </c>
      <c r="CM11" s="65">
        <f>IF(CL6="-",NA(),CL6)</f>
        <v>23.82</v>
      </c>
      <c r="CS11" s="64" t="s">
        <v>23</v>
      </c>
      <c r="CT11" s="65">
        <f>IF(CS6="-",NA(),CS6)</f>
        <v>34.840000000000003</v>
      </c>
      <c r="CU11" s="65">
        <f>IF(CT6="-",NA(),CT6)</f>
        <v>35.19</v>
      </c>
      <c r="CV11" s="65">
        <f>IF(CU6="-",NA(),CU6)</f>
        <v>35.299999999999997</v>
      </c>
      <c r="CW11" s="65">
        <f>IF(CV6="-",NA(),CV6)</f>
        <v>35.04</v>
      </c>
      <c r="CX11" s="65">
        <f>IF(CW6="-",NA(),CW6)</f>
        <v>35.14</v>
      </c>
      <c r="DD11" s="64" t="s">
        <v>23</v>
      </c>
      <c r="DE11" s="65">
        <f>IF(DD6="-",NA(),DD6)</f>
        <v>51.86</v>
      </c>
      <c r="DF11" s="65">
        <f>IF(DE6="-",NA(),DE6)</f>
        <v>54.17</v>
      </c>
      <c r="DG11" s="65">
        <f>IF(DF6="-",NA(),DF6)</f>
        <v>56.38</v>
      </c>
      <c r="DH11" s="65">
        <f>IF(DG6="-",NA(),DG6)</f>
        <v>57.81</v>
      </c>
      <c r="DI11" s="65">
        <f>IF(DH6="-",NA(),DH6)</f>
        <v>58.17</v>
      </c>
      <c r="DO11" s="64" t="s">
        <v>23</v>
      </c>
      <c r="DP11" s="65">
        <f>IF(DO6="-",NA(),DO6)</f>
        <v>52.28</v>
      </c>
      <c r="DQ11" s="65">
        <f>IF(DP6="-",NA(),DP6)</f>
        <v>52.28</v>
      </c>
      <c r="DR11" s="65">
        <f>IF(DQ6="-",NA(),DQ6)</f>
        <v>52.28</v>
      </c>
      <c r="DS11" s="65">
        <f>IF(DR6="-",NA(),DR6)</f>
        <v>52.28</v>
      </c>
      <c r="DT11" s="65">
        <f>IF(DS6="-",NA(),DS6)</f>
        <v>54.09</v>
      </c>
      <c r="DZ11" s="64" t="s">
        <v>23</v>
      </c>
      <c r="EA11" s="65">
        <f>IF(DZ6="-",NA(),DZ6)</f>
        <v>0</v>
      </c>
      <c r="EB11" s="65">
        <f>IF(EA6="-",NA(),EA6)</f>
        <v>0</v>
      </c>
      <c r="EC11" s="65">
        <f>IF(EB6="-",NA(),EB6)</f>
        <v>0</v>
      </c>
      <c r="ED11" s="65">
        <f>IF(EC6="-",NA(),EC6)</f>
        <v>0</v>
      </c>
      <c r="EE11" s="65">
        <f>IF(ED6="-",NA(),ED6)</f>
        <v>0</v>
      </c>
    </row>
    <row r="12" spans="1:140" x14ac:dyDescent="0.15">
      <c r="T12" s="64" t="s">
        <v>24</v>
      </c>
      <c r="U12" s="65">
        <f>IF(Y6="-",NA(),Y6)</f>
        <v>116.37</v>
      </c>
      <c r="V12" s="65">
        <f>IF(Z6="-",NA(),Z6)</f>
        <v>117.28</v>
      </c>
      <c r="W12" s="65">
        <f>IF(AA6="-",NA(),AA6)</f>
        <v>116.96</v>
      </c>
      <c r="X12" s="65">
        <f>IF(AB6="-",NA(),AB6)</f>
        <v>117.47</v>
      </c>
      <c r="Y12" s="65">
        <f>IF(AC6="-",NA(),AC6)</f>
        <v>115.38</v>
      </c>
      <c r="AE12" s="64" t="s">
        <v>24</v>
      </c>
      <c r="AF12" s="65">
        <f>IF(AJ6="-",NA(),AJ6)</f>
        <v>52.25</v>
      </c>
      <c r="AG12" s="65">
        <f t="shared" ref="AG12:AJ12" si="10">IF(AK6="-",NA(),AK6)</f>
        <v>53.3</v>
      </c>
      <c r="AH12" s="65">
        <f t="shared" si="10"/>
        <v>50.25</v>
      </c>
      <c r="AI12" s="65">
        <f t="shared" si="10"/>
        <v>51.91</v>
      </c>
      <c r="AJ12" s="65">
        <f t="shared" si="10"/>
        <v>53.86</v>
      </c>
      <c r="AP12" s="64" t="s">
        <v>24</v>
      </c>
      <c r="AQ12" s="65">
        <f>IF(AU6="-",NA(),AU6)</f>
        <v>551.42999999999995</v>
      </c>
      <c r="AR12" s="65">
        <f t="shared" ref="AR12:AU12" si="11">IF(AV6="-",NA(),AV6)</f>
        <v>687.99</v>
      </c>
      <c r="AS12" s="65">
        <f t="shared" si="11"/>
        <v>655.75</v>
      </c>
      <c r="AT12" s="65">
        <f t="shared" si="11"/>
        <v>578.19000000000005</v>
      </c>
      <c r="AU12" s="65">
        <f t="shared" si="11"/>
        <v>638.35</v>
      </c>
      <c r="BA12" s="64" t="s">
        <v>24</v>
      </c>
      <c r="BB12" s="65">
        <f>IF(BF6="-",NA(),BF6)</f>
        <v>216.41</v>
      </c>
      <c r="BC12" s="65">
        <f t="shared" ref="BC12:BF12" si="12">IF(BG6="-",NA(),BG6)</f>
        <v>208.47</v>
      </c>
      <c r="BD12" s="65">
        <f t="shared" si="12"/>
        <v>193.85</v>
      </c>
      <c r="BE12" s="65">
        <f t="shared" si="12"/>
        <v>204.31</v>
      </c>
      <c r="BF12" s="65">
        <f t="shared" si="12"/>
        <v>214.2</v>
      </c>
      <c r="BL12" s="64" t="s">
        <v>24</v>
      </c>
      <c r="BM12" s="65">
        <f>IF(BQ6="-",NA(),BQ6)</f>
        <v>105.24</v>
      </c>
      <c r="BN12" s="65">
        <f t="shared" ref="BN12:BQ12" si="13">IF(BR6="-",NA(),BR6)</f>
        <v>105.71</v>
      </c>
      <c r="BO12" s="65">
        <f t="shared" si="13"/>
        <v>105.06</v>
      </c>
      <c r="BP12" s="65">
        <f t="shared" si="13"/>
        <v>106.98</v>
      </c>
      <c r="BQ12" s="65">
        <f t="shared" si="13"/>
        <v>103.06</v>
      </c>
      <c r="BW12" s="64" t="s">
        <v>24</v>
      </c>
      <c r="BX12" s="65">
        <f>IF(CB6="-",NA(),CB6)</f>
        <v>26.03</v>
      </c>
      <c r="BY12" s="65">
        <f t="shared" ref="BY12:CB12" si="14">IF(CC6="-",NA(),CC6)</f>
        <v>25.98</v>
      </c>
      <c r="BZ12" s="65">
        <f t="shared" si="14"/>
        <v>26.84</v>
      </c>
      <c r="CA12" s="65">
        <f t="shared" si="14"/>
        <v>26.08</v>
      </c>
      <c r="CB12" s="65">
        <f t="shared" si="14"/>
        <v>26.92</v>
      </c>
      <c r="CH12" s="64" t="s">
        <v>24</v>
      </c>
      <c r="CI12" s="65">
        <f>IF(CM6="-",NA(),CM6)</f>
        <v>40.69</v>
      </c>
      <c r="CJ12" s="65">
        <f t="shared" ref="CJ12:CM12" si="15">IF(CN6="-",NA(),CN6)</f>
        <v>40.67</v>
      </c>
      <c r="CK12" s="65">
        <f t="shared" si="15"/>
        <v>40.89</v>
      </c>
      <c r="CL12" s="65">
        <f t="shared" si="15"/>
        <v>41.59</v>
      </c>
      <c r="CM12" s="65">
        <f t="shared" si="15"/>
        <v>40.29</v>
      </c>
      <c r="CS12" s="64" t="s">
        <v>24</v>
      </c>
      <c r="CT12" s="65">
        <f>IF(CX6="-",NA(),CX6)</f>
        <v>62.7</v>
      </c>
      <c r="CU12" s="65">
        <f t="shared" ref="CU12:CX12" si="16">IF(CY6="-",NA(),CY6)</f>
        <v>62.59</v>
      </c>
      <c r="CV12" s="65">
        <f t="shared" si="16"/>
        <v>61.76</v>
      </c>
      <c r="CW12" s="65">
        <f t="shared" si="16"/>
        <v>62.75</v>
      </c>
      <c r="CX12" s="65">
        <f t="shared" si="16"/>
        <v>61.99</v>
      </c>
      <c r="DD12" s="64" t="s">
        <v>24</v>
      </c>
      <c r="DE12" s="65">
        <f>IF(DI6="-",NA(),DI6)</f>
        <v>55.39</v>
      </c>
      <c r="DF12" s="65">
        <f t="shared" ref="DF12:DI12" si="17">IF(DJ6="-",NA(),DJ6)</f>
        <v>55.25</v>
      </c>
      <c r="DG12" s="65">
        <f t="shared" si="17"/>
        <v>57.11</v>
      </c>
      <c r="DH12" s="65">
        <f t="shared" si="17"/>
        <v>57.57</v>
      </c>
      <c r="DI12" s="65">
        <f t="shared" si="17"/>
        <v>57.63</v>
      </c>
      <c r="DO12" s="64" t="s">
        <v>24</v>
      </c>
      <c r="DP12" s="65">
        <f>IF(DT6="-",NA(),DT6)</f>
        <v>43.33</v>
      </c>
      <c r="DQ12" s="65">
        <f t="shared" ref="DQ12:DT12" si="18">IF(DU6="-",NA(),DU6)</f>
        <v>44.05</v>
      </c>
      <c r="DR12" s="65">
        <f t="shared" si="18"/>
        <v>51.87</v>
      </c>
      <c r="DS12" s="65">
        <f t="shared" si="18"/>
        <v>52.33</v>
      </c>
      <c r="DT12" s="65">
        <f t="shared" si="18"/>
        <v>52.35</v>
      </c>
      <c r="DZ12" s="64" t="s">
        <v>24</v>
      </c>
      <c r="EA12" s="65">
        <f>IF(EE6="-",NA(),EE6)</f>
        <v>0.52</v>
      </c>
      <c r="EB12" s="65">
        <f t="shared" ref="EB12:EE12" si="19">IF(EF6="-",NA(),EF6)</f>
        <v>1.3</v>
      </c>
      <c r="EC12" s="65">
        <f t="shared" si="19"/>
        <v>0.28000000000000003</v>
      </c>
      <c r="ED12" s="65">
        <f t="shared" si="19"/>
        <v>0.77</v>
      </c>
      <c r="EE12" s="65">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cp:lastModifiedBy>
  <dcterms:created xsi:type="dcterms:W3CDTF">2021-12-03T08:59:37Z</dcterms:created>
  <dcterms:modified xsi:type="dcterms:W3CDTF">2022-01-07T04:14:04Z</dcterms:modified>
  <cp:category/>
</cp:coreProperties>
</file>