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p1z9NGmvw/siaXw4tnwhB/ZJQKlbvrRlaMhaXsEnKQeQWk6dbO+jbMrXpqj6G7tLTNviHwsoYnyA4vKVSDing==" workbookSaltValue="VhybcKy5OSoOw+A45EI/B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62913" concurrentCalc="1"/>
</workbook>
</file>

<file path=xl/sharedStrings.xml><?xml version="1.0" encoding="utf-8"?>
<sst xmlns="http://schemas.openxmlformats.org/spreadsheetml/2006/main" xmlns:r="http://schemas.openxmlformats.org/officeDocument/2006/relationships" count="115" uniqueCount="115">
  <si>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</si>
  <si>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</si>
  <si>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</si>
  <si>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</si>
  <si>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</si>
  <si>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</si>
  <si>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</si>
  <si>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</si>
  <si>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</si>
  <si>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</si>
  <si>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</si>
  <si>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</si>
  <si>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</si>
  <si>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</si>
  <si>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</si>
  <si>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</si>
  <si>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</si>
  <si>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</si>
  <si>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</si>
  <si>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</si>
  <si>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</si>
  <si>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</si>
  <si>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</si>
  <si>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</si>
  <si>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</si>
  <si>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</si>
  <si>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</si>
  <si>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</si>
  <si>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</si>
  <si>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</si>
  <si>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</si>
  <si>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</si>
  <si>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</si>
  <si>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</si>
  <si>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</si>
  <si>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</si>
  <si>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</si>
  <si>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</si>
  <si>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</si>
  <si>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</si>
  <si>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</si>
  <si>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</si>
  <si>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</si>
  <si>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</si>
  <si>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</si>
  <si>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</si>
  <si>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</si>
  <si>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</si>
  <si>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</si>
  <si>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流域下水道</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</si>
  <si>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</si>
  <si>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</si>
  <si>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</si>
  <si>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</si>
  <si>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</si>
  <si>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</si>
  <si>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</si>
  <si>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</si>
  <si>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</si>
  <si>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</si>
  <si>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</si>
  <si>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</si>
  <si>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</si>
  <si>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</si>
  <si>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</si>
  <si>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</si>
  <si>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</si>
  <si>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</si>
  <si>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</si>
  <si>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</si>
  <si>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</si>
  <si>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</si>
  <si>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</si>
  <si>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</si>
  <si>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</si>
  <si>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</si>
  <si>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</si>
  <si>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</si>
  <si>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</si>
  <si>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</si>
  <si>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</si>
  <si>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</si>
  <si>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</si>
  <si>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</si>
  <si>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</si>
  <si>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</si>
  <si>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</si>
  <si>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</si>
  <si>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</si>
  <si>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</si>
  <si>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</si>
  <si>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</si>
  <si>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</si>
  <si>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</si>
  <si>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</si>
  <si>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</si>
  <si>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t>
  </si>
  <si>
    <t>法適用</t>
  </si>
  <si>
    <t>下水道事業</t>
  </si>
  <si>
    <t>E1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</si>
  <si>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</si>
  <si>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</si>
  <si>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</si>
  <si>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</si>
  <si>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</si>
  <si>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</si>
  <si>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</si>
  <si>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</si>
  <si>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</si>
  <si>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</si>
  <si>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</si>
  <si>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</si>
  <si>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xml:space="preserve">　他の類似団体と比較して、本県の流域下水道事業の経営指標は健全性が確保されている。しかし、水洗化率が全国平均より低く、家屋への接続率の向上が課題となっている。
　これにより、汚水処理原価については、類似団体と比較して高くなっており、改善のためには関連市の下水道接続人口の増加を図っていく必要がある。
</t>
    <rPh sb="1" eb="2">
      <t>タ</t>
    </rPh>
    <rPh sb="13" eb="15">
      <t>ホンケン</t>
    </rPh>
    <rPh sb="16" eb="18">
      <t>リュウイキ</t>
    </rPh>
    <rPh sb="18" eb="21">
      <t>ゲスイドウ</t>
    </rPh>
    <rPh sb="21" eb="23">
      <t>ジギョウ</t>
    </rPh>
    <rPh sb="24" eb="26">
      <t>ケイエイ</t>
    </rPh>
    <rPh sb="26" eb="28">
      <t>シヒョウ</t>
    </rPh>
    <rPh sb="29" eb="32">
      <t>ケンゼンセイ</t>
    </rPh>
    <rPh sb="33" eb="35">
      <t>カクホ</t>
    </rPh>
    <rPh sb="127" eb="130">
      <t>ゲスイドウ</t>
    </rPh>
    <rPh sb="130" eb="132">
      <t>セツゾク</t>
    </rPh>
    <phoneticPr fontId="1"/>
  </si>
  <si>
    <t>　経常収支比率は100％を上回っており、経営の健全性は保たれている。流動比率は100％を上回っているものの、支払い能力を高めるための流動資産の増加に取り組む必要がある。
　企業債残高については、一般会計からの繰入により償還しており、流域下水道事業の負担はない。
　また、施設利用率も類似団体より高く、適切な施設規模となっている。
　なお、本県の下水道事業は、令和２年度から地方公営企業法を一部適用し、公営企業会計に移行したことから経年比較はできない。</t>
    <rPh sb="1" eb="3">
      <t>ケイジョウ</t>
    </rPh>
    <rPh sb="3" eb="5">
      <t>シュウシ</t>
    </rPh>
    <rPh sb="5" eb="7">
      <t>ヒリツ</t>
    </rPh>
    <rPh sb="13" eb="15">
      <t>ウワマワ</t>
    </rPh>
    <rPh sb="20" eb="22">
      <t>ケイエイ</t>
    </rPh>
    <rPh sb="23" eb="26">
      <t>ケンゼンセイ</t>
    </rPh>
    <rPh sb="27" eb="28">
      <t>タモ</t>
    </rPh>
    <rPh sb="34" eb="36">
      <t>リュウドウ</t>
    </rPh>
    <rPh sb="36" eb="38">
      <t>ヒリツ</t>
    </rPh>
    <rPh sb="54" eb="56">
      <t>シハライ</t>
    </rPh>
    <rPh sb="57" eb="59">
      <t>ノウリョク</t>
    </rPh>
    <rPh sb="60" eb="61">
      <t>タカ</t>
    </rPh>
    <rPh sb="66" eb="68">
      <t>リュウドウ</t>
    </rPh>
    <rPh sb="68" eb="70">
      <t>シサン</t>
    </rPh>
    <rPh sb="71" eb="73">
      <t>ゾウカ</t>
    </rPh>
    <rPh sb="74" eb="75">
      <t>ト</t>
    </rPh>
    <rPh sb="76" eb="77">
      <t>ク</t>
    </rPh>
    <rPh sb="78" eb="80">
      <t>ヒツヨウ</t>
    </rPh>
    <rPh sb="121" eb="123">
      <t>ジギョウ</t>
    </rPh>
    <phoneticPr fontId="1"/>
  </si>
  <si>
    <r>
      <t>　</t>
    </r>
    <r>
      <rPr>
        <sz val="11"/>
        <color theme="1"/>
        <rFont val="ＭＳ ゴシック"/>
      </rPr>
      <t>本県の流域下水道は、平成２年供用開始と比較的新しいものであるため、老朽化した管渠はなく、更新した管渠もない。
　今後の中長期の老朽化対策として、令和２年度にストックマネジメント計画を策定し、計画的・効率的な維持管理・改築更新に取り組んでいくこととしている。</t>
    </r>
    <rPh sb="1" eb="3">
      <t>ホンケン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</si>
</sst>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externalLink" Target="externalLinks/externalLink1.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1.87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70.180000000000007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0</c:v>
                </c:pt>
                <c:pt idx="3">
                  <c:v>0</c:v>
                </c:pt>
                <c:pt idx="4">
                  <c:v>68.2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0</c:v>
                </c:pt>
                <c:pt idx="3">
                  <c:v>0</c:v>
                </c:pt>
                <c:pt idx="4">
                  <c:v>94.01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0</c:v>
                </c:pt>
                <c:pt idx="3">
                  <c:v>0</c:v>
                </c:pt>
                <c:pt idx="4">
                  <c:v>101.63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5.44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0</c:v>
                </c:pt>
                <c:pt idx="3">
                  <c:v>0</c:v>
                </c:pt>
                <c:pt idx="4">
                  <c:v>31.96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0.93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0</c:v>
                </c:pt>
                <c:pt idx="3">
                  <c:v>0</c:v>
                </c:pt>
                <c:pt idx="4">
                  <c:v>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104.26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0</c:v>
                </c:pt>
                <c:pt idx="3">
                  <c:v>0</c:v>
                </c:pt>
                <c:pt idx="4">
                  <c:v>101.14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0</c:v>
                </c:pt>
                <c:pt idx="3">
                  <c:v>0</c:v>
                </c:pt>
                <c:pt idx="4">
                  <c:v>255.67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0</c:v>
                </c:pt>
                <c:pt idx="3">
                  <c:v>0</c:v>
                </c:pt>
                <c:pt idx="4" formatCode="#,##0.00;&quot;△&quot;#,##0.00">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92.91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0</c:v>
                </c:pt>
                <c:pt idx="3">
                  <c:v>0</c:v>
                </c:pt>
                <c:pt idx="4">
                  <c:v>50.67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【8.92】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【100.43】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【260.55】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【93.88】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【68.03】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【51.03】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【31.52】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【1.84】</a:t>
          </a:fld>
          <a:endParaRPr kumimoji="1" lang="ja-JP" altLang="en-US" sz="900">
            <a:latin typeface="ＭＳ ゴシック"/>
            <a:ea typeface="ＭＳ ゴシック"/>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22577;&#21578;&#26360;&#65288;&#26360;&#24335;&#65289;\&#20844;&#21942;&#20225;&#26989;&#32076;&#21942;&#27604;&#36611;&#20998;&#26512;&#34920;\APAHO412000.xlsm"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topLeftCell="AG31" workbookViewId="0">
      <selection activeCell="BL47" sqref="BL47:BZ63"/>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流域下水道</v>
      </c>
      <c r="Q8" s="6"/>
      <c r="R8" s="6"/>
      <c r="S8" s="6"/>
      <c r="T8" s="6"/>
      <c r="U8" s="6"/>
      <c r="V8" s="6"/>
      <c r="W8" s="6" t="str">
        <f>データ!L6</f>
        <v>E1</v>
      </c>
      <c r="X8" s="6"/>
      <c r="Y8" s="6"/>
      <c r="Z8" s="6"/>
      <c r="AA8" s="6"/>
      <c r="AB8" s="6"/>
      <c r="AC8" s="6"/>
      <c r="AD8" s="21" t="str">
        <f>データ!$M$6</f>
        <v>非設置</v>
      </c>
      <c r="AE8" s="21"/>
      <c r="AF8" s="21"/>
      <c r="AG8" s="21"/>
      <c r="AH8" s="21"/>
      <c r="AI8" s="21"/>
      <c r="AJ8" s="21"/>
      <c r="AK8" s="3"/>
      <c r="AL8" s="22">
        <f>データ!S6</f>
        <v>701531</v>
      </c>
      <c r="AM8" s="22"/>
      <c r="AN8" s="22"/>
      <c r="AO8" s="22"/>
      <c r="AP8" s="22"/>
      <c r="AQ8" s="22"/>
      <c r="AR8" s="22"/>
      <c r="AS8" s="22"/>
      <c r="AT8" s="7">
        <f>データ!T6</f>
        <v>7103.63</v>
      </c>
      <c r="AU8" s="7"/>
      <c r="AV8" s="7"/>
      <c r="AW8" s="7"/>
      <c r="AX8" s="7"/>
      <c r="AY8" s="7"/>
      <c r="AZ8" s="7"/>
      <c r="BA8" s="7"/>
      <c r="BB8" s="7">
        <f>データ!U6</f>
        <v>98.76</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9" t="s">
        <v>34</v>
      </c>
      <c r="BM9" s="39"/>
      <c r="BN9" s="46" t="s">
        <v>36</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87.63</v>
      </c>
      <c r="J10" s="7"/>
      <c r="K10" s="7"/>
      <c r="L10" s="7"/>
      <c r="M10" s="7"/>
      <c r="N10" s="7"/>
      <c r="O10" s="7"/>
      <c r="P10" s="7">
        <f>データ!P6</f>
        <v>53.76</v>
      </c>
      <c r="Q10" s="7"/>
      <c r="R10" s="7"/>
      <c r="S10" s="7"/>
      <c r="T10" s="7"/>
      <c r="U10" s="7"/>
      <c r="V10" s="7"/>
      <c r="W10" s="7">
        <f>データ!Q6</f>
        <v>89.52</v>
      </c>
      <c r="X10" s="7"/>
      <c r="Y10" s="7"/>
      <c r="Z10" s="7"/>
      <c r="AA10" s="7"/>
      <c r="AB10" s="7"/>
      <c r="AC10" s="7"/>
      <c r="AD10" s="22">
        <f>データ!R6</f>
        <v>0</v>
      </c>
      <c r="AE10" s="22"/>
      <c r="AF10" s="22"/>
      <c r="AG10" s="22"/>
      <c r="AH10" s="22"/>
      <c r="AI10" s="22"/>
      <c r="AJ10" s="22"/>
      <c r="AK10" s="2"/>
      <c r="AL10" s="22">
        <f>データ!V6</f>
        <v>212833</v>
      </c>
      <c r="AM10" s="22"/>
      <c r="AN10" s="22"/>
      <c r="AO10" s="22"/>
      <c r="AP10" s="22"/>
      <c r="AQ10" s="22"/>
      <c r="AR10" s="22"/>
      <c r="AS10" s="22"/>
      <c r="AT10" s="7">
        <f>データ!W6</f>
        <v>32.1</v>
      </c>
      <c r="AU10" s="7"/>
      <c r="AV10" s="7"/>
      <c r="AW10" s="7"/>
      <c r="AX10" s="7"/>
      <c r="AY10" s="7"/>
      <c r="AZ10" s="7"/>
      <c r="BA10" s="7"/>
      <c r="BB10" s="7">
        <f>データ!X6</f>
        <v>6630.31</v>
      </c>
      <c r="BC10" s="7"/>
      <c r="BD10" s="7"/>
      <c r="BE10" s="7"/>
      <c r="BF10" s="7"/>
      <c r="BG10" s="7"/>
      <c r="BH10" s="7"/>
      <c r="BI10" s="7"/>
      <c r="BJ10" s="2"/>
      <c r="BK10" s="2"/>
      <c r="BL10" s="30" t="s">
        <v>37</v>
      </c>
      <c r="BM10" s="40"/>
      <c r="BN10" s="47" t="s">
        <v>38</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114</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112</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41</v>
      </c>
    </row>
    <row r="84" spans="1:78" hidden="1">
      <c r="B84" s="12" t="s">
        <v>42</v>
      </c>
      <c r="C84" s="12"/>
      <c r="D84" s="12"/>
      <c r="E84" s="12" t="s">
        <v>44</v>
      </c>
      <c r="F84" s="12" t="s">
        <v>45</v>
      </c>
      <c r="G84" s="12" t="s">
        <v>46</v>
      </c>
      <c r="H84" s="12" t="s">
        <v>0</v>
      </c>
      <c r="I84" s="12" t="s">
        <v>8</v>
      </c>
      <c r="J84" s="12" t="s">
        <v>47</v>
      </c>
      <c r="K84" s="12" t="s">
        <v>48</v>
      </c>
      <c r="L84" s="12" t="s">
        <v>32</v>
      </c>
      <c r="M84" s="12" t="s">
        <v>35</v>
      </c>
      <c r="N84" s="12" t="s">
        <v>51</v>
      </c>
      <c r="O84" s="12" t="s">
        <v>53</v>
      </c>
    </row>
    <row r="85" spans="1:78" hidden="1">
      <c r="B85" s="12"/>
      <c r="C85" s="12"/>
      <c r="D85" s="12"/>
      <c r="E85" s="12" t="str">
        <f>データ!AI6</f>
        <v>【101.70】</v>
      </c>
      <c r="F85" s="12" t="str">
        <f>データ!AT6</f>
        <v>【8.92】</v>
      </c>
      <c r="G85" s="12" t="str">
        <f>データ!BE6</f>
        <v>【100.43】</v>
      </c>
      <c r="H85" s="12" t="str">
        <f>データ!BP6</f>
        <v>【260.55】</v>
      </c>
      <c r="I85" s="12" t="str">
        <f>データ!CA6</f>
        <v>【0.00】</v>
      </c>
      <c r="J85" s="12" t="str">
        <f>データ!CL6</f>
        <v>【51.03】</v>
      </c>
      <c r="K85" s="12" t="str">
        <f>データ!CW6</f>
        <v>【68.03】</v>
      </c>
      <c r="L85" s="12" t="str">
        <f>データ!DH6</f>
        <v>【93.88】</v>
      </c>
      <c r="M85" s="12" t="str">
        <f>データ!DS6</f>
        <v>【31.52】</v>
      </c>
      <c r="N85" s="12" t="str">
        <f>データ!ED6</f>
        <v>【0.91】</v>
      </c>
      <c r="O85" s="12" t="str">
        <f>データ!EO6</f>
        <v>【1.84】</v>
      </c>
    </row>
  </sheetData>
  <sheetProtection algorithmName="SHA-512" hashValue="JxGcJKiWCw+hkT8EkDDhb7cArJJuoQCezmxxfk6eTxfWqBaWO/GlrkLo0vVUipZWp5GKkp5UMFRz2NORVs0BBA==" saltValue="X/qixUaMn2oHuV4i2YNla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3"/>
  <sheetViews>
    <sheetView showGridLines="0" workbookViewId="0"/>
  </sheetViews>
  <sheetFormatPr defaultRowHeight="13.5"/>
  <cols>
    <col min="2" max="144" width="11.875" customWidth="1"/>
  </cols>
  <sheetData>
    <row r="1" spans="1:148">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8">
      <c r="A2" s="60" t="s">
        <v>55</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19</v>
      </c>
      <c r="B3" s="62" t="s">
        <v>31</v>
      </c>
      <c r="C3" s="62" t="s">
        <v>57</v>
      </c>
      <c r="D3" s="62" t="s">
        <v>58</v>
      </c>
      <c r="E3" s="62" t="s">
        <v>4</v>
      </c>
      <c r="F3" s="62" t="s">
        <v>3</v>
      </c>
      <c r="G3" s="62" t="s">
        <v>24</v>
      </c>
      <c r="H3" s="69" t="s">
        <v>59</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c r="A4" s="60" t="s">
        <v>60</v>
      </c>
      <c r="B4" s="63"/>
      <c r="C4" s="63"/>
      <c r="D4" s="63"/>
      <c r="E4" s="63"/>
      <c r="F4" s="63"/>
      <c r="G4" s="63"/>
      <c r="H4" s="70"/>
      <c r="I4" s="73"/>
      <c r="J4" s="73"/>
      <c r="K4" s="73"/>
      <c r="L4" s="73"/>
      <c r="M4" s="73"/>
      <c r="N4" s="73"/>
      <c r="O4" s="73"/>
      <c r="P4" s="73"/>
      <c r="Q4" s="73"/>
      <c r="R4" s="73"/>
      <c r="S4" s="73"/>
      <c r="T4" s="73"/>
      <c r="U4" s="73"/>
      <c r="V4" s="73"/>
      <c r="W4" s="73"/>
      <c r="X4" s="78"/>
      <c r="Y4" s="81" t="s">
        <v>50</v>
      </c>
      <c r="Z4" s="81"/>
      <c r="AA4" s="81"/>
      <c r="AB4" s="81"/>
      <c r="AC4" s="81"/>
      <c r="AD4" s="81"/>
      <c r="AE4" s="81"/>
      <c r="AF4" s="81"/>
      <c r="AG4" s="81"/>
      <c r="AH4" s="81"/>
      <c r="AI4" s="81"/>
      <c r="AJ4" s="81" t="s">
        <v>43</v>
      </c>
      <c r="AK4" s="81"/>
      <c r="AL4" s="81"/>
      <c r="AM4" s="81"/>
      <c r="AN4" s="81"/>
      <c r="AO4" s="81"/>
      <c r="AP4" s="81"/>
      <c r="AQ4" s="81"/>
      <c r="AR4" s="81"/>
      <c r="AS4" s="81"/>
      <c r="AT4" s="81"/>
      <c r="AU4" s="81" t="s">
        <v>27</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8">
      <c r="A5" s="60" t="s">
        <v>69</v>
      </c>
      <c r="B5" s="64"/>
      <c r="C5" s="64"/>
      <c r="D5" s="64"/>
      <c r="E5" s="64"/>
      <c r="F5" s="64"/>
      <c r="G5" s="64"/>
      <c r="H5" s="71" t="s">
        <v>56</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42</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8" s="59" customFormat="1">
      <c r="A6" s="60" t="s">
        <v>95</v>
      </c>
      <c r="B6" s="65">
        <f t="shared" ref="B6:X6" si="1">B7</f>
        <v>2020</v>
      </c>
      <c r="C6" s="65">
        <f t="shared" si="1"/>
        <v>390003</v>
      </c>
      <c r="D6" s="65">
        <f t="shared" si="1"/>
        <v>46</v>
      </c>
      <c r="E6" s="65">
        <f t="shared" si="1"/>
        <v>17</v>
      </c>
      <c r="F6" s="65">
        <f t="shared" si="1"/>
        <v>3</v>
      </c>
      <c r="G6" s="65">
        <f t="shared" si="1"/>
        <v>0</v>
      </c>
      <c r="H6" s="65" t="str">
        <f t="shared" si="1"/>
        <v>高知県</v>
      </c>
      <c r="I6" s="65" t="str">
        <f t="shared" si="1"/>
        <v>法適用</v>
      </c>
      <c r="J6" s="65" t="str">
        <f t="shared" si="1"/>
        <v>下水道事業</v>
      </c>
      <c r="K6" s="65" t="str">
        <f t="shared" si="1"/>
        <v>流域下水道</v>
      </c>
      <c r="L6" s="65" t="str">
        <f t="shared" si="1"/>
        <v>E1</v>
      </c>
      <c r="M6" s="65" t="str">
        <f t="shared" si="1"/>
        <v>非設置</v>
      </c>
      <c r="N6" s="74" t="str">
        <f t="shared" si="1"/>
        <v>-</v>
      </c>
      <c r="O6" s="74">
        <f t="shared" si="1"/>
        <v>87.63</v>
      </c>
      <c r="P6" s="74">
        <f t="shared" si="1"/>
        <v>53.76</v>
      </c>
      <c r="Q6" s="74">
        <f t="shared" si="1"/>
        <v>89.52</v>
      </c>
      <c r="R6" s="74">
        <f t="shared" si="1"/>
        <v>0</v>
      </c>
      <c r="S6" s="74">
        <f t="shared" si="1"/>
        <v>701531</v>
      </c>
      <c r="T6" s="74">
        <f t="shared" si="1"/>
        <v>7103.63</v>
      </c>
      <c r="U6" s="74">
        <f t="shared" si="1"/>
        <v>98.76</v>
      </c>
      <c r="V6" s="74">
        <f t="shared" si="1"/>
        <v>212833</v>
      </c>
      <c r="W6" s="74">
        <f t="shared" si="1"/>
        <v>32.1</v>
      </c>
      <c r="X6" s="74">
        <f t="shared" si="1"/>
        <v>6630.31</v>
      </c>
      <c r="Y6" s="82" t="str">
        <f t="shared" ref="Y6:AH6" si="2">IF(Y7="",NA(),Y7)</f>
        <v>-</v>
      </c>
      <c r="Z6" s="82" t="str">
        <f t="shared" si="2"/>
        <v>-</v>
      </c>
      <c r="AA6" s="82" t="str">
        <f t="shared" si="2"/>
        <v>-</v>
      </c>
      <c r="AB6" s="82" t="str">
        <f t="shared" si="2"/>
        <v>-</v>
      </c>
      <c r="AC6" s="82">
        <f t="shared" si="2"/>
        <v>114.6</v>
      </c>
      <c r="AD6" s="82" t="str">
        <f t="shared" si="2"/>
        <v>-</v>
      </c>
      <c r="AE6" s="82" t="str">
        <f t="shared" si="2"/>
        <v>-</v>
      </c>
      <c r="AF6" s="82" t="str">
        <f t="shared" si="2"/>
        <v>-</v>
      </c>
      <c r="AG6" s="82" t="str">
        <f t="shared" si="2"/>
        <v>-</v>
      </c>
      <c r="AH6" s="82">
        <f t="shared" si="2"/>
        <v>101.63</v>
      </c>
      <c r="AI6" s="74" t="str">
        <f>IF(AI7="","",IF(AI7="-","【-】","【"&amp;SUBSTITUTE(TEXT(AI7,"#,##0.00"),"-","△")&amp;"】"))</f>
        <v>【101.70】</v>
      </c>
      <c r="AJ6" s="82" t="str">
        <f t="shared" ref="AJ6:AS6" si="3">IF(AJ7="",NA(),AJ7)</f>
        <v>-</v>
      </c>
      <c r="AK6" s="82" t="str">
        <f t="shared" si="3"/>
        <v>-</v>
      </c>
      <c r="AL6" s="82" t="str">
        <f t="shared" si="3"/>
        <v>-</v>
      </c>
      <c r="AM6" s="82" t="str">
        <f t="shared" si="3"/>
        <v>-</v>
      </c>
      <c r="AN6" s="74">
        <f t="shared" si="3"/>
        <v>0</v>
      </c>
      <c r="AO6" s="82" t="str">
        <f t="shared" si="3"/>
        <v>-</v>
      </c>
      <c r="AP6" s="82" t="str">
        <f t="shared" si="3"/>
        <v>-</v>
      </c>
      <c r="AQ6" s="82" t="str">
        <f t="shared" si="3"/>
        <v>-</v>
      </c>
      <c r="AR6" s="82" t="str">
        <f t="shared" si="3"/>
        <v>-</v>
      </c>
      <c r="AS6" s="82">
        <f t="shared" si="3"/>
        <v>9.1</v>
      </c>
      <c r="AT6" s="74" t="str">
        <f>IF(AT7="","",IF(AT7="-","【-】","【"&amp;SUBSTITUTE(TEXT(AT7,"#,##0.00"),"-","△")&amp;"】"))</f>
        <v>【8.92】</v>
      </c>
      <c r="AU6" s="82" t="str">
        <f t="shared" ref="AU6:BD6" si="4">IF(AU7="",NA(),AU7)</f>
        <v>-</v>
      </c>
      <c r="AV6" s="82" t="str">
        <f t="shared" si="4"/>
        <v>-</v>
      </c>
      <c r="AW6" s="82" t="str">
        <f t="shared" si="4"/>
        <v>-</v>
      </c>
      <c r="AX6" s="82" t="str">
        <f t="shared" si="4"/>
        <v>-</v>
      </c>
      <c r="AY6" s="82">
        <f t="shared" si="4"/>
        <v>104.26</v>
      </c>
      <c r="AZ6" s="82" t="str">
        <f t="shared" si="4"/>
        <v>-</v>
      </c>
      <c r="BA6" s="82" t="str">
        <f t="shared" si="4"/>
        <v>-</v>
      </c>
      <c r="BB6" s="82" t="str">
        <f t="shared" si="4"/>
        <v>-</v>
      </c>
      <c r="BC6" s="82" t="str">
        <f t="shared" si="4"/>
        <v>-</v>
      </c>
      <c r="BD6" s="82">
        <f t="shared" si="4"/>
        <v>101.14</v>
      </c>
      <c r="BE6" s="74" t="str">
        <f>IF(BE7="","",IF(BE7="-","【-】","【"&amp;SUBSTITUTE(TEXT(BE7,"#,##0.00"),"-","△")&amp;"】"))</f>
        <v>【100.43】</v>
      </c>
      <c r="BF6" s="82" t="str">
        <f t="shared" ref="BF6:BO6" si="5">IF(BF7="",NA(),BF7)</f>
        <v>-</v>
      </c>
      <c r="BG6" s="82" t="str">
        <f t="shared" si="5"/>
        <v>-</v>
      </c>
      <c r="BH6" s="82" t="str">
        <f t="shared" si="5"/>
        <v>-</v>
      </c>
      <c r="BI6" s="82" t="str">
        <f t="shared" si="5"/>
        <v>-</v>
      </c>
      <c r="BJ6" s="74">
        <f t="shared" si="5"/>
        <v>0</v>
      </c>
      <c r="BK6" s="82" t="str">
        <f t="shared" si="5"/>
        <v>-</v>
      </c>
      <c r="BL6" s="82" t="str">
        <f t="shared" si="5"/>
        <v>-</v>
      </c>
      <c r="BM6" s="82" t="str">
        <f t="shared" si="5"/>
        <v>-</v>
      </c>
      <c r="BN6" s="82" t="str">
        <f t="shared" si="5"/>
        <v>-</v>
      </c>
      <c r="BO6" s="82">
        <f t="shared" si="5"/>
        <v>255.67</v>
      </c>
      <c r="BP6" s="74" t="str">
        <f>IF(BP7="","",IF(BP7="-","【-】","【"&amp;SUBSTITUTE(TEXT(BP7,"#,##0.00"),"-","△")&amp;"】"))</f>
        <v>【260.55】</v>
      </c>
      <c r="BQ6" s="82" t="str">
        <f t="shared" ref="BQ6:BZ6" si="6">IF(BQ7="",NA(),BQ7)</f>
        <v>-</v>
      </c>
      <c r="BR6" s="82" t="str">
        <f t="shared" si="6"/>
        <v>-</v>
      </c>
      <c r="BS6" s="82" t="str">
        <f t="shared" si="6"/>
        <v>-</v>
      </c>
      <c r="BT6" s="82" t="str">
        <f t="shared" si="6"/>
        <v>-</v>
      </c>
      <c r="BU6" s="74">
        <f t="shared" si="6"/>
        <v>0</v>
      </c>
      <c r="BV6" s="82" t="str">
        <f t="shared" si="6"/>
        <v>-</v>
      </c>
      <c r="BW6" s="82" t="str">
        <f t="shared" si="6"/>
        <v>-</v>
      </c>
      <c r="BX6" s="82" t="str">
        <f t="shared" si="6"/>
        <v>-</v>
      </c>
      <c r="BY6" s="82" t="str">
        <f t="shared" si="6"/>
        <v>-</v>
      </c>
      <c r="BZ6" s="74">
        <f t="shared" si="6"/>
        <v>0</v>
      </c>
      <c r="CA6" s="74" t="str">
        <f>IF(CA7="","",IF(CA7="-","【-】","【"&amp;SUBSTITUTE(TEXT(CA7,"#,##0.00"),"-","△")&amp;"】"))</f>
        <v>【0.00】</v>
      </c>
      <c r="CB6" s="82" t="str">
        <f t="shared" ref="CB6:CK6" si="7">IF(CB7="",NA(),CB7)</f>
        <v>-</v>
      </c>
      <c r="CC6" s="82" t="str">
        <f t="shared" si="7"/>
        <v>-</v>
      </c>
      <c r="CD6" s="82" t="str">
        <f t="shared" si="7"/>
        <v>-</v>
      </c>
      <c r="CE6" s="82" t="str">
        <f t="shared" si="7"/>
        <v>-</v>
      </c>
      <c r="CF6" s="82">
        <f t="shared" si="7"/>
        <v>92.91</v>
      </c>
      <c r="CG6" s="82" t="str">
        <f t="shared" si="7"/>
        <v>-</v>
      </c>
      <c r="CH6" s="82" t="str">
        <f t="shared" si="7"/>
        <v>-</v>
      </c>
      <c r="CI6" s="82" t="str">
        <f t="shared" si="7"/>
        <v>-</v>
      </c>
      <c r="CJ6" s="82" t="str">
        <f t="shared" si="7"/>
        <v>-</v>
      </c>
      <c r="CK6" s="82">
        <f t="shared" si="7"/>
        <v>50.67</v>
      </c>
      <c r="CL6" s="74" t="str">
        <f>IF(CL7="","",IF(CL7="-","【-】","【"&amp;SUBSTITUTE(TEXT(CL7,"#,##0.00"),"-","△")&amp;"】"))</f>
        <v>【51.03】</v>
      </c>
      <c r="CM6" s="82" t="str">
        <f t="shared" ref="CM6:CV6" si="8">IF(CM7="",NA(),CM7)</f>
        <v>-</v>
      </c>
      <c r="CN6" s="82" t="str">
        <f t="shared" si="8"/>
        <v>-</v>
      </c>
      <c r="CO6" s="82" t="str">
        <f t="shared" si="8"/>
        <v>-</v>
      </c>
      <c r="CP6" s="82" t="str">
        <f t="shared" si="8"/>
        <v>-</v>
      </c>
      <c r="CQ6" s="82">
        <f t="shared" si="8"/>
        <v>70.180000000000007</v>
      </c>
      <c r="CR6" s="82" t="str">
        <f t="shared" si="8"/>
        <v>-</v>
      </c>
      <c r="CS6" s="82" t="str">
        <f t="shared" si="8"/>
        <v>-</v>
      </c>
      <c r="CT6" s="82" t="str">
        <f t="shared" si="8"/>
        <v>-</v>
      </c>
      <c r="CU6" s="82" t="str">
        <f t="shared" si="8"/>
        <v>-</v>
      </c>
      <c r="CV6" s="82">
        <f t="shared" si="8"/>
        <v>68.2</v>
      </c>
      <c r="CW6" s="74" t="str">
        <f>IF(CW7="","",IF(CW7="-","【-】","【"&amp;SUBSTITUTE(TEXT(CW7,"#,##0.00"),"-","△")&amp;"】"))</f>
        <v>【68.03】</v>
      </c>
      <c r="CX6" s="82" t="str">
        <f t="shared" ref="CX6:DG6" si="9">IF(CX7="",NA(),CX7)</f>
        <v>-</v>
      </c>
      <c r="CY6" s="82" t="str">
        <f t="shared" si="9"/>
        <v>-</v>
      </c>
      <c r="CZ6" s="82" t="str">
        <f t="shared" si="9"/>
        <v>-</v>
      </c>
      <c r="DA6" s="82" t="str">
        <f t="shared" si="9"/>
        <v>-</v>
      </c>
      <c r="DB6" s="82">
        <f t="shared" si="9"/>
        <v>84.7</v>
      </c>
      <c r="DC6" s="82" t="str">
        <f t="shared" si="9"/>
        <v>-</v>
      </c>
      <c r="DD6" s="82" t="str">
        <f t="shared" si="9"/>
        <v>-</v>
      </c>
      <c r="DE6" s="82" t="str">
        <f t="shared" si="9"/>
        <v>-</v>
      </c>
      <c r="DF6" s="82" t="str">
        <f t="shared" si="9"/>
        <v>-</v>
      </c>
      <c r="DG6" s="82">
        <f t="shared" si="9"/>
        <v>94.01</v>
      </c>
      <c r="DH6" s="74" t="str">
        <f>IF(DH7="","",IF(DH7="-","【-】","【"&amp;SUBSTITUTE(TEXT(DH7,"#,##0.00"),"-","△")&amp;"】"))</f>
        <v>【93.88】</v>
      </c>
      <c r="DI6" s="82" t="str">
        <f t="shared" ref="DI6:DR6" si="10">IF(DI7="",NA(),DI7)</f>
        <v>-</v>
      </c>
      <c r="DJ6" s="82" t="str">
        <f t="shared" si="10"/>
        <v>-</v>
      </c>
      <c r="DK6" s="82" t="str">
        <f t="shared" si="10"/>
        <v>-</v>
      </c>
      <c r="DL6" s="82" t="str">
        <f t="shared" si="10"/>
        <v>-</v>
      </c>
      <c r="DM6" s="82">
        <f t="shared" si="10"/>
        <v>5.44</v>
      </c>
      <c r="DN6" s="82" t="str">
        <f t="shared" si="10"/>
        <v>-</v>
      </c>
      <c r="DO6" s="82" t="str">
        <f t="shared" si="10"/>
        <v>-</v>
      </c>
      <c r="DP6" s="82" t="str">
        <f t="shared" si="10"/>
        <v>-</v>
      </c>
      <c r="DQ6" s="82" t="str">
        <f t="shared" si="10"/>
        <v>-</v>
      </c>
      <c r="DR6" s="82">
        <f t="shared" si="10"/>
        <v>31.96</v>
      </c>
      <c r="DS6" s="74" t="str">
        <f>IF(DS7="","",IF(DS7="-","【-】","【"&amp;SUBSTITUTE(TEXT(DS7,"#,##0.00"),"-","△")&amp;"】"))</f>
        <v>【31.52】</v>
      </c>
      <c r="DT6" s="82" t="str">
        <f t="shared" ref="DT6:EC6" si="11">IF(DT7="",NA(),DT7)</f>
        <v>-</v>
      </c>
      <c r="DU6" s="82" t="str">
        <f t="shared" si="11"/>
        <v>-</v>
      </c>
      <c r="DV6" s="82" t="str">
        <f t="shared" si="11"/>
        <v>-</v>
      </c>
      <c r="DW6" s="82" t="str">
        <f t="shared" si="11"/>
        <v>-</v>
      </c>
      <c r="DX6" s="74">
        <f t="shared" si="11"/>
        <v>0</v>
      </c>
      <c r="DY6" s="82" t="str">
        <f t="shared" si="11"/>
        <v>-</v>
      </c>
      <c r="DZ6" s="82" t="str">
        <f t="shared" si="11"/>
        <v>-</v>
      </c>
      <c r="EA6" s="82" t="str">
        <f t="shared" si="11"/>
        <v>-</v>
      </c>
      <c r="EB6" s="82" t="str">
        <f t="shared" si="11"/>
        <v>-</v>
      </c>
      <c r="EC6" s="82">
        <f t="shared" si="11"/>
        <v>0.93</v>
      </c>
      <c r="ED6" s="74" t="str">
        <f>IF(ED7="","",IF(ED7="-","【-】","【"&amp;SUBSTITUTE(TEXT(ED7,"#,##0.00"),"-","△")&amp;"】"))</f>
        <v>【0.91】</v>
      </c>
      <c r="EE6" s="82" t="str">
        <f t="shared" ref="EE6:EN6" si="12">IF(EE7="",NA(),EE7)</f>
        <v>-</v>
      </c>
      <c r="EF6" s="82" t="str">
        <f t="shared" si="12"/>
        <v>-</v>
      </c>
      <c r="EG6" s="82" t="str">
        <f t="shared" si="12"/>
        <v>-</v>
      </c>
      <c r="EH6" s="82" t="str">
        <f t="shared" si="12"/>
        <v>-</v>
      </c>
      <c r="EI6" s="74">
        <f t="shared" si="12"/>
        <v>0</v>
      </c>
      <c r="EJ6" s="82" t="str">
        <f t="shared" si="12"/>
        <v>-</v>
      </c>
      <c r="EK6" s="82" t="str">
        <f t="shared" si="12"/>
        <v>-</v>
      </c>
      <c r="EL6" s="82" t="str">
        <f t="shared" si="12"/>
        <v>-</v>
      </c>
      <c r="EM6" s="82" t="str">
        <f t="shared" si="12"/>
        <v>-</v>
      </c>
      <c r="EN6" s="82">
        <f t="shared" si="12"/>
        <v>1.87</v>
      </c>
      <c r="EO6" s="74" t="str">
        <f>IF(EO7="","",IF(EO7="-","【-】","【"&amp;SUBSTITUTE(TEXT(EO7,"#,##0.00"),"-","△")&amp;"】"))</f>
        <v>【1.84】</v>
      </c>
    </row>
    <row r="7" spans="1:148" s="59" customFormat="1">
      <c r="A7" s="60"/>
      <c r="B7" s="66">
        <v>2020</v>
      </c>
      <c r="C7" s="66">
        <v>390003</v>
      </c>
      <c r="D7" s="66">
        <v>46</v>
      </c>
      <c r="E7" s="66">
        <v>17</v>
      </c>
      <c r="F7" s="66">
        <v>3</v>
      </c>
      <c r="G7" s="66">
        <v>0</v>
      </c>
      <c r="H7" s="66" t="s">
        <v>96</v>
      </c>
      <c r="I7" s="66" t="s">
        <v>97</v>
      </c>
      <c r="J7" s="66" t="s">
        <v>98</v>
      </c>
      <c r="K7" s="66" t="s">
        <v>49</v>
      </c>
      <c r="L7" s="66" t="s">
        <v>99</v>
      </c>
      <c r="M7" s="66" t="s">
        <v>100</v>
      </c>
      <c r="N7" s="75" t="s">
        <v>101</v>
      </c>
      <c r="O7" s="75">
        <v>87.63</v>
      </c>
      <c r="P7" s="75">
        <v>53.76</v>
      </c>
      <c r="Q7" s="75">
        <v>89.52</v>
      </c>
      <c r="R7" s="75">
        <v>0</v>
      </c>
      <c r="S7" s="75">
        <v>701531</v>
      </c>
      <c r="T7" s="75">
        <v>7103.63</v>
      </c>
      <c r="U7" s="75">
        <v>98.76</v>
      </c>
      <c r="V7" s="75">
        <v>212833</v>
      </c>
      <c r="W7" s="75">
        <v>32.1</v>
      </c>
      <c r="X7" s="75">
        <v>6630.31</v>
      </c>
      <c r="Y7" s="75" t="s">
        <v>101</v>
      </c>
      <c r="Z7" s="75" t="s">
        <v>101</v>
      </c>
      <c r="AA7" s="75" t="s">
        <v>101</v>
      </c>
      <c r="AB7" s="75" t="s">
        <v>101</v>
      </c>
      <c r="AC7" s="75">
        <v>114.6</v>
      </c>
      <c r="AD7" s="75" t="s">
        <v>101</v>
      </c>
      <c r="AE7" s="75" t="s">
        <v>101</v>
      </c>
      <c r="AF7" s="75" t="s">
        <v>101</v>
      </c>
      <c r="AG7" s="75" t="s">
        <v>101</v>
      </c>
      <c r="AH7" s="75">
        <v>101.63</v>
      </c>
      <c r="AI7" s="75">
        <v>101.7</v>
      </c>
      <c r="AJ7" s="75" t="s">
        <v>101</v>
      </c>
      <c r="AK7" s="75" t="s">
        <v>101</v>
      </c>
      <c r="AL7" s="75" t="s">
        <v>101</v>
      </c>
      <c r="AM7" s="75" t="s">
        <v>101</v>
      </c>
      <c r="AN7" s="75">
        <v>0</v>
      </c>
      <c r="AO7" s="75" t="s">
        <v>101</v>
      </c>
      <c r="AP7" s="75" t="s">
        <v>101</v>
      </c>
      <c r="AQ7" s="75" t="s">
        <v>101</v>
      </c>
      <c r="AR7" s="75" t="s">
        <v>101</v>
      </c>
      <c r="AS7" s="75">
        <v>9.1</v>
      </c>
      <c r="AT7" s="75">
        <v>8.92</v>
      </c>
      <c r="AU7" s="75" t="s">
        <v>101</v>
      </c>
      <c r="AV7" s="75" t="s">
        <v>101</v>
      </c>
      <c r="AW7" s="75" t="s">
        <v>101</v>
      </c>
      <c r="AX7" s="75" t="s">
        <v>101</v>
      </c>
      <c r="AY7" s="75">
        <v>104.26</v>
      </c>
      <c r="AZ7" s="75" t="s">
        <v>101</v>
      </c>
      <c r="BA7" s="75" t="s">
        <v>101</v>
      </c>
      <c r="BB7" s="75" t="s">
        <v>101</v>
      </c>
      <c r="BC7" s="75" t="s">
        <v>101</v>
      </c>
      <c r="BD7" s="75">
        <v>101.14</v>
      </c>
      <c r="BE7" s="75">
        <v>100.43</v>
      </c>
      <c r="BF7" s="75" t="s">
        <v>101</v>
      </c>
      <c r="BG7" s="75" t="s">
        <v>101</v>
      </c>
      <c r="BH7" s="75" t="s">
        <v>101</v>
      </c>
      <c r="BI7" s="75" t="s">
        <v>101</v>
      </c>
      <c r="BJ7" s="75">
        <v>0</v>
      </c>
      <c r="BK7" s="75" t="s">
        <v>101</v>
      </c>
      <c r="BL7" s="75" t="s">
        <v>101</v>
      </c>
      <c r="BM7" s="75" t="s">
        <v>101</v>
      </c>
      <c r="BN7" s="75" t="s">
        <v>101</v>
      </c>
      <c r="BO7" s="75">
        <v>255.67</v>
      </c>
      <c r="BP7" s="75">
        <v>260.55</v>
      </c>
      <c r="BQ7" s="75" t="s">
        <v>101</v>
      </c>
      <c r="BR7" s="75" t="s">
        <v>101</v>
      </c>
      <c r="BS7" s="75" t="s">
        <v>101</v>
      </c>
      <c r="BT7" s="75" t="s">
        <v>101</v>
      </c>
      <c r="BU7" s="75">
        <v>0</v>
      </c>
      <c r="BV7" s="75" t="s">
        <v>101</v>
      </c>
      <c r="BW7" s="75" t="s">
        <v>101</v>
      </c>
      <c r="BX7" s="75" t="s">
        <v>101</v>
      </c>
      <c r="BY7" s="75" t="s">
        <v>101</v>
      </c>
      <c r="BZ7" s="75">
        <v>0</v>
      </c>
      <c r="CA7" s="75">
        <v>0</v>
      </c>
      <c r="CB7" s="75" t="s">
        <v>101</v>
      </c>
      <c r="CC7" s="75" t="s">
        <v>101</v>
      </c>
      <c r="CD7" s="75" t="s">
        <v>101</v>
      </c>
      <c r="CE7" s="75" t="s">
        <v>101</v>
      </c>
      <c r="CF7" s="75">
        <v>92.91</v>
      </c>
      <c r="CG7" s="75" t="s">
        <v>101</v>
      </c>
      <c r="CH7" s="75" t="s">
        <v>101</v>
      </c>
      <c r="CI7" s="75" t="s">
        <v>101</v>
      </c>
      <c r="CJ7" s="75" t="s">
        <v>101</v>
      </c>
      <c r="CK7" s="75">
        <v>50.67</v>
      </c>
      <c r="CL7" s="75">
        <v>51.03</v>
      </c>
      <c r="CM7" s="75" t="s">
        <v>101</v>
      </c>
      <c r="CN7" s="75" t="s">
        <v>101</v>
      </c>
      <c r="CO7" s="75" t="s">
        <v>101</v>
      </c>
      <c r="CP7" s="75" t="s">
        <v>101</v>
      </c>
      <c r="CQ7" s="75">
        <v>70.180000000000007</v>
      </c>
      <c r="CR7" s="75" t="s">
        <v>101</v>
      </c>
      <c r="CS7" s="75" t="s">
        <v>101</v>
      </c>
      <c r="CT7" s="75" t="s">
        <v>101</v>
      </c>
      <c r="CU7" s="75" t="s">
        <v>101</v>
      </c>
      <c r="CV7" s="75">
        <v>68.2</v>
      </c>
      <c r="CW7" s="75">
        <v>68.03</v>
      </c>
      <c r="CX7" s="75" t="s">
        <v>101</v>
      </c>
      <c r="CY7" s="75" t="s">
        <v>101</v>
      </c>
      <c r="CZ7" s="75" t="s">
        <v>101</v>
      </c>
      <c r="DA7" s="75" t="s">
        <v>101</v>
      </c>
      <c r="DB7" s="75">
        <v>84.7</v>
      </c>
      <c r="DC7" s="75" t="s">
        <v>101</v>
      </c>
      <c r="DD7" s="75" t="s">
        <v>101</v>
      </c>
      <c r="DE7" s="75" t="s">
        <v>101</v>
      </c>
      <c r="DF7" s="75" t="s">
        <v>101</v>
      </c>
      <c r="DG7" s="75">
        <v>94.01</v>
      </c>
      <c r="DH7" s="75">
        <v>93.88</v>
      </c>
      <c r="DI7" s="75" t="s">
        <v>101</v>
      </c>
      <c r="DJ7" s="75" t="s">
        <v>101</v>
      </c>
      <c r="DK7" s="75" t="s">
        <v>101</v>
      </c>
      <c r="DL7" s="75" t="s">
        <v>101</v>
      </c>
      <c r="DM7" s="75">
        <v>5.44</v>
      </c>
      <c r="DN7" s="75" t="s">
        <v>101</v>
      </c>
      <c r="DO7" s="75" t="s">
        <v>101</v>
      </c>
      <c r="DP7" s="75" t="s">
        <v>101</v>
      </c>
      <c r="DQ7" s="75" t="s">
        <v>101</v>
      </c>
      <c r="DR7" s="75">
        <v>31.96</v>
      </c>
      <c r="DS7" s="75">
        <v>31.52</v>
      </c>
      <c r="DT7" s="75" t="s">
        <v>101</v>
      </c>
      <c r="DU7" s="75" t="s">
        <v>101</v>
      </c>
      <c r="DV7" s="75" t="s">
        <v>101</v>
      </c>
      <c r="DW7" s="75" t="s">
        <v>101</v>
      </c>
      <c r="DX7" s="75">
        <v>0</v>
      </c>
      <c r="DY7" s="75" t="s">
        <v>101</v>
      </c>
      <c r="DZ7" s="75" t="s">
        <v>101</v>
      </c>
      <c r="EA7" s="75" t="s">
        <v>101</v>
      </c>
      <c r="EB7" s="75" t="s">
        <v>101</v>
      </c>
      <c r="EC7" s="75">
        <v>0.93</v>
      </c>
      <c r="ED7" s="75">
        <v>0.91</v>
      </c>
      <c r="EE7" s="75" t="s">
        <v>101</v>
      </c>
      <c r="EF7" s="75" t="s">
        <v>101</v>
      </c>
      <c r="EG7" s="75" t="s">
        <v>101</v>
      </c>
      <c r="EH7" s="75" t="s">
        <v>101</v>
      </c>
      <c r="EI7" s="75">
        <v>0</v>
      </c>
      <c r="EJ7" s="75" t="s">
        <v>101</v>
      </c>
      <c r="EK7" s="75" t="s">
        <v>101</v>
      </c>
      <c r="EL7" s="75" t="s">
        <v>101</v>
      </c>
      <c r="EM7" s="75" t="s">
        <v>101</v>
      </c>
      <c r="EN7" s="75">
        <v>1.87</v>
      </c>
      <c r="EO7" s="75">
        <v>1.84</v>
      </c>
    </row>
    <row r="8" spans="1:148">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row>
    <row r="9" spans="1:148">
      <c r="A9" s="61"/>
      <c r="B9" s="61" t="s">
        <v>102</v>
      </c>
      <c r="C9" s="61" t="s">
        <v>103</v>
      </c>
      <c r="D9" s="61" t="s">
        <v>104</v>
      </c>
      <c r="E9" s="61" t="s">
        <v>105</v>
      </c>
      <c r="F9" s="61" t="s">
        <v>106</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8">
      <c r="A10" s="61" t="s">
        <v>31</v>
      </c>
      <c r="B10" s="67">
        <f>DATEVALUE($B7+12-B11&amp;"/1/"&amp;B12)</f>
        <v>46753</v>
      </c>
      <c r="C10" s="67">
        <f>DATEVALUE($B7+12-C11&amp;"/1/"&amp;C12)</f>
        <v>47119</v>
      </c>
      <c r="D10" s="67">
        <f>DATEVALUE($B7+12-D11&amp;"/1/"&amp;D12)</f>
        <v>47484</v>
      </c>
      <c r="E10" s="68">
        <f>DATEVALUE($B7+12-E11&amp;"/1/"&amp;E12)</f>
        <v>47849</v>
      </c>
      <c r="F10" s="68">
        <f>DATEVALUE($B7+12-F11&amp;"/1/"&amp;F12)</f>
        <v>48215</v>
      </c>
    </row>
    <row r="11" spans="1:148">
      <c r="B11">
        <v>4</v>
      </c>
      <c r="C11">
        <v>3</v>
      </c>
      <c r="D11">
        <v>2</v>
      </c>
      <c r="E11">
        <v>1</v>
      </c>
      <c r="F11">
        <v>0</v>
      </c>
      <c r="G11" t="s">
        <v>107</v>
      </c>
    </row>
    <row r="12" spans="1:148">
      <c r="B12">
        <v>1</v>
      </c>
      <c r="C12">
        <v>1</v>
      </c>
      <c r="D12">
        <v>1</v>
      </c>
      <c r="E12">
        <v>1</v>
      </c>
      <c r="F12">
        <v>2</v>
      </c>
      <c r="G12" t="s">
        <v>108</v>
      </c>
    </row>
    <row r="13" spans="1:148">
      <c r="B13" t="s">
        <v>109</v>
      </c>
      <c r="C13" t="s">
        <v>109</v>
      </c>
      <c r="D13" t="s">
        <v>109</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sukimoto</cp:lastModifiedBy>
  <dcterms:created xsi:type="dcterms:W3CDTF">2021-12-03T07:21:04Z</dcterms:created>
  <dcterms:modified xsi:type="dcterms:W3CDTF">2022-01-26T11:51:48Z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3.0.4.0</vt:lpwstr>
  </property>
  <property fmtid="{DCFEDD21-7773-49B2-8022-6FC58DB5260B}" pid="4" name="LastSavedDate">
    <vt:filetime>2022-01-26T11:51:48Z</vt:filetime>
  </property>
</Properties>
</file>