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旧経営企画課\zaimu\2決算関連\09決算統計\経営比較分析表\R２年度決算\【126〆】公営企業に係る経営比較分析表（Ｒ２決算）\2 回答\"/>
    </mc:Choice>
  </mc:AlternateContent>
  <xr:revisionPtr revIDLastSave="0" documentId="13_ncr:1_{24D9EFE6-C06D-4A9D-B2C8-F3F5F94873D8}" xr6:coauthVersionLast="47" xr6:coauthVersionMax="47" xr10:uidLastSave="{00000000-0000-0000-0000-000000000000}"/>
  <workbookProtection workbookAlgorithmName="SHA-512" workbookHashValue="rdBcw6AzkZT8DbsukEa59/nDwVamm+z5mQFMXGyKlVWlpHWDkBzu7jVwXo6tR0shNaLhSQIDx5tZ1vQSEMYDag==" workbookSaltValue="fwTR11cB911NzUwWj19s7g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HK90" i="4" s="1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FI90" i="4"/>
  <c r="EH90" i="4"/>
  <c r="CF90" i="4"/>
  <c r="AD90" i="4"/>
  <c r="PZ81" i="4"/>
  <c r="OY81" i="4"/>
  <c r="NX81" i="4"/>
  <c r="MW81" i="4"/>
  <c r="KO81" i="4"/>
  <c r="JN81" i="4"/>
  <c r="IM81" i="4"/>
  <c r="HL81" i="4"/>
  <c r="GK81" i="4"/>
  <c r="EC81" i="4"/>
  <c r="DB81" i="4"/>
  <c r="AZ81" i="4"/>
  <c r="Y81" i="4"/>
  <c r="RA80" i="4"/>
  <c r="PZ80" i="4"/>
  <c r="OY80" i="4"/>
  <c r="NX80" i="4"/>
  <c r="MW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OZ56" i="4"/>
  <c r="MN56" i="4"/>
  <c r="LT56" i="4"/>
  <c r="KZ56" i="4"/>
  <c r="KF56" i="4"/>
  <c r="HT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F55" i="4"/>
  <c r="FL55" i="4"/>
  <c r="ER55" i="4"/>
  <c r="CZ55" i="4"/>
  <c r="AR55" i="4"/>
  <c r="X55" i="4"/>
  <c r="RH54" i="4"/>
  <c r="PT54" i="4"/>
  <c r="OZ54" i="4"/>
  <c r="OF54" i="4"/>
  <c r="MN54" i="4"/>
  <c r="LT54" i="4"/>
  <c r="KZ54" i="4"/>
  <c r="KF54" i="4"/>
  <c r="JL54" i="4"/>
  <c r="HT54" i="4"/>
  <c r="GF54" i="4"/>
  <c r="FL54" i="4"/>
  <c r="ER54" i="4"/>
  <c r="CZ54" i="4"/>
  <c r="BL54" i="4"/>
  <c r="AR54" i="4"/>
  <c r="X54" i="4"/>
  <c r="QN33" i="4"/>
  <c r="P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MN32" i="4"/>
  <c r="LT32" i="4"/>
  <c r="KZ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F31" i="4"/>
  <c r="FL31" i="4"/>
  <c r="ER31" i="4"/>
  <c r="CZ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L55" i="4" l="1"/>
  <c r="CF31" i="4"/>
  <c r="GZ32" i="4"/>
  <c r="OZ32" i="4"/>
  <c r="GZ54" i="4"/>
  <c r="GZ56" i="4"/>
  <c r="RA81" i="4"/>
  <c r="BL32" i="4"/>
  <c r="JL32" i="4"/>
  <c r="MN33" i="4"/>
  <c r="QN54" i="4"/>
  <c r="JL56" i="4"/>
  <c r="KF32" i="4"/>
  <c r="GF33" i="4"/>
  <c r="OF33" i="4"/>
  <c r="CF54" i="4"/>
  <c r="LT33" i="4"/>
  <c r="GZ31" i="4"/>
  <c r="OZ33" i="4"/>
  <c r="GZ55" i="4"/>
  <c r="JN79" i="4"/>
  <c r="KO80" i="4"/>
  <c r="CA81" i="4"/>
  <c r="RH33" i="4"/>
  <c r="CF55" i="4"/>
  <c r="OF56" i="4"/>
  <c r="DB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<sst xmlns="http://schemas.openxmlformats.org/spreadsheetml/2006/main" count="262" uniqueCount="107">
  <si>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</si>
  <si>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</si>
  <si>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</si>
  <si>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</si>
  <si>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</si>
  <si>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</si>
  <si>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</si>
  <si>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</si>
  <si>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</si>
  <si>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</si>
  <si>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</si>
  <si>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</si>
  <si>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</si>
  <si>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</si>
  <si>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</si>
  <si>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</si>
  <si>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</si>
  <si>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</si>
  <si>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</si>
  <si>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</si>
  <si>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</si>
  <si>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</si>
  <si>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</si>
  <si>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</si>
  <si>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</si>
  <si>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</si>
  <si>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</si>
  <si>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</si>
  <si>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</si>
  <si>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</si>
  <si>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</si>
  <si>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</si>
  <si>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</si>
  <si>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</si>
  <si>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</si>
  <si>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</si>
  <si>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</si>
  <si>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</si>
  <si>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</si>
  <si>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</si>
  <si>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</si>
  <si>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</si>
  <si>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</si>
  <si>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</si>
  <si>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</si>
  <si>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</si>
  <si>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</si>
  <si>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</si>
  <si>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</si>
  <si>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</si>
  <si>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</si>
  <si>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</si>
  <si>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</si>
  <si>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</si>
  <si>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</si>
  <si>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</si>
  <si>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</si>
  <si>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</si>
  <si>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</si>
  <si>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</si>
  <si>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</si>
  <si>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</si>
  <si>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</si>
  <si>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</si>
  <si>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</si>
  <si>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</si>
  <si>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</si>
  <si>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</si>
  <si>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</si>
  <si>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</si>
  <si>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</si>
  <si>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</si>
  <si>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</si>
  <si>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</si>
  <si>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</si>
  <si>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</si>
  <si>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</si>
  <si>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</si>
  <si>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</si>
  <si>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</si>
  <si>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</si>
  <si>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</si>
  <si>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</si>
  <si>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</si>
  <si>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</si>
  <si>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</si>
  <si>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</si>
  <si>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</si>
  <si>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450006</t>
  </si>
  <si>
    <t>46</t>
  </si>
  <si>
    <t>02</t>
  </si>
  <si>
    <t>0</t>
  </si>
  <si>
    <t>000</t>
  </si>
  <si>
    <t>宮崎県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</si>
  <si>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</si>
  <si>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</si>
  <si>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</si>
  <si>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</si>
  <si>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</si>
  <si>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</si>
  <si>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</si>
  <si>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</si>
  <si>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</si>
  <si>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</si>
  <si>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有形固定資産減価償却率及び管路経年化率
・償却率は固定資産の更新を行ったことで前年度より減少しており、類似団体平均値と比較して低くなっている。
・経年化率は直近の５年間は一定であり、類似団体平均値と比較して低くなっている。
・現在策定中のアセットマネジメント計画に基づいて、計画的な設備の更新等を行っていく。</t>
    <rPh sb="25" eb="29">
      <t>コテイシサン</t>
    </rPh>
    <rPh sb="30" eb="32">
      <t>コウシン</t>
    </rPh>
    <rPh sb="33" eb="34">
      <t>オコナ</t>
    </rPh>
    <rPh sb="39" eb="42">
      <t>ゼンネンド</t>
    </rPh>
    <rPh sb="44" eb="46">
      <t>ゲンショウ</t>
    </rPh>
    <rPh sb="113" eb="115">
      <t>ゲンザイ</t>
    </rPh>
    <rPh sb="115" eb="118">
      <t>サクテイチュウ</t>
    </rPh>
    <phoneticPr fontId="5"/>
  </si>
  <si>
    <r>
      <rPr>
        <sz val="12"/>
        <rFont val="ＭＳ ゴシック"/>
        <family val="3"/>
        <charset val="128"/>
      </rPr>
      <t>経常収支比率
・比率は前年度より減少したが、100％以上であり、引き続き健全な状態である。
・主な減少要因は、給水量の減により経常収益が減少したことや、修繕費等の増により経常費用が増加したことである。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 xml:space="preserve">流動比率
・比率は100％以上であり、引き続き健全な状態である。
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 xml:space="preserve">企業債残高対給水収益比率
・比率は前年度より減少しており、類似団体平均値と比較して低くなっている。
・主な減少要因は、償還に伴う企業債残高の減少である。
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料金回収率
・回収率は前年度より減少し、100％を下回った。
・主な減少要因は、経常費用の増により給水原価が増加したことである。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施設利用率及び契約率
・いずれも類似団体平均値と比較して高くなっている。
・今後も効率的な給水に努め、ユーザーからの給水量の増量要望などに円滑に対応したい。</t>
    </r>
    <rPh sb="16" eb="18">
      <t>ゲンショウ</t>
    </rPh>
    <rPh sb="26" eb="28">
      <t>イジョウ</t>
    </rPh>
    <rPh sb="39" eb="41">
      <t>ジョウタイ</t>
    </rPh>
    <rPh sb="49" eb="51">
      <t>ゲンショウ</t>
    </rPh>
    <rPh sb="51" eb="53">
      <t>ヨウイン</t>
    </rPh>
    <rPh sb="55" eb="58">
      <t>キュウスイリョウ</t>
    </rPh>
    <rPh sb="59" eb="60">
      <t>ゲン</t>
    </rPh>
    <rPh sb="63" eb="65">
      <t>ケイジョウ</t>
    </rPh>
    <rPh sb="65" eb="67">
      <t>シュウエキ</t>
    </rPh>
    <rPh sb="68" eb="70">
      <t>ゲンショウ</t>
    </rPh>
    <rPh sb="76" eb="79">
      <t>シュウゼンヒ</t>
    </rPh>
    <rPh sb="79" eb="80">
      <t>トウ</t>
    </rPh>
    <rPh sb="81" eb="82">
      <t>ゾウ</t>
    </rPh>
    <rPh sb="85" eb="87">
      <t>ケイジョウ</t>
    </rPh>
    <rPh sb="87" eb="89">
      <t>ヒヨウ</t>
    </rPh>
    <rPh sb="90" eb="92">
      <t>ゾウカ</t>
    </rPh>
    <rPh sb="230" eb="232">
      <t>ゲンショウ</t>
    </rPh>
    <rPh sb="239" eb="241">
      <t>シタマワ</t>
    </rPh>
    <rPh sb="246" eb="248">
      <t>ゲンショウ</t>
    </rPh>
    <rPh sb="296" eb="298">
      <t>ルイジ</t>
    </rPh>
    <rPh sb="298" eb="300">
      <t>ダンタイ</t>
    </rPh>
    <rPh sb="302" eb="303">
      <t>アタイ</t>
    </rPh>
    <phoneticPr fontId="5"/>
  </si>
  <si>
    <r>
      <rPr>
        <sz val="12"/>
        <rFont val="ＭＳ ゴシック"/>
        <family val="3"/>
        <charset val="128"/>
      </rPr>
      <t>　経常費用が増加したことなどにより、前年度より悪化した指標があるものの、経営状況は引き続き良好である。</t>
    </r>
    <r>
      <rPr>
        <sz val="12"/>
        <color rgb="FFFF0000"/>
        <rFont val="ＭＳ ゴシック"/>
        <family val="3"/>
        <charset val="128"/>
      </rPr>
      <t xml:space="preserve">
　</t>
    </r>
    <r>
      <rPr>
        <sz val="12"/>
        <rFont val="ＭＳ ゴシック"/>
        <family val="3"/>
        <charset val="128"/>
      </rPr>
      <t>今後、建設後相当の年数を経過した設備もあるため、設備の状況を的確に把握しながら更新等を行っていく必要がある。</t>
    </r>
    <r>
      <rPr>
        <sz val="12"/>
        <color rgb="FFFF0000"/>
        <rFont val="ＭＳ ゴシック"/>
        <family val="3"/>
        <charset val="128"/>
      </rPr>
      <t xml:space="preserve">
　</t>
    </r>
    <r>
      <rPr>
        <sz val="12"/>
        <rFont val="ＭＳ ゴシック"/>
        <family val="3"/>
        <charset val="128"/>
      </rPr>
      <t>令和２年３月に策定した経営戦略である「宮崎県企業局経営ビジョン」に基づく企業経営を着実に実行し、引き続き、健全経営を維持しながら、本県の産業経済の振興と住民福祉の増進を図っていく。</t>
    </r>
    <rPh sb="1" eb="3">
      <t>ケイジョウ</t>
    </rPh>
    <rPh sb="3" eb="5">
      <t>ヒヨウ</t>
    </rPh>
    <rPh sb="18" eb="21">
      <t>ゼンネンド</t>
    </rPh>
    <rPh sb="23" eb="25">
      <t>アッカ</t>
    </rPh>
    <rPh sb="27" eb="29">
      <t>シヒョウ</t>
    </rPh>
    <rPh sb="36" eb="38">
      <t>ケイエイ</t>
    </rPh>
    <rPh sb="38" eb="40">
      <t>ジョウキョウ</t>
    </rPh>
    <rPh sb="41" eb="42">
      <t>ヒ</t>
    </rPh>
    <rPh sb="43" eb="44">
      <t>ツヅ</t>
    </rPh>
    <rPh sb="53" eb="55">
      <t>コンゴ</t>
    </rPh>
    <rPh sb="69" eb="71">
      <t>セツビ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</si>
</sst>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54.39</c:v>
                </c:pt>
                <c:pt idx="1">
                  <c:v>56.42</c:v>
                </c:pt>
                <c:pt idx="2">
                  <c:v>57.49</c:v>
                </c:pt>
                <c:pt idx="3">
                  <c:v>56.22</c:v>
                </c:pt>
                <c:pt idx="4">
                  <c:v>54.75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6-481B-9FBC-4F8FF7EF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55.39</c:v>
                </c:pt>
                <c:pt idx="1">
                  <c:v>55.25</c:v>
                </c:pt>
                <c:pt idx="2">
                  <c:v>57.11</c:v>
                </c:pt>
                <c:pt idx="3">
                  <c:v>57.57</c:v>
                </c:pt>
                <c:pt idx="4">
                  <c:v>57.63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6-481B-9FBC-4F8FF7EF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7-4FB3-9272-3FC39C366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52.25</c:v>
                </c:pt>
                <c:pt idx="1">
                  <c:v>53.3</c:v>
                </c:pt>
                <c:pt idx="2">
                  <c:v>50.25</c:v>
                </c:pt>
                <c:pt idx="3">
                  <c:v>51.91</c:v>
                </c:pt>
                <c:pt idx="4">
                  <c:v>53.86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7-4FB3-9272-3FC39C366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119.27</c:v>
                </c:pt>
                <c:pt idx="1">
                  <c:v>137.15</c:v>
                </c:pt>
                <c:pt idx="2">
                  <c:v>145.81</c:v>
                </c:pt>
                <c:pt idx="3">
                  <c:v>127.54</c:v>
                </c:pt>
                <c:pt idx="4">
                  <c:v>105.56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0-4C4A-94AA-4D25E1D9E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116.37</c:v>
                </c:pt>
                <c:pt idx="1">
                  <c:v>117.28</c:v>
                </c:pt>
                <c:pt idx="2">
                  <c:v>116.96</c:v>
                </c:pt>
                <c:pt idx="3">
                  <c:v>117.47</c:v>
                </c:pt>
                <c:pt idx="4">
                  <c:v>115.38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0-4C4A-94AA-4D25E1D9E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33.21</c:v>
                </c:pt>
                <c:pt idx="1">
                  <c:v>33.21</c:v>
                </c:pt>
                <c:pt idx="2">
                  <c:v>33.21</c:v>
                </c:pt>
                <c:pt idx="3">
                  <c:v>33.21</c:v>
                </c:pt>
                <c:pt idx="4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C-4C2C-9FF6-15DA20DA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43.33</c:v>
                </c:pt>
                <c:pt idx="1">
                  <c:v>44.05</c:v>
                </c:pt>
                <c:pt idx="2">
                  <c:v>51.87</c:v>
                </c:pt>
                <c:pt idx="3">
                  <c:v>52.33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C-4C2C-9FF6-15DA20DA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5-45A0-B5D2-934848768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0.52</c:v>
                </c:pt>
                <c:pt idx="1">
                  <c:v>1.3</c:v>
                </c:pt>
                <c:pt idx="2">
                  <c:v>0.28000000000000003</c:v>
                </c:pt>
                <c:pt idx="3">
                  <c:v>0.77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5-45A0-B5D2-934848768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1230.23</c:v>
                </c:pt>
                <c:pt idx="1">
                  <c:v>1950.5</c:v>
                </c:pt>
                <c:pt idx="2">
                  <c:v>1299.69</c:v>
                </c:pt>
                <c:pt idx="3">
                  <c:v>1123.1300000000001</c:v>
                </c:pt>
                <c:pt idx="4">
                  <c:v>1238.2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A-429E-BF5A-FE6597DB5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551.42999999999995</c:v>
                </c:pt>
                <c:pt idx="1">
                  <c:v>687.99</c:v>
                </c:pt>
                <c:pt idx="2">
                  <c:v>655.75</c:v>
                </c:pt>
                <c:pt idx="3">
                  <c:v>578.19000000000005</c:v>
                </c:pt>
                <c:pt idx="4">
                  <c:v>638.35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A-429E-BF5A-FE6597DB5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8.91</c:v>
                </c:pt>
                <c:pt idx="1">
                  <c:v>6.17</c:v>
                </c:pt>
                <c:pt idx="2">
                  <c:v>4.05</c:v>
                </c:pt>
                <c:pt idx="3">
                  <c:v>2.59</c:v>
                </c:pt>
                <c:pt idx="4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2F5-B3FC-AFD0056C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216.41</c:v>
                </c:pt>
                <c:pt idx="1">
                  <c:v>208.47</c:v>
                </c:pt>
                <c:pt idx="2">
                  <c:v>193.85</c:v>
                </c:pt>
                <c:pt idx="3">
                  <c:v>204.31</c:v>
                </c:pt>
                <c:pt idx="4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7-42F5-B3FC-AFD0056C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102.15</c:v>
                </c:pt>
                <c:pt idx="1">
                  <c:v>121.43</c:v>
                </c:pt>
                <c:pt idx="2">
                  <c:v>127.75</c:v>
                </c:pt>
                <c:pt idx="3">
                  <c:v>119.94</c:v>
                </c:pt>
                <c:pt idx="4">
                  <c:v>98.58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8-4E31-B512-64B75036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105.24</c:v>
                </c:pt>
                <c:pt idx="1">
                  <c:v>105.71</c:v>
                </c:pt>
                <c:pt idx="2">
                  <c:v>105.06</c:v>
                </c:pt>
                <c:pt idx="3">
                  <c:v>106.98</c:v>
                </c:pt>
                <c:pt idx="4">
                  <c:v>103.06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8-4E31-B512-64B75036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10.19</c:v>
                </c:pt>
                <c:pt idx="1">
                  <c:v>8.56</c:v>
                </c:pt>
                <c:pt idx="2">
                  <c:v>8.14</c:v>
                </c:pt>
                <c:pt idx="3">
                  <c:v>8.67</c:v>
                </c:pt>
                <c:pt idx="4">
                  <c:v>10.55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A61-B161-44CF3554D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26.03</c:v>
                </c:pt>
                <c:pt idx="1">
                  <c:v>25.98</c:v>
                </c:pt>
                <c:pt idx="2">
                  <c:v>26.84</c:v>
                </c:pt>
                <c:pt idx="3">
                  <c:v>26.08</c:v>
                </c:pt>
                <c:pt idx="4">
                  <c:v>26.92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F-4A61-B161-44CF3554D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44.27</c:v>
                </c:pt>
                <c:pt idx="1">
                  <c:v>43.69</c:v>
                </c:pt>
                <c:pt idx="2">
                  <c:v>48.03</c:v>
                </c:pt>
                <c:pt idx="3">
                  <c:v>51.6</c:v>
                </c:pt>
                <c:pt idx="4">
                  <c:v>49.18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C-4953-A4AE-77043CE6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40.69</c:v>
                </c:pt>
                <c:pt idx="1">
                  <c:v>40.67</c:v>
                </c:pt>
                <c:pt idx="2">
                  <c:v>40.89</c:v>
                </c:pt>
                <c:pt idx="3">
                  <c:v>41.59</c:v>
                </c:pt>
                <c:pt idx="4">
                  <c:v>40.29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C-4953-A4AE-77043CE6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78.930000000000007</c:v>
                </c:pt>
                <c:pt idx="1">
                  <c:v>78.540000000000006</c:v>
                </c:pt>
                <c:pt idx="2">
                  <c:v>81.78</c:v>
                </c:pt>
                <c:pt idx="3">
                  <c:v>85.16</c:v>
                </c:pt>
                <c:pt idx="4">
                  <c:v>83.48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1-4954-8BA4-144F7F13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62.7</c:v>
                </c:pt>
                <c:pt idx="1">
                  <c:v>62.59</c:v>
                </c:pt>
                <c:pt idx="2">
                  <c:v>61.76</c:v>
                </c:pt>
                <c:pt idx="3">
                  <c:v>62.75</c:v>
                </c:pt>
                <c:pt idx="4">
                  <c:v>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91-4954-8BA4-144F7F13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EN46" zoomScaleNormal="10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宮崎県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125000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中規模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61470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49.8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14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104344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59" t="s">
        <v>105</v>
      </c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0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0"/>
      <c r="SN18" s="81"/>
      <c r="SO18" s="81"/>
      <c r="SP18" s="81"/>
      <c r="SQ18" s="81"/>
      <c r="SR18" s="81"/>
      <c r="SS18" s="81"/>
      <c r="ST18" s="81"/>
      <c r="SU18" s="81"/>
      <c r="SV18" s="81"/>
      <c r="SW18" s="81"/>
      <c r="SX18" s="81"/>
      <c r="SY18" s="81"/>
      <c r="SZ18" s="81"/>
      <c r="TA18" s="8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0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0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0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0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0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0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0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0"/>
      <c r="SN26" s="81"/>
      <c r="SO26" s="81"/>
      <c r="SP26" s="81"/>
      <c r="SQ26" s="81"/>
      <c r="SR26" s="81"/>
      <c r="SS26" s="81"/>
      <c r="ST26" s="81"/>
      <c r="SU26" s="81"/>
      <c r="SV26" s="81"/>
      <c r="SW26" s="81"/>
      <c r="SX26" s="81"/>
      <c r="SY26" s="81"/>
      <c r="SZ26" s="81"/>
      <c r="TA26" s="8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0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0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0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0"/>
      <c r="SN30" s="81"/>
      <c r="SO30" s="81"/>
      <c r="SP30" s="81"/>
      <c r="SQ30" s="81"/>
      <c r="SR30" s="81"/>
      <c r="SS30" s="81"/>
      <c r="ST30" s="81"/>
      <c r="SU30" s="81"/>
      <c r="SV30" s="81"/>
      <c r="SW30" s="81"/>
      <c r="SX30" s="81"/>
      <c r="SY30" s="81"/>
      <c r="SZ30" s="81"/>
      <c r="TA30" s="8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0"/>
      <c r="SN31" s="81"/>
      <c r="SO31" s="81"/>
      <c r="SP31" s="81"/>
      <c r="SQ31" s="81"/>
      <c r="SR31" s="81"/>
      <c r="SS31" s="81"/>
      <c r="ST31" s="81"/>
      <c r="SU31" s="81"/>
      <c r="SV31" s="81"/>
      <c r="SW31" s="81"/>
      <c r="SX31" s="81"/>
      <c r="SY31" s="81"/>
      <c r="SZ31" s="81"/>
      <c r="TA31" s="8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119.27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137.15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145.81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127.54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105.56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1230.23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1950.5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1299.69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1123.1300000000001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1238.2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8.91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6.17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4.05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2.59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1.33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0"/>
      <c r="SN32" s="81"/>
      <c r="SO32" s="81"/>
      <c r="SP32" s="81"/>
      <c r="SQ32" s="81"/>
      <c r="SR32" s="81"/>
      <c r="SS32" s="81"/>
      <c r="ST32" s="81"/>
      <c r="SU32" s="81"/>
      <c r="SV32" s="81"/>
      <c r="SW32" s="81"/>
      <c r="SX32" s="81"/>
      <c r="SY32" s="81"/>
      <c r="SZ32" s="81"/>
      <c r="TA32" s="8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116.37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117.28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116.96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117.47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115.38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52.25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53.3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50.25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51.91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53.86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551.42999999999995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687.99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655.75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578.19000000000005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638.35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216.41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208.47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193.85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204.31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214.2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0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0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0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0"/>
      <c r="SN36" s="81"/>
      <c r="SO36" s="81"/>
      <c r="SP36" s="81"/>
      <c r="SQ36" s="81"/>
      <c r="SR36" s="81"/>
      <c r="SS36" s="81"/>
      <c r="ST36" s="81"/>
      <c r="SU36" s="81"/>
      <c r="SV36" s="81"/>
      <c r="SW36" s="81"/>
      <c r="SX36" s="81"/>
      <c r="SY36" s="81"/>
      <c r="SZ36" s="81"/>
      <c r="TA36" s="8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0"/>
      <c r="SN37" s="81"/>
      <c r="SO37" s="81"/>
      <c r="SP37" s="81"/>
      <c r="SQ37" s="81"/>
      <c r="SR37" s="81"/>
      <c r="SS37" s="81"/>
      <c r="ST37" s="81"/>
      <c r="SU37" s="81"/>
      <c r="SV37" s="81"/>
      <c r="SW37" s="81"/>
      <c r="SX37" s="81"/>
      <c r="SY37" s="81"/>
      <c r="SZ37" s="81"/>
      <c r="TA37" s="8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0"/>
      <c r="SN38" s="81"/>
      <c r="SO38" s="81"/>
      <c r="SP38" s="81"/>
      <c r="SQ38" s="81"/>
      <c r="SR38" s="81"/>
      <c r="SS38" s="81"/>
      <c r="ST38" s="81"/>
      <c r="SU38" s="81"/>
      <c r="SV38" s="81"/>
      <c r="SW38" s="81"/>
      <c r="SX38" s="81"/>
      <c r="SY38" s="81"/>
      <c r="SZ38" s="81"/>
      <c r="TA38" s="8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0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0"/>
      <c r="SN40" s="81"/>
      <c r="SO40" s="81"/>
      <c r="SP40" s="81"/>
      <c r="SQ40" s="81"/>
      <c r="SR40" s="81"/>
      <c r="SS40" s="81"/>
      <c r="ST40" s="81"/>
      <c r="SU40" s="81"/>
      <c r="SV40" s="81"/>
      <c r="SW40" s="81"/>
      <c r="SX40" s="81"/>
      <c r="SY40" s="81"/>
      <c r="SZ40" s="81"/>
      <c r="TA40" s="8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0"/>
      <c r="SN41" s="81"/>
      <c r="SO41" s="81"/>
      <c r="SP41" s="81"/>
      <c r="SQ41" s="81"/>
      <c r="SR41" s="81"/>
      <c r="SS41" s="81"/>
      <c r="ST41" s="81"/>
      <c r="SU41" s="81"/>
      <c r="SV41" s="81"/>
      <c r="SW41" s="81"/>
      <c r="SX41" s="81"/>
      <c r="SY41" s="81"/>
      <c r="SZ41" s="81"/>
      <c r="TA41" s="8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0"/>
      <c r="SN42" s="81"/>
      <c r="SO42" s="81"/>
      <c r="SP42" s="81"/>
      <c r="SQ42" s="81"/>
      <c r="SR42" s="81"/>
      <c r="SS42" s="81"/>
      <c r="ST42" s="81"/>
      <c r="SU42" s="81"/>
      <c r="SV42" s="81"/>
      <c r="SW42" s="81"/>
      <c r="SX42" s="81"/>
      <c r="SY42" s="81"/>
      <c r="SZ42" s="81"/>
      <c r="TA42" s="8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0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0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3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160" t="s">
        <v>104</v>
      </c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0"/>
      <c r="SN49" s="81"/>
      <c r="SO49" s="81"/>
      <c r="SP49" s="81"/>
      <c r="SQ49" s="81"/>
      <c r="SR49" s="81"/>
      <c r="SS49" s="81"/>
      <c r="ST49" s="81"/>
      <c r="SU49" s="81"/>
      <c r="SV49" s="81"/>
      <c r="SW49" s="81"/>
      <c r="SX49" s="81"/>
      <c r="SY49" s="81"/>
      <c r="SZ49" s="81"/>
      <c r="TA49" s="8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0"/>
      <c r="SN50" s="81"/>
      <c r="SO50" s="81"/>
      <c r="SP50" s="81"/>
      <c r="SQ50" s="81"/>
      <c r="SR50" s="81"/>
      <c r="SS50" s="81"/>
      <c r="ST50" s="81"/>
      <c r="SU50" s="81"/>
      <c r="SV50" s="81"/>
      <c r="SW50" s="81"/>
      <c r="SX50" s="81"/>
      <c r="SY50" s="81"/>
      <c r="SZ50" s="81"/>
      <c r="TA50" s="8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0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0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0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0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102.15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121.43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127.75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119.94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98.58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10.19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8.56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8.14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8.67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10.55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44.27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43.69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48.03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51.6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49.18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78.930000000000007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78.540000000000006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81.78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85.16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83.48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0"/>
      <c r="SN55" s="81"/>
      <c r="SO55" s="81"/>
      <c r="SP55" s="81"/>
      <c r="SQ55" s="81"/>
      <c r="SR55" s="81"/>
      <c r="SS55" s="81"/>
      <c r="ST55" s="81"/>
      <c r="SU55" s="81"/>
      <c r="SV55" s="81"/>
      <c r="SW55" s="81"/>
      <c r="SX55" s="81"/>
      <c r="SY55" s="81"/>
      <c r="SZ55" s="81"/>
      <c r="TA55" s="8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105.24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105.71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105.06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106.98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103.06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26.03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25.98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26.84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26.08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26.92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40.69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40.67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40.89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41.59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40.29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62.7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62.59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61.76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62.75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61.99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0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0"/>
      <c r="SN57" s="81"/>
      <c r="SO57" s="81"/>
      <c r="SP57" s="81"/>
      <c r="SQ57" s="81"/>
      <c r="SR57" s="81"/>
      <c r="SS57" s="81"/>
      <c r="ST57" s="81"/>
      <c r="SU57" s="81"/>
      <c r="SV57" s="81"/>
      <c r="SW57" s="81"/>
      <c r="SX57" s="81"/>
      <c r="SY57" s="81"/>
      <c r="SZ57" s="81"/>
      <c r="TA57" s="8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0"/>
      <c r="SN58" s="81"/>
      <c r="SO58" s="81"/>
      <c r="SP58" s="81"/>
      <c r="SQ58" s="81"/>
      <c r="SR58" s="81"/>
      <c r="SS58" s="81"/>
      <c r="ST58" s="81"/>
      <c r="SU58" s="81"/>
      <c r="SV58" s="81"/>
      <c r="SW58" s="81"/>
      <c r="SX58" s="81"/>
      <c r="SY58" s="81"/>
      <c r="SZ58" s="81"/>
      <c r="TA58" s="8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0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0"/>
      <c r="SN60" s="81"/>
      <c r="SO60" s="81"/>
      <c r="SP60" s="81"/>
      <c r="SQ60" s="81"/>
      <c r="SR60" s="81"/>
      <c r="SS60" s="81"/>
      <c r="ST60" s="81"/>
      <c r="SU60" s="81"/>
      <c r="SV60" s="81"/>
      <c r="SW60" s="81"/>
      <c r="SX60" s="81"/>
      <c r="SY60" s="81"/>
      <c r="SZ60" s="81"/>
      <c r="TA60" s="8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0"/>
      <c r="SN61" s="81"/>
      <c r="SO61" s="81"/>
      <c r="SP61" s="81"/>
      <c r="SQ61" s="81"/>
      <c r="SR61" s="81"/>
      <c r="SS61" s="81"/>
      <c r="ST61" s="81"/>
      <c r="SU61" s="81"/>
      <c r="SV61" s="81"/>
      <c r="SW61" s="81"/>
      <c r="SX61" s="81"/>
      <c r="SY61" s="81"/>
      <c r="SZ61" s="81"/>
      <c r="TA61" s="82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0"/>
      <c r="SN62" s="81"/>
      <c r="SO62" s="81"/>
      <c r="SP62" s="81"/>
      <c r="SQ62" s="81"/>
      <c r="SR62" s="81"/>
      <c r="SS62" s="81"/>
      <c r="ST62" s="81"/>
      <c r="SU62" s="81"/>
      <c r="SV62" s="81"/>
      <c r="SW62" s="81"/>
      <c r="SX62" s="81"/>
      <c r="SY62" s="81"/>
      <c r="SZ62" s="81"/>
      <c r="TA62" s="82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0"/>
      <c r="SN63" s="81"/>
      <c r="SO63" s="81"/>
      <c r="SP63" s="81"/>
      <c r="SQ63" s="81"/>
      <c r="SR63" s="81"/>
      <c r="SS63" s="81"/>
      <c r="ST63" s="81"/>
      <c r="SU63" s="81"/>
      <c r="SV63" s="81"/>
      <c r="SW63" s="81"/>
      <c r="SX63" s="81"/>
      <c r="SY63" s="81"/>
      <c r="SZ63" s="81"/>
      <c r="TA63" s="8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0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3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159" t="s">
        <v>106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H28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H29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H30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R01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R02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H28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H29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H30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R01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R02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H28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H29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H30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R01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R02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54.39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56.42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57.49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56.22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54.75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33.21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33.21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33.21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33.21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33.21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55.39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55.25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57.11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57.57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57.63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43.33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44.05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51.87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52.33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52.35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0.52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1.3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0.28000000000000003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0.77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0.24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【118.49】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【19.58】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【436.32】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【238.21】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【113.30】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【18.87】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【53.39】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【76.89】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【59.52】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【49.06】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【0.39】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8jbE3NugRdfg77CidmN8rjgBel/W6FMY+jycH6OfOGskji1elky4QsWRyJ4NKEaOHN1N+iTOlSuDxe9V4zFhcw==" saltValue="A8ly+7avtyDKmwxgEU9cL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119.27</v>
      </c>
      <c r="U6" s="52">
        <f>U7</f>
        <v>137.15</v>
      </c>
      <c r="V6" s="52">
        <f>V7</f>
        <v>145.81</v>
      </c>
      <c r="W6" s="52">
        <f>W7</f>
        <v>127.54</v>
      </c>
      <c r="X6" s="52">
        <f t="shared" si="3"/>
        <v>105.56</v>
      </c>
      <c r="Y6" s="52">
        <f t="shared" si="3"/>
        <v>116.37</v>
      </c>
      <c r="Z6" s="52">
        <f t="shared" si="3"/>
        <v>117.28</v>
      </c>
      <c r="AA6" s="52">
        <f t="shared" si="3"/>
        <v>116.96</v>
      </c>
      <c r="AB6" s="52">
        <f t="shared" si="3"/>
        <v>117.47</v>
      </c>
      <c r="AC6" s="52">
        <f t="shared" si="3"/>
        <v>115.38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52.25</v>
      </c>
      <c r="AK6" s="52">
        <f t="shared" si="3"/>
        <v>53.3</v>
      </c>
      <c r="AL6" s="52">
        <f t="shared" si="3"/>
        <v>50.25</v>
      </c>
      <c r="AM6" s="52">
        <f t="shared" si="3"/>
        <v>51.91</v>
      </c>
      <c r="AN6" s="52">
        <f t="shared" si="3"/>
        <v>53.86</v>
      </c>
      <c r="AO6" s="50" t="str">
        <f>IF(AO7="-","【-】","【"&amp;SUBSTITUTE(TEXT(AO7,"#,##0.00"),"-","△")&amp;"】")</f>
        <v>【19.58】</v>
      </c>
      <c r="AP6" s="52">
        <f t="shared" si="3"/>
        <v>1230.23</v>
      </c>
      <c r="AQ6" s="52">
        <f>AQ7</f>
        <v>1950.5</v>
      </c>
      <c r="AR6" s="52">
        <f>AR7</f>
        <v>1299.69</v>
      </c>
      <c r="AS6" s="52">
        <f>AS7</f>
        <v>1123.1300000000001</v>
      </c>
      <c r="AT6" s="52">
        <f t="shared" si="3"/>
        <v>1238.2</v>
      </c>
      <c r="AU6" s="52">
        <f t="shared" si="3"/>
        <v>551.42999999999995</v>
      </c>
      <c r="AV6" s="52">
        <f t="shared" si="3"/>
        <v>687.99</v>
      </c>
      <c r="AW6" s="52">
        <f t="shared" si="3"/>
        <v>655.75</v>
      </c>
      <c r="AX6" s="52">
        <f t="shared" si="3"/>
        <v>578.19000000000005</v>
      </c>
      <c r="AY6" s="52">
        <f t="shared" si="3"/>
        <v>638.35</v>
      </c>
      <c r="AZ6" s="50" t="str">
        <f>IF(AZ7="-","【-】","【"&amp;SUBSTITUTE(TEXT(AZ7,"#,##0.00"),"-","△")&amp;"】")</f>
        <v>【436.32】</v>
      </c>
      <c r="BA6" s="52">
        <f t="shared" si="3"/>
        <v>8.91</v>
      </c>
      <c r="BB6" s="52">
        <f>BB7</f>
        <v>6.17</v>
      </c>
      <c r="BC6" s="52">
        <f>BC7</f>
        <v>4.05</v>
      </c>
      <c r="BD6" s="52">
        <f>BD7</f>
        <v>2.59</v>
      </c>
      <c r="BE6" s="52">
        <f t="shared" si="3"/>
        <v>1.33</v>
      </c>
      <c r="BF6" s="52">
        <f t="shared" si="3"/>
        <v>216.41</v>
      </c>
      <c r="BG6" s="52">
        <f t="shared" si="3"/>
        <v>208.47</v>
      </c>
      <c r="BH6" s="52">
        <f t="shared" si="3"/>
        <v>193.85</v>
      </c>
      <c r="BI6" s="52">
        <f t="shared" si="3"/>
        <v>204.31</v>
      </c>
      <c r="BJ6" s="52">
        <f t="shared" si="3"/>
        <v>214.2</v>
      </c>
      <c r="BK6" s="50" t="str">
        <f>IF(BK7="-","【-】","【"&amp;SUBSTITUTE(TEXT(BK7,"#,##0.00"),"-","△")&amp;"】")</f>
        <v>【238.21】</v>
      </c>
      <c r="BL6" s="52">
        <f t="shared" si="3"/>
        <v>102.15</v>
      </c>
      <c r="BM6" s="52">
        <f>BM7</f>
        <v>121.43</v>
      </c>
      <c r="BN6" s="52">
        <f>BN7</f>
        <v>127.75</v>
      </c>
      <c r="BO6" s="52">
        <f>BO7</f>
        <v>119.94</v>
      </c>
      <c r="BP6" s="52">
        <f t="shared" si="3"/>
        <v>98.58</v>
      </c>
      <c r="BQ6" s="52">
        <f t="shared" si="3"/>
        <v>105.24</v>
      </c>
      <c r="BR6" s="52">
        <f t="shared" si="3"/>
        <v>105.71</v>
      </c>
      <c r="BS6" s="52">
        <f t="shared" si="3"/>
        <v>105.06</v>
      </c>
      <c r="BT6" s="52">
        <f t="shared" si="3"/>
        <v>106.98</v>
      </c>
      <c r="BU6" s="52">
        <f t="shared" si="3"/>
        <v>103.06</v>
      </c>
      <c r="BV6" s="50" t="str">
        <f>IF(BV7="-","【-】","【"&amp;SUBSTITUTE(TEXT(BV7,"#,##0.00"),"-","△")&amp;"】")</f>
        <v>【113.30】</v>
      </c>
      <c r="BW6" s="52">
        <f t="shared" si="3"/>
        <v>10.19</v>
      </c>
      <c r="BX6" s="52">
        <f>BX7</f>
        <v>8.56</v>
      </c>
      <c r="BY6" s="52">
        <f>BY7</f>
        <v>8.14</v>
      </c>
      <c r="BZ6" s="52">
        <f>BZ7</f>
        <v>8.67</v>
      </c>
      <c r="CA6" s="52">
        <f t="shared" si="3"/>
        <v>10.55</v>
      </c>
      <c r="CB6" s="52">
        <f t="shared" si="3"/>
        <v>26.03</v>
      </c>
      <c r="CC6" s="52">
        <f t="shared" si="3"/>
        <v>25.98</v>
      </c>
      <c r="CD6" s="52">
        <f t="shared" si="3"/>
        <v>26.84</v>
      </c>
      <c r="CE6" s="52">
        <f t="shared" si="3"/>
        <v>26.08</v>
      </c>
      <c r="CF6" s="52">
        <f t="shared" ref="CF6" si="4">CF7</f>
        <v>26.92</v>
      </c>
      <c r="CG6" s="50" t="str">
        <f>IF(CG7="-","【-】","【"&amp;SUBSTITUTE(TEXT(CG7,"#,##0.00"),"-","△")&amp;"】")</f>
        <v>【18.87】</v>
      </c>
      <c r="CH6" s="52">
        <f t="shared" ref="CH6:CQ6" si="5">CH7</f>
        <v>44.27</v>
      </c>
      <c r="CI6" s="52">
        <f>CI7</f>
        <v>43.69</v>
      </c>
      <c r="CJ6" s="52">
        <f>CJ7</f>
        <v>48.03</v>
      </c>
      <c r="CK6" s="52">
        <f>CK7</f>
        <v>51.6</v>
      </c>
      <c r="CL6" s="52">
        <f t="shared" si="5"/>
        <v>49.18</v>
      </c>
      <c r="CM6" s="52">
        <f t="shared" si="5"/>
        <v>40.69</v>
      </c>
      <c r="CN6" s="52">
        <f t="shared" si="5"/>
        <v>40.67</v>
      </c>
      <c r="CO6" s="52">
        <f t="shared" si="5"/>
        <v>40.89</v>
      </c>
      <c r="CP6" s="52">
        <f t="shared" si="5"/>
        <v>41.59</v>
      </c>
      <c r="CQ6" s="52">
        <f t="shared" si="5"/>
        <v>40.29</v>
      </c>
      <c r="CR6" s="50" t="str">
        <f>IF(CR7="-","【-】","【"&amp;SUBSTITUTE(TEXT(CR7,"#,##0.00"),"-","△")&amp;"】")</f>
        <v>【53.39】</v>
      </c>
      <c r="CS6" s="52">
        <f t="shared" ref="CS6:DB6" si="6">CS7</f>
        <v>78.930000000000007</v>
      </c>
      <c r="CT6" s="52">
        <f>CT7</f>
        <v>78.540000000000006</v>
      </c>
      <c r="CU6" s="52">
        <f>CU7</f>
        <v>81.78</v>
      </c>
      <c r="CV6" s="52">
        <f>CV7</f>
        <v>85.16</v>
      </c>
      <c r="CW6" s="52">
        <f t="shared" si="6"/>
        <v>83.48</v>
      </c>
      <c r="CX6" s="52">
        <f t="shared" si="6"/>
        <v>62.7</v>
      </c>
      <c r="CY6" s="52">
        <f t="shared" si="6"/>
        <v>62.59</v>
      </c>
      <c r="CZ6" s="52">
        <f t="shared" si="6"/>
        <v>61.76</v>
      </c>
      <c r="DA6" s="52">
        <f t="shared" si="6"/>
        <v>62.75</v>
      </c>
      <c r="DB6" s="52">
        <f t="shared" si="6"/>
        <v>61.99</v>
      </c>
      <c r="DC6" s="50" t="str">
        <f>IF(DC7="-","【-】","【"&amp;SUBSTITUTE(TEXT(DC7,"#,##0.00"),"-","△")&amp;"】")</f>
        <v>【76.89】</v>
      </c>
      <c r="DD6" s="52">
        <f t="shared" ref="DD6:DM6" si="7">DD7</f>
        <v>54.39</v>
      </c>
      <c r="DE6" s="52">
        <f>DE7</f>
        <v>56.42</v>
      </c>
      <c r="DF6" s="52">
        <f>DF7</f>
        <v>57.49</v>
      </c>
      <c r="DG6" s="52">
        <f>DG7</f>
        <v>56.22</v>
      </c>
      <c r="DH6" s="52">
        <f t="shared" si="7"/>
        <v>54.75</v>
      </c>
      <c r="DI6" s="52">
        <f t="shared" si="7"/>
        <v>55.39</v>
      </c>
      <c r="DJ6" s="52">
        <f t="shared" si="7"/>
        <v>55.25</v>
      </c>
      <c r="DK6" s="52">
        <f t="shared" si="7"/>
        <v>57.11</v>
      </c>
      <c r="DL6" s="52">
        <f t="shared" si="7"/>
        <v>57.57</v>
      </c>
      <c r="DM6" s="52">
        <f t="shared" si="7"/>
        <v>57.63</v>
      </c>
      <c r="DN6" s="50" t="str">
        <f>IF(DN7="-","【-】","【"&amp;SUBSTITUTE(TEXT(DN7,"#,##0.00"),"-","△")&amp;"】")</f>
        <v>【59.52】</v>
      </c>
      <c r="DO6" s="52">
        <f t="shared" ref="DO6:DX6" si="8">DO7</f>
        <v>33.21</v>
      </c>
      <c r="DP6" s="52">
        <f>DP7</f>
        <v>33.21</v>
      </c>
      <c r="DQ6" s="52">
        <f>DQ7</f>
        <v>33.21</v>
      </c>
      <c r="DR6" s="52">
        <f>DR7</f>
        <v>33.21</v>
      </c>
      <c r="DS6" s="52">
        <f t="shared" si="8"/>
        <v>33.21</v>
      </c>
      <c r="DT6" s="52">
        <f t="shared" si="8"/>
        <v>43.33</v>
      </c>
      <c r="DU6" s="52">
        <f t="shared" si="8"/>
        <v>44.05</v>
      </c>
      <c r="DV6" s="52">
        <f t="shared" si="8"/>
        <v>51.87</v>
      </c>
      <c r="DW6" s="52">
        <f t="shared" si="8"/>
        <v>52.33</v>
      </c>
      <c r="DX6" s="52">
        <f t="shared" si="8"/>
        <v>52.35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0.52</v>
      </c>
      <c r="EF6" s="52">
        <f t="shared" si="9"/>
        <v>1.3</v>
      </c>
      <c r="EG6" s="52">
        <f t="shared" si="9"/>
        <v>0.28000000000000003</v>
      </c>
      <c r="EH6" s="52">
        <f t="shared" si="9"/>
        <v>0.77</v>
      </c>
      <c r="EI6" s="52">
        <f t="shared" si="9"/>
        <v>0.24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125000</v>
      </c>
      <c r="L7" s="54" t="s">
        <v>96</v>
      </c>
      <c r="M7" s="55">
        <v>1</v>
      </c>
      <c r="N7" s="55">
        <v>61470</v>
      </c>
      <c r="O7" s="56" t="s">
        <v>97</v>
      </c>
      <c r="P7" s="56">
        <v>49.8</v>
      </c>
      <c r="Q7" s="55">
        <v>14</v>
      </c>
      <c r="R7" s="55">
        <v>104344</v>
      </c>
      <c r="S7" s="54" t="s">
        <v>98</v>
      </c>
      <c r="T7" s="57">
        <v>119.27</v>
      </c>
      <c r="U7" s="57">
        <v>137.15</v>
      </c>
      <c r="V7" s="57">
        <v>145.81</v>
      </c>
      <c r="W7" s="57">
        <v>127.54</v>
      </c>
      <c r="X7" s="57">
        <v>105.56</v>
      </c>
      <c r="Y7" s="57">
        <v>116.37</v>
      </c>
      <c r="Z7" s="57">
        <v>117.28</v>
      </c>
      <c r="AA7" s="57">
        <v>116.96</v>
      </c>
      <c r="AB7" s="57">
        <v>117.47</v>
      </c>
      <c r="AC7" s="58">
        <v>115.38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52.25</v>
      </c>
      <c r="AK7" s="57">
        <v>53.3</v>
      </c>
      <c r="AL7" s="57">
        <v>50.25</v>
      </c>
      <c r="AM7" s="57">
        <v>51.91</v>
      </c>
      <c r="AN7" s="57">
        <v>53.86</v>
      </c>
      <c r="AO7" s="57">
        <v>19.579999999999998</v>
      </c>
      <c r="AP7" s="57">
        <v>1230.23</v>
      </c>
      <c r="AQ7" s="57">
        <v>1950.5</v>
      </c>
      <c r="AR7" s="57">
        <v>1299.69</v>
      </c>
      <c r="AS7" s="57">
        <v>1123.1300000000001</v>
      </c>
      <c r="AT7" s="57">
        <v>1238.2</v>
      </c>
      <c r="AU7" s="57">
        <v>551.42999999999995</v>
      </c>
      <c r="AV7" s="57">
        <v>687.99</v>
      </c>
      <c r="AW7" s="57">
        <v>655.75</v>
      </c>
      <c r="AX7" s="57">
        <v>578.19000000000005</v>
      </c>
      <c r="AY7" s="57">
        <v>638.35</v>
      </c>
      <c r="AZ7" s="57">
        <v>436.32</v>
      </c>
      <c r="BA7" s="57">
        <v>8.91</v>
      </c>
      <c r="BB7" s="57">
        <v>6.17</v>
      </c>
      <c r="BC7" s="57">
        <v>4.05</v>
      </c>
      <c r="BD7" s="57">
        <v>2.59</v>
      </c>
      <c r="BE7" s="57">
        <v>1.33</v>
      </c>
      <c r="BF7" s="57">
        <v>216.41</v>
      </c>
      <c r="BG7" s="57">
        <v>208.47</v>
      </c>
      <c r="BH7" s="57">
        <v>193.85</v>
      </c>
      <c r="BI7" s="57">
        <v>204.31</v>
      </c>
      <c r="BJ7" s="57">
        <v>214.2</v>
      </c>
      <c r="BK7" s="57">
        <v>238.21</v>
      </c>
      <c r="BL7" s="57">
        <v>102.15</v>
      </c>
      <c r="BM7" s="57">
        <v>121.43</v>
      </c>
      <c r="BN7" s="57">
        <v>127.75</v>
      </c>
      <c r="BO7" s="57">
        <v>119.94</v>
      </c>
      <c r="BP7" s="57">
        <v>98.58</v>
      </c>
      <c r="BQ7" s="57">
        <v>105.24</v>
      </c>
      <c r="BR7" s="57">
        <v>105.71</v>
      </c>
      <c r="BS7" s="57">
        <v>105.06</v>
      </c>
      <c r="BT7" s="57">
        <v>106.98</v>
      </c>
      <c r="BU7" s="57">
        <v>103.06</v>
      </c>
      <c r="BV7" s="57">
        <v>113.3</v>
      </c>
      <c r="BW7" s="57">
        <v>10.19</v>
      </c>
      <c r="BX7" s="57">
        <v>8.56</v>
      </c>
      <c r="BY7" s="57">
        <v>8.14</v>
      </c>
      <c r="BZ7" s="57">
        <v>8.67</v>
      </c>
      <c r="CA7" s="57">
        <v>10.55</v>
      </c>
      <c r="CB7" s="57">
        <v>26.03</v>
      </c>
      <c r="CC7" s="57">
        <v>25.98</v>
      </c>
      <c r="CD7" s="57">
        <v>26.84</v>
      </c>
      <c r="CE7" s="57">
        <v>26.08</v>
      </c>
      <c r="CF7" s="57">
        <v>26.92</v>
      </c>
      <c r="CG7" s="57">
        <v>18.87</v>
      </c>
      <c r="CH7" s="57">
        <v>44.27</v>
      </c>
      <c r="CI7" s="57">
        <v>43.69</v>
      </c>
      <c r="CJ7" s="57">
        <v>48.03</v>
      </c>
      <c r="CK7" s="57">
        <v>51.6</v>
      </c>
      <c r="CL7" s="57">
        <v>49.18</v>
      </c>
      <c r="CM7" s="57">
        <v>40.69</v>
      </c>
      <c r="CN7" s="57">
        <v>40.67</v>
      </c>
      <c r="CO7" s="57">
        <v>40.89</v>
      </c>
      <c r="CP7" s="57">
        <v>41.59</v>
      </c>
      <c r="CQ7" s="57">
        <v>40.29</v>
      </c>
      <c r="CR7" s="57">
        <v>53.39</v>
      </c>
      <c r="CS7" s="57">
        <v>78.930000000000007</v>
      </c>
      <c r="CT7" s="57">
        <v>78.540000000000006</v>
      </c>
      <c r="CU7" s="57">
        <v>81.78</v>
      </c>
      <c r="CV7" s="57">
        <v>85.16</v>
      </c>
      <c r="CW7" s="57">
        <v>83.48</v>
      </c>
      <c r="CX7" s="57">
        <v>62.7</v>
      </c>
      <c r="CY7" s="57">
        <v>62.59</v>
      </c>
      <c r="CZ7" s="57">
        <v>61.76</v>
      </c>
      <c r="DA7" s="57">
        <v>62.75</v>
      </c>
      <c r="DB7" s="57">
        <v>61.99</v>
      </c>
      <c r="DC7" s="57">
        <v>76.89</v>
      </c>
      <c r="DD7" s="57">
        <v>54.39</v>
      </c>
      <c r="DE7" s="57">
        <v>56.42</v>
      </c>
      <c r="DF7" s="57">
        <v>57.49</v>
      </c>
      <c r="DG7" s="57">
        <v>56.22</v>
      </c>
      <c r="DH7" s="57">
        <v>54.75</v>
      </c>
      <c r="DI7" s="57">
        <v>55.39</v>
      </c>
      <c r="DJ7" s="57">
        <v>55.25</v>
      </c>
      <c r="DK7" s="57">
        <v>57.11</v>
      </c>
      <c r="DL7" s="57">
        <v>57.57</v>
      </c>
      <c r="DM7" s="57">
        <v>57.63</v>
      </c>
      <c r="DN7" s="57">
        <v>59.52</v>
      </c>
      <c r="DO7" s="57">
        <v>33.21</v>
      </c>
      <c r="DP7" s="57">
        <v>33.21</v>
      </c>
      <c r="DQ7" s="57">
        <v>33.21</v>
      </c>
      <c r="DR7" s="57">
        <v>33.21</v>
      </c>
      <c r="DS7" s="57">
        <v>33.21</v>
      </c>
      <c r="DT7" s="57">
        <v>43.33</v>
      </c>
      <c r="DU7" s="57">
        <v>44.05</v>
      </c>
      <c r="DV7" s="57">
        <v>51.87</v>
      </c>
      <c r="DW7" s="57">
        <v>52.33</v>
      </c>
      <c r="DX7" s="57">
        <v>52.35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0.52</v>
      </c>
      <c r="EF7" s="57">
        <v>1.3</v>
      </c>
      <c r="EG7" s="57">
        <v>0.28000000000000003</v>
      </c>
      <c r="EH7" s="57">
        <v>0.77</v>
      </c>
      <c r="EI7" s="57">
        <v>0.24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119.27</v>
      </c>
      <c r="V11" s="65">
        <f>IF(U6="-",NA(),U6)</f>
        <v>137.15</v>
      </c>
      <c r="W11" s="65">
        <f>IF(V6="-",NA(),V6)</f>
        <v>145.81</v>
      </c>
      <c r="X11" s="65">
        <f>IF(W6="-",NA(),W6)</f>
        <v>127.54</v>
      </c>
      <c r="Y11" s="65">
        <f>IF(X6="-",NA(),X6)</f>
        <v>105.56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1230.23</v>
      </c>
      <c r="AR11" s="65">
        <f>IF(AQ6="-",NA(),AQ6)</f>
        <v>1950.5</v>
      </c>
      <c r="AS11" s="65">
        <f>IF(AR6="-",NA(),AR6)</f>
        <v>1299.69</v>
      </c>
      <c r="AT11" s="65">
        <f>IF(AS6="-",NA(),AS6)</f>
        <v>1123.1300000000001</v>
      </c>
      <c r="AU11" s="65">
        <f>IF(AT6="-",NA(),AT6)</f>
        <v>1238.2</v>
      </c>
      <c r="BA11" s="64" t="s">
        <v>23</v>
      </c>
      <c r="BB11" s="65">
        <f>IF(BA6="-",NA(),BA6)</f>
        <v>8.91</v>
      </c>
      <c r="BC11" s="65">
        <f>IF(BB6="-",NA(),BB6)</f>
        <v>6.17</v>
      </c>
      <c r="BD11" s="65">
        <f>IF(BC6="-",NA(),BC6)</f>
        <v>4.05</v>
      </c>
      <c r="BE11" s="65">
        <f>IF(BD6="-",NA(),BD6)</f>
        <v>2.59</v>
      </c>
      <c r="BF11" s="65">
        <f>IF(BE6="-",NA(),BE6)</f>
        <v>1.33</v>
      </c>
      <c r="BL11" s="64" t="s">
        <v>23</v>
      </c>
      <c r="BM11" s="65">
        <f>IF(BL6="-",NA(),BL6)</f>
        <v>102.15</v>
      </c>
      <c r="BN11" s="65">
        <f>IF(BM6="-",NA(),BM6)</f>
        <v>121.43</v>
      </c>
      <c r="BO11" s="65">
        <f>IF(BN6="-",NA(),BN6)</f>
        <v>127.75</v>
      </c>
      <c r="BP11" s="65">
        <f>IF(BO6="-",NA(),BO6)</f>
        <v>119.94</v>
      </c>
      <c r="BQ11" s="65">
        <f>IF(BP6="-",NA(),BP6)</f>
        <v>98.58</v>
      </c>
      <c r="BW11" s="64" t="s">
        <v>23</v>
      </c>
      <c r="BX11" s="65">
        <f>IF(BW6="-",NA(),BW6)</f>
        <v>10.19</v>
      </c>
      <c r="BY11" s="65">
        <f>IF(BX6="-",NA(),BX6)</f>
        <v>8.56</v>
      </c>
      <c r="BZ11" s="65">
        <f>IF(BY6="-",NA(),BY6)</f>
        <v>8.14</v>
      </c>
      <c r="CA11" s="65">
        <f>IF(BZ6="-",NA(),BZ6)</f>
        <v>8.67</v>
      </c>
      <c r="CB11" s="65">
        <f>IF(CA6="-",NA(),CA6)</f>
        <v>10.55</v>
      </c>
      <c r="CH11" s="64" t="s">
        <v>23</v>
      </c>
      <c r="CI11" s="65">
        <f>IF(CH6="-",NA(),CH6)</f>
        <v>44.27</v>
      </c>
      <c r="CJ11" s="65">
        <f>IF(CI6="-",NA(),CI6)</f>
        <v>43.69</v>
      </c>
      <c r="CK11" s="65">
        <f>IF(CJ6="-",NA(),CJ6)</f>
        <v>48.03</v>
      </c>
      <c r="CL11" s="65">
        <f>IF(CK6="-",NA(),CK6)</f>
        <v>51.6</v>
      </c>
      <c r="CM11" s="65">
        <f>IF(CL6="-",NA(),CL6)</f>
        <v>49.18</v>
      </c>
      <c r="CS11" s="64" t="s">
        <v>23</v>
      </c>
      <c r="CT11" s="65">
        <f>IF(CS6="-",NA(),CS6)</f>
        <v>78.930000000000007</v>
      </c>
      <c r="CU11" s="65">
        <f>IF(CT6="-",NA(),CT6)</f>
        <v>78.540000000000006</v>
      </c>
      <c r="CV11" s="65">
        <f>IF(CU6="-",NA(),CU6)</f>
        <v>81.78</v>
      </c>
      <c r="CW11" s="65">
        <f>IF(CV6="-",NA(),CV6)</f>
        <v>85.16</v>
      </c>
      <c r="CX11" s="65">
        <f>IF(CW6="-",NA(),CW6)</f>
        <v>83.48</v>
      </c>
      <c r="DD11" s="64" t="s">
        <v>23</v>
      </c>
      <c r="DE11" s="65">
        <f>IF(DD6="-",NA(),DD6)</f>
        <v>54.39</v>
      </c>
      <c r="DF11" s="65">
        <f>IF(DE6="-",NA(),DE6)</f>
        <v>56.42</v>
      </c>
      <c r="DG11" s="65">
        <f>IF(DF6="-",NA(),DF6)</f>
        <v>57.49</v>
      </c>
      <c r="DH11" s="65">
        <f>IF(DG6="-",NA(),DG6)</f>
        <v>56.22</v>
      </c>
      <c r="DI11" s="65">
        <f>IF(DH6="-",NA(),DH6)</f>
        <v>54.75</v>
      </c>
      <c r="DO11" s="64" t="s">
        <v>23</v>
      </c>
      <c r="DP11" s="65">
        <f>IF(DO6="-",NA(),DO6)</f>
        <v>33.21</v>
      </c>
      <c r="DQ11" s="65">
        <f>IF(DP6="-",NA(),DP6)</f>
        <v>33.21</v>
      </c>
      <c r="DR11" s="65">
        <f>IF(DQ6="-",NA(),DQ6)</f>
        <v>33.21</v>
      </c>
      <c r="DS11" s="65">
        <f>IF(DR6="-",NA(),DR6)</f>
        <v>33.21</v>
      </c>
      <c r="DT11" s="65">
        <f>IF(DS6="-",NA(),DS6)</f>
        <v>33.21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116.37</v>
      </c>
      <c r="V12" s="65">
        <f>IF(Z6="-",NA(),Z6)</f>
        <v>117.28</v>
      </c>
      <c r="W12" s="65">
        <f>IF(AA6="-",NA(),AA6)</f>
        <v>116.96</v>
      </c>
      <c r="X12" s="65">
        <f>IF(AB6="-",NA(),AB6)</f>
        <v>117.47</v>
      </c>
      <c r="Y12" s="65">
        <f>IF(AC6="-",NA(),AC6)</f>
        <v>115.38</v>
      </c>
      <c r="AE12" s="64" t="s">
        <v>24</v>
      </c>
      <c r="AF12" s="65">
        <f>IF(AJ6="-",NA(),AJ6)</f>
        <v>52.25</v>
      </c>
      <c r="AG12" s="65">
        <f t="shared" ref="AG12:AJ12" si="10">IF(AK6="-",NA(),AK6)</f>
        <v>53.3</v>
      </c>
      <c r="AH12" s="65">
        <f t="shared" si="10"/>
        <v>50.25</v>
      </c>
      <c r="AI12" s="65">
        <f t="shared" si="10"/>
        <v>51.91</v>
      </c>
      <c r="AJ12" s="65">
        <f t="shared" si="10"/>
        <v>53.86</v>
      </c>
      <c r="AP12" s="64" t="s">
        <v>24</v>
      </c>
      <c r="AQ12" s="65">
        <f>IF(AU6="-",NA(),AU6)</f>
        <v>551.42999999999995</v>
      </c>
      <c r="AR12" s="65">
        <f t="shared" ref="AR12:AU12" si="11">IF(AV6="-",NA(),AV6)</f>
        <v>687.99</v>
      </c>
      <c r="AS12" s="65">
        <f t="shared" si="11"/>
        <v>655.75</v>
      </c>
      <c r="AT12" s="65">
        <f t="shared" si="11"/>
        <v>578.19000000000005</v>
      </c>
      <c r="AU12" s="65">
        <f t="shared" si="11"/>
        <v>638.35</v>
      </c>
      <c r="BA12" s="64" t="s">
        <v>24</v>
      </c>
      <c r="BB12" s="65">
        <f>IF(BF6="-",NA(),BF6)</f>
        <v>216.41</v>
      </c>
      <c r="BC12" s="65">
        <f t="shared" ref="BC12:BF12" si="12">IF(BG6="-",NA(),BG6)</f>
        <v>208.47</v>
      </c>
      <c r="BD12" s="65">
        <f t="shared" si="12"/>
        <v>193.85</v>
      </c>
      <c r="BE12" s="65">
        <f t="shared" si="12"/>
        <v>204.31</v>
      </c>
      <c r="BF12" s="65">
        <f t="shared" si="12"/>
        <v>214.2</v>
      </c>
      <c r="BL12" s="64" t="s">
        <v>24</v>
      </c>
      <c r="BM12" s="65">
        <f>IF(BQ6="-",NA(),BQ6)</f>
        <v>105.24</v>
      </c>
      <c r="BN12" s="65">
        <f t="shared" ref="BN12:BQ12" si="13">IF(BR6="-",NA(),BR6)</f>
        <v>105.71</v>
      </c>
      <c r="BO12" s="65">
        <f t="shared" si="13"/>
        <v>105.06</v>
      </c>
      <c r="BP12" s="65">
        <f t="shared" si="13"/>
        <v>106.98</v>
      </c>
      <c r="BQ12" s="65">
        <f t="shared" si="13"/>
        <v>103.06</v>
      </c>
      <c r="BW12" s="64" t="s">
        <v>24</v>
      </c>
      <c r="BX12" s="65">
        <f>IF(CB6="-",NA(),CB6)</f>
        <v>26.03</v>
      </c>
      <c r="BY12" s="65">
        <f t="shared" ref="BY12:CB12" si="14">IF(CC6="-",NA(),CC6)</f>
        <v>25.98</v>
      </c>
      <c r="BZ12" s="65">
        <f t="shared" si="14"/>
        <v>26.84</v>
      </c>
      <c r="CA12" s="65">
        <f t="shared" si="14"/>
        <v>26.08</v>
      </c>
      <c r="CB12" s="65">
        <f t="shared" si="14"/>
        <v>26.92</v>
      </c>
      <c r="CH12" s="64" t="s">
        <v>24</v>
      </c>
      <c r="CI12" s="65">
        <f>IF(CM6="-",NA(),CM6)</f>
        <v>40.69</v>
      </c>
      <c r="CJ12" s="65">
        <f t="shared" ref="CJ12:CM12" si="15">IF(CN6="-",NA(),CN6)</f>
        <v>40.67</v>
      </c>
      <c r="CK12" s="65">
        <f t="shared" si="15"/>
        <v>40.89</v>
      </c>
      <c r="CL12" s="65">
        <f t="shared" si="15"/>
        <v>41.59</v>
      </c>
      <c r="CM12" s="65">
        <f t="shared" si="15"/>
        <v>40.29</v>
      </c>
      <c r="CS12" s="64" t="s">
        <v>24</v>
      </c>
      <c r="CT12" s="65">
        <f>IF(CX6="-",NA(),CX6)</f>
        <v>62.7</v>
      </c>
      <c r="CU12" s="65">
        <f t="shared" ref="CU12:CX12" si="16">IF(CY6="-",NA(),CY6)</f>
        <v>62.59</v>
      </c>
      <c r="CV12" s="65">
        <f t="shared" si="16"/>
        <v>61.76</v>
      </c>
      <c r="CW12" s="65">
        <f t="shared" si="16"/>
        <v>62.75</v>
      </c>
      <c r="CX12" s="65">
        <f t="shared" si="16"/>
        <v>61.99</v>
      </c>
      <c r="DD12" s="64" t="s">
        <v>24</v>
      </c>
      <c r="DE12" s="65">
        <f>IF(DI6="-",NA(),DI6)</f>
        <v>55.39</v>
      </c>
      <c r="DF12" s="65">
        <f t="shared" ref="DF12:DI12" si="17">IF(DJ6="-",NA(),DJ6)</f>
        <v>55.25</v>
      </c>
      <c r="DG12" s="65">
        <f t="shared" si="17"/>
        <v>57.11</v>
      </c>
      <c r="DH12" s="65">
        <f t="shared" si="17"/>
        <v>57.57</v>
      </c>
      <c r="DI12" s="65">
        <f t="shared" si="17"/>
        <v>57.63</v>
      </c>
      <c r="DO12" s="64" t="s">
        <v>24</v>
      </c>
      <c r="DP12" s="65">
        <f>IF(DT6="-",NA(),DT6)</f>
        <v>43.33</v>
      </c>
      <c r="DQ12" s="65">
        <f t="shared" ref="DQ12:DT12" si="18">IF(DU6="-",NA(),DU6)</f>
        <v>44.05</v>
      </c>
      <c r="DR12" s="65">
        <f t="shared" si="18"/>
        <v>51.87</v>
      </c>
      <c r="DS12" s="65">
        <f t="shared" si="18"/>
        <v>52.33</v>
      </c>
      <c r="DT12" s="65">
        <f t="shared" si="18"/>
        <v>52.35</v>
      </c>
      <c r="DZ12" s="64" t="s">
        <v>24</v>
      </c>
      <c r="EA12" s="65">
        <f>IF(EE6="-",NA(),EE6)</f>
        <v>0.52</v>
      </c>
      <c r="EB12" s="65">
        <f t="shared" ref="EB12:EE12" si="19">IF(EF6="-",NA(),EF6)</f>
        <v>1.3</v>
      </c>
      <c r="EC12" s="65">
        <f t="shared" si="19"/>
        <v>0.28000000000000003</v>
      </c>
      <c r="ED12" s="65">
        <f t="shared" si="19"/>
        <v>0.77</v>
      </c>
      <c r="EE12" s="65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後藤 翔太</cp:lastModifiedBy>
  <cp:lastPrinted>2022-01-13T04:20:25Z</cp:lastPrinted>
  <dcterms:created xsi:type="dcterms:W3CDTF">2021-12-03T09:00:24Z</dcterms:created>
  <dcterms:modified xsi:type="dcterms:W3CDTF">2022-01-20T23:57:32Z</dcterms:modified>
  <cp:category/>
</cp:coreProperties>
</file>