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N:\15_財政局\15102000_財政局財政部財政課\地方公営企業決算状況調査\令和2年度決算\⑩経営比較分析\02_回答\下水道事業（千葉市）\"/>
    </mc:Choice>
  </mc:AlternateContent>
  <xr:revisionPtr revIDLastSave="0" documentId="13_ncr:1_{5FA825A5-9F78-4530-BA80-D3297FAB0106}" xr6:coauthVersionLast="36" xr6:coauthVersionMax="36" xr10:uidLastSave="{00000000-0000-0000-0000-000000000000}"/>
  <workbookProtection workbookAlgorithmName="SHA-512" workbookHashValue="mmEb1oIXy9tq6FouMoDA+Swqj/o6y+i/zqT8XMp+p/M11eXgD7jZ1bXrjLzI2UrKDOiPnX89VtNGNaW07jtr/A==" workbookSaltValue="vlHNBx0V+fxkh9ujdmEqX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<sst xmlns="http://schemas.openxmlformats.org/spreadsheetml/2006/main" count="236" uniqueCount="116">
  <si>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</si>
  <si>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</si>
  <si>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</si>
  <si>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</si>
  <si>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</si>
  <si>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</si>
  <si>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</si>
  <si>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</si>
  <si>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</si>
  <si>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</si>
  <si>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</si>
  <si>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</si>
  <si>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</si>
  <si>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</si>
  <si>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</si>
  <si>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</si>
  <si>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</si>
  <si>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</si>
  <si>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</si>
  <si>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</si>
  <si>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</si>
  <si>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</si>
  <si>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</si>
  <si>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</si>
  <si>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</si>
  <si>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</si>
  <si>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</si>
  <si>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</si>
  <si>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</si>
  <si>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</si>
  <si>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</si>
  <si>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</si>
  <si>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</si>
  <si>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</si>
  <si>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</si>
  <si>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</si>
  <si>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</si>
  <si>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</si>
  <si>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</si>
  <si>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</si>
  <si>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</si>
  <si>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</si>
  <si>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</si>
  <si>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</si>
  <si>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</si>
  <si>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</si>
  <si>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</si>
  <si>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</si>
  <si>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</si>
  <si>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</si>
  <si>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</si>
  <si>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</si>
  <si>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</si>
  <si>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</si>
  <si>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</si>
  <si>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</si>
  <si>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</si>
  <si>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</si>
  <si>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</si>
  <si>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</si>
  <si>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</si>
  <si>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</si>
  <si>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</si>
  <si>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</si>
  <si>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</si>
  <si>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</si>
  <si>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</si>
  <si>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</si>
  <si>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</si>
  <si>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</si>
  <si>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</si>
  <si>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</si>
  <si>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</si>
  <si>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</si>
  <si>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</si>
  <si>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</si>
  <si>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</si>
  <si>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</si>
  <si>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</si>
  <si>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</si>
  <si>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</si>
  <si>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</si>
  <si>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</si>
  <si>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</si>
  <si>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</si>
  <si>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</si>
  <si>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</si>
  <si>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</si>
  <si>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</si>
  <si>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</si>
  <si>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</si>
  <si>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</si>
  <si>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</si>
  <si>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</si>
  <si>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</si>
  <si>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</si>
  <si>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千葉市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</si>
  <si>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</si>
  <si>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</si>
  <si>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</si>
  <si>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</si>
  <si>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</si>
  <si>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</si>
  <si>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</si>
  <si>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</si>
  <si>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</si>
  <si>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</si>
  <si>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</si>
  <si>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</si>
  <si>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</si>
  <si>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</si>
  <si>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</si>
  <si>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</si>
  <si>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平成30年度以降、①経常収支比率及び⑤経費回収率が低下し、④企業債残高対事業規模比率及び⑥汚水処理原価が増加しているが、有収水量の算出方法の見直しにより、営業収益が減少したためである。</t>
    <phoneticPr fontId="4"/>
  </si>
  <si>
    <t>　本市における特定環境保全公共下水道事業は、公共下水道の終末処理場で汚水処理している等、公共下水道事業と密接に関連しながら事業運営を行っている。
　したがって、引き続き公共下水道事業と一体となって持続可能な健全経営に努めていく。</t>
    <phoneticPr fontId="4"/>
  </si>
  <si>
    <t>　令和２年度末時点では、老朽化は進行していないが、今後、標準耐用年数を経過する老朽化施設が増加していくため、ストックマネジメント計画に基づき、効率的に維持管理や改築更新を行っていく必要がある。</t>
    <rPh sb="64" eb="66">
      <t>ケイカク</t>
    </rPh>
    <rPh sb="67" eb="68">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</si>
</sst>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0" xfId="0" applyFont="1" applyFill="1" applyBorder="1" applyAlignment="1">
      <alignment horizontal="left" vertical="center"/>
    </xf>
    <xf numFmtId="0" fontId="12" fillId="0" borderId="7"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quot;-&quot;">
                  <c:v>0.01</c:v>
                </c:pt>
                <c:pt idx="4">
                  <c:v>0</c:v>
                </c:pt>
              </c:numCache>
            </c:numRef>
          </c:val>
          <c:extLst>
            <c:ext xmlns:c16="http://schemas.microsoft.com/office/drawing/2014/chart" uri="{C3380CC4-5D6E-409C-BE32-E72D297353CC}">
              <c16:uniqueId val="{00000000-9F96-4067-9D45-633E1738E0C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9F96-4067-9D45-633E1738E0C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17-4D9A-B0CC-63157D7BBCA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0917-4D9A-B0CC-63157D7BBCA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96.69</c:v>
                </c:pt>
                <c:pt idx="1">
                  <c:v>96.87</c:v>
                </c:pt>
                <c:pt idx="2">
                  <c:v>96.75</c:v>
                </c:pt>
                <c:pt idx="3">
                  <c:v>96.87</c:v>
                </c:pt>
                <c:pt idx="4">
                  <c:v>96.47</c:v>
                </c:pt>
              </c:numCache>
            </c:numRef>
          </c:val>
          <c:extLst>
            <c:ext xmlns:c16="http://schemas.microsoft.com/office/drawing/2014/chart" uri="{C3380CC4-5D6E-409C-BE32-E72D297353CC}">
              <c16:uniqueId val="{00000000-4C1B-4627-A600-D427EF82CBC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4C1B-4627-A600-D427EF82CBC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110.82</c:v>
                </c:pt>
                <c:pt idx="1">
                  <c:v>105.23</c:v>
                </c:pt>
                <c:pt idx="2">
                  <c:v>93.19</c:v>
                </c:pt>
                <c:pt idx="3">
                  <c:v>93.16</c:v>
                </c:pt>
                <c:pt idx="4">
                  <c:v>93.31</c:v>
                </c:pt>
              </c:numCache>
            </c:numRef>
          </c:val>
          <c:extLst>
            <c:ext xmlns:c16="http://schemas.microsoft.com/office/drawing/2014/chart" uri="{C3380CC4-5D6E-409C-BE32-E72D297353CC}">
              <c16:uniqueId val="{00000000-1D9F-477A-90A1-0968F359D1C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102.13</c:v>
                </c:pt>
                <c:pt idx="2">
                  <c:v>101.72</c:v>
                </c:pt>
                <c:pt idx="3">
                  <c:v>102.73</c:v>
                </c:pt>
                <c:pt idx="4">
                  <c:v>105.78</c:v>
                </c:pt>
              </c:numCache>
            </c:numRef>
          </c:val>
          <c:smooth val="0"/>
          <c:extLst>
            <c:ext xmlns:c16="http://schemas.microsoft.com/office/drawing/2014/chart" uri="{C3380CC4-5D6E-409C-BE32-E72D297353CC}">
              <c16:uniqueId val="{00000001-1D9F-477A-90A1-0968F359D1C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24.54</c:v>
                </c:pt>
                <c:pt idx="1">
                  <c:v>25.88</c:v>
                </c:pt>
                <c:pt idx="2">
                  <c:v>26.42</c:v>
                </c:pt>
                <c:pt idx="3">
                  <c:v>28.16</c:v>
                </c:pt>
                <c:pt idx="4">
                  <c:v>29.82</c:v>
                </c:pt>
              </c:numCache>
            </c:numRef>
          </c:val>
          <c:extLst>
            <c:ext xmlns:c16="http://schemas.microsoft.com/office/drawing/2014/chart" uri="{C3380CC4-5D6E-409C-BE32-E72D297353CC}">
              <c16:uniqueId val="{00000000-41C0-45B3-ACBE-E94C6AA84E0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23.93</c:v>
                </c:pt>
                <c:pt idx="2">
                  <c:v>24.68</c:v>
                </c:pt>
                <c:pt idx="3">
                  <c:v>24.68</c:v>
                </c:pt>
                <c:pt idx="4">
                  <c:v>21.36</c:v>
                </c:pt>
              </c:numCache>
            </c:numRef>
          </c:val>
          <c:smooth val="0"/>
          <c:extLst>
            <c:ext xmlns:c16="http://schemas.microsoft.com/office/drawing/2014/chart" uri="{C3380CC4-5D6E-409C-BE32-E72D297353CC}">
              <c16:uniqueId val="{00000001-41C0-45B3-ACBE-E94C6AA84E0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AF-4789-8031-1BEF068D0F6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60AF-4789-8031-1BEF068D0F6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E0-4CDF-81B8-8D9AB0775E1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109.51</c:v>
                </c:pt>
                <c:pt idx="2">
                  <c:v>112.88</c:v>
                </c:pt>
                <c:pt idx="3">
                  <c:v>94.97</c:v>
                </c:pt>
                <c:pt idx="4">
                  <c:v>63.96</c:v>
                </c:pt>
              </c:numCache>
            </c:numRef>
          </c:val>
          <c:smooth val="0"/>
          <c:extLst>
            <c:ext xmlns:c16="http://schemas.microsoft.com/office/drawing/2014/chart" uri="{C3380CC4-5D6E-409C-BE32-E72D297353CC}">
              <c16:uniqueId val="{00000001-4BE0-4CDF-81B8-8D9AB0775E1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66.650000000000006</c:v>
                </c:pt>
                <c:pt idx="1">
                  <c:v>77.13</c:v>
                </c:pt>
                <c:pt idx="2">
                  <c:v>98.9</c:v>
                </c:pt>
                <c:pt idx="3">
                  <c:v>48.31</c:v>
                </c:pt>
                <c:pt idx="4">
                  <c:v>38.65</c:v>
                </c:pt>
              </c:numCache>
            </c:numRef>
          </c:val>
          <c:extLst>
            <c:ext xmlns:c16="http://schemas.microsoft.com/office/drawing/2014/chart" uri="{C3380CC4-5D6E-409C-BE32-E72D297353CC}">
              <c16:uniqueId val="{00000000-70EF-4F34-9E34-A5F3220075C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47.44</c:v>
                </c:pt>
                <c:pt idx="2">
                  <c:v>49.18</c:v>
                </c:pt>
                <c:pt idx="3">
                  <c:v>47.72</c:v>
                </c:pt>
                <c:pt idx="4">
                  <c:v>44.24</c:v>
                </c:pt>
              </c:numCache>
            </c:numRef>
          </c:val>
          <c:smooth val="0"/>
          <c:extLst>
            <c:ext xmlns:c16="http://schemas.microsoft.com/office/drawing/2014/chart" uri="{C3380CC4-5D6E-409C-BE32-E72D297353CC}">
              <c16:uniqueId val="{00000001-70EF-4F34-9E34-A5F3220075C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1660.6</c:v>
                </c:pt>
                <c:pt idx="1">
                  <c:v>1804.51</c:v>
                </c:pt>
                <c:pt idx="2">
                  <c:v>11982.2</c:v>
                </c:pt>
                <c:pt idx="3">
                  <c:v>12622.69</c:v>
                </c:pt>
                <c:pt idx="4">
                  <c:v>12353.37</c:v>
                </c:pt>
              </c:numCache>
            </c:numRef>
          </c:val>
          <c:extLst>
            <c:ext xmlns:c16="http://schemas.microsoft.com/office/drawing/2014/chart" uri="{C3380CC4-5D6E-409C-BE32-E72D297353CC}">
              <c16:uniqueId val="{00000000-932E-4DB7-A9B1-A00E9C30F55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932E-4DB7-A9B1-A00E9C30F55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123.47</c:v>
                </c:pt>
                <c:pt idx="1">
                  <c:v>111.26</c:v>
                </c:pt>
                <c:pt idx="2">
                  <c:v>61.08</c:v>
                </c:pt>
                <c:pt idx="3">
                  <c:v>60.36</c:v>
                </c:pt>
                <c:pt idx="4">
                  <c:v>61.23</c:v>
                </c:pt>
              </c:numCache>
            </c:numRef>
          </c:val>
          <c:extLst>
            <c:ext xmlns:c16="http://schemas.microsoft.com/office/drawing/2014/chart" uri="{C3380CC4-5D6E-409C-BE32-E72D297353CC}">
              <c16:uniqueId val="{00000000-D02E-4803-9089-F1198C43457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D02E-4803-9089-F1198C43457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74.92</c:v>
                </c:pt>
                <c:pt idx="1">
                  <c:v>83.05</c:v>
                </c:pt>
                <c:pt idx="2">
                  <c:v>197.15</c:v>
                </c:pt>
                <c:pt idx="3">
                  <c:v>197.79</c:v>
                </c:pt>
                <c:pt idx="4">
                  <c:v>195.68</c:v>
                </c:pt>
              </c:numCache>
            </c:numRef>
          </c:val>
          <c:extLst>
            <c:ext xmlns:c16="http://schemas.microsoft.com/office/drawing/2014/chart" uri="{C3380CC4-5D6E-409C-BE32-E72D297353CC}">
              <c16:uniqueId val="{00000000-9C05-41A8-B7FF-4CF895D0635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9C05-41A8-B7FF-4CF895D0635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28" zoomScale="85" zoomScaleNormal="85" workbookViewId="0">
      <selection activeCell="CT56" sqref="CT5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千葉県　千葉市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63">
        <f>データ!S6</f>
        <v>974726</v>
      </c>
      <c r="AM8" s="63"/>
      <c r="AN8" s="63"/>
      <c r="AO8" s="63"/>
      <c r="AP8" s="63"/>
      <c r="AQ8" s="63"/>
      <c r="AR8" s="63"/>
      <c r="AS8" s="63"/>
      <c r="AT8" s="62">
        <f>データ!T6</f>
        <v>271.77999999999997</v>
      </c>
      <c r="AU8" s="62"/>
      <c r="AV8" s="62"/>
      <c r="AW8" s="62"/>
      <c r="AX8" s="62"/>
      <c r="AY8" s="62"/>
      <c r="AZ8" s="62"/>
      <c r="BA8" s="62"/>
      <c r="BB8" s="62">
        <f>データ!U6</f>
        <v>3586.45</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f>データ!O6</f>
        <v>16.899999999999999</v>
      </c>
      <c r="J10" s="62"/>
      <c r="K10" s="62"/>
      <c r="L10" s="62"/>
      <c r="M10" s="62"/>
      <c r="N10" s="62"/>
      <c r="O10" s="62"/>
      <c r="P10" s="62">
        <f>データ!P6</f>
        <v>7.14</v>
      </c>
      <c r="Q10" s="62"/>
      <c r="R10" s="62"/>
      <c r="S10" s="62"/>
      <c r="T10" s="62"/>
      <c r="U10" s="62"/>
      <c r="V10" s="62"/>
      <c r="W10" s="62">
        <f>データ!Q6</f>
        <v>100</v>
      </c>
      <c r="X10" s="62"/>
      <c r="Y10" s="62"/>
      <c r="Z10" s="62"/>
      <c r="AA10" s="62"/>
      <c r="AB10" s="62"/>
      <c r="AC10" s="62"/>
      <c r="AD10" s="63">
        <f>データ!R6</f>
        <v>2035</v>
      </c>
      <c r="AE10" s="63"/>
      <c r="AF10" s="63"/>
      <c r="AG10" s="63"/>
      <c r="AH10" s="63"/>
      <c r="AI10" s="63"/>
      <c r="AJ10" s="63"/>
      <c r="AK10" s="2"/>
      <c r="AL10" s="63">
        <f>データ!V6</f>
        <v>69616</v>
      </c>
      <c r="AM10" s="63"/>
      <c r="AN10" s="63"/>
      <c r="AO10" s="63"/>
      <c r="AP10" s="63"/>
      <c r="AQ10" s="63"/>
      <c r="AR10" s="63"/>
      <c r="AS10" s="63"/>
      <c r="AT10" s="62">
        <f>データ!W6</f>
        <v>8.92</v>
      </c>
      <c r="AU10" s="62"/>
      <c r="AV10" s="62"/>
      <c r="AW10" s="62"/>
      <c r="AX10" s="62"/>
      <c r="AY10" s="62"/>
      <c r="AZ10" s="62"/>
      <c r="BA10" s="62"/>
      <c r="BB10" s="62">
        <f>データ!X6</f>
        <v>7804.48</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113</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4" t="s">
        <v>27</v>
      </c>
      <c r="BM45" s="85"/>
      <c r="BN45" s="85"/>
      <c r="BO45" s="85"/>
      <c r="BP45" s="85"/>
      <c r="BQ45" s="85"/>
      <c r="BR45" s="85"/>
      <c r="BS45" s="85"/>
      <c r="BT45" s="85"/>
      <c r="BU45" s="85"/>
      <c r="BV45" s="85"/>
      <c r="BW45" s="85"/>
      <c r="BX45" s="85"/>
      <c r="BY45" s="85"/>
      <c r="BZ45" s="8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7"/>
      <c r="BM46" s="88"/>
      <c r="BN46" s="88"/>
      <c r="BO46" s="88"/>
      <c r="BP46" s="88"/>
      <c r="BQ46" s="88"/>
      <c r="BR46" s="88"/>
      <c r="BS46" s="88"/>
      <c r="BT46" s="88"/>
      <c r="BU46" s="88"/>
      <c r="BV46" s="88"/>
      <c r="BW46" s="88"/>
      <c r="BX46" s="88"/>
      <c r="BY46" s="88"/>
      <c r="BZ46" s="8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115</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4" t="s">
        <v>29</v>
      </c>
      <c r="BM64" s="85"/>
      <c r="BN64" s="85"/>
      <c r="BO64" s="85"/>
      <c r="BP64" s="85"/>
      <c r="BQ64" s="85"/>
      <c r="BR64" s="85"/>
      <c r="BS64" s="85"/>
      <c r="BT64" s="85"/>
      <c r="BU64" s="85"/>
      <c r="BV64" s="85"/>
      <c r="BW64" s="85"/>
      <c r="BX64" s="85"/>
      <c r="BY64" s="85"/>
      <c r="BZ64" s="8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7"/>
      <c r="BM65" s="88"/>
      <c r="BN65" s="88"/>
      <c r="BO65" s="88"/>
      <c r="BP65" s="88"/>
      <c r="BQ65" s="88"/>
      <c r="BR65" s="88"/>
      <c r="BS65" s="88"/>
      <c r="BT65" s="88"/>
      <c r="BU65" s="88"/>
      <c r="BV65" s="88"/>
      <c r="BW65" s="88"/>
      <c r="BX65" s="88"/>
      <c r="BY65" s="88"/>
      <c r="BZ65" s="8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114</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N4djjaCH5WZNeiIzKBS5WS0hlEU8AVjYCVgA/jfudtCd96Ne1/LA31f7USmpZJUijxTZjZgEot6U1ya7MVw92w==" saltValue="kp9/MSCxkr/gXlXvhJ3s0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54</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55</v>
      </c>
      <c r="B4" s="30"/>
      <c r="C4" s="30"/>
      <c r="D4" s="30"/>
      <c r="E4" s="30"/>
      <c r="F4" s="30"/>
      <c r="G4" s="30"/>
      <c r="H4" s="74"/>
      <c r="I4" s="75"/>
      <c r="J4" s="75"/>
      <c r="K4" s="75"/>
      <c r="L4" s="75"/>
      <c r="M4" s="75"/>
      <c r="N4" s="75"/>
      <c r="O4" s="75"/>
      <c r="P4" s="75"/>
      <c r="Q4" s="75"/>
      <c r="R4" s="75"/>
      <c r="S4" s="75"/>
      <c r="T4" s="75"/>
      <c r="U4" s="75"/>
      <c r="V4" s="75"/>
      <c r="W4" s="75"/>
      <c r="X4" s="76"/>
      <c r="Y4" s="70" t="s">
        <v>56</v>
      </c>
      <c r="Z4" s="70"/>
      <c r="AA4" s="70"/>
      <c r="AB4" s="70"/>
      <c r="AC4" s="70"/>
      <c r="AD4" s="70"/>
      <c r="AE4" s="70"/>
      <c r="AF4" s="70"/>
      <c r="AG4" s="70"/>
      <c r="AH4" s="70"/>
      <c r="AI4" s="70"/>
      <c r="AJ4" s="70" t="s">
        <v>57</v>
      </c>
      <c r="AK4" s="70"/>
      <c r="AL4" s="70"/>
      <c r="AM4" s="70"/>
      <c r="AN4" s="70"/>
      <c r="AO4" s="70"/>
      <c r="AP4" s="70"/>
      <c r="AQ4" s="70"/>
      <c r="AR4" s="70"/>
      <c r="AS4" s="70"/>
      <c r="AT4" s="70"/>
      <c r="AU4" s="70" t="s">
        <v>58</v>
      </c>
      <c r="AV4" s="70"/>
      <c r="AW4" s="70"/>
      <c r="AX4" s="70"/>
      <c r="AY4" s="70"/>
      <c r="AZ4" s="70"/>
      <c r="BA4" s="70"/>
      <c r="BB4" s="70"/>
      <c r="BC4" s="70"/>
      <c r="BD4" s="70"/>
      <c r="BE4" s="70"/>
      <c r="BF4" s="70" t="s">
        <v>59</v>
      </c>
      <c r="BG4" s="70"/>
      <c r="BH4" s="70"/>
      <c r="BI4" s="70"/>
      <c r="BJ4" s="70"/>
      <c r="BK4" s="70"/>
      <c r="BL4" s="70"/>
      <c r="BM4" s="70"/>
      <c r="BN4" s="70"/>
      <c r="BO4" s="70"/>
      <c r="BP4" s="70"/>
      <c r="BQ4" s="70" t="s">
        <v>60</v>
      </c>
      <c r="BR4" s="70"/>
      <c r="BS4" s="70"/>
      <c r="BT4" s="70"/>
      <c r="BU4" s="70"/>
      <c r="BV4" s="70"/>
      <c r="BW4" s="70"/>
      <c r="BX4" s="70"/>
      <c r="BY4" s="70"/>
      <c r="BZ4" s="70"/>
      <c r="CA4" s="70"/>
      <c r="CB4" s="70" t="s">
        <v>61</v>
      </c>
      <c r="CC4" s="70"/>
      <c r="CD4" s="70"/>
      <c r="CE4" s="70"/>
      <c r="CF4" s="70"/>
      <c r="CG4" s="70"/>
      <c r="CH4" s="70"/>
      <c r="CI4" s="70"/>
      <c r="CJ4" s="70"/>
      <c r="CK4" s="70"/>
      <c r="CL4" s="70"/>
      <c r="CM4" s="70" t="s">
        <v>62</v>
      </c>
      <c r="CN4" s="70"/>
      <c r="CO4" s="70"/>
      <c r="CP4" s="70"/>
      <c r="CQ4" s="70"/>
      <c r="CR4" s="70"/>
      <c r="CS4" s="70"/>
      <c r="CT4" s="70"/>
      <c r="CU4" s="70"/>
      <c r="CV4" s="70"/>
      <c r="CW4" s="70"/>
      <c r="CX4" s="70" t="s">
        <v>63</v>
      </c>
      <c r="CY4" s="70"/>
      <c r="CZ4" s="70"/>
      <c r="DA4" s="70"/>
      <c r="DB4" s="70"/>
      <c r="DC4" s="70"/>
      <c r="DD4" s="70"/>
      <c r="DE4" s="70"/>
      <c r="DF4" s="70"/>
      <c r="DG4" s="70"/>
      <c r="DH4" s="70"/>
      <c r="DI4" s="70" t="s">
        <v>64</v>
      </c>
      <c r="DJ4" s="70"/>
      <c r="DK4" s="70"/>
      <c r="DL4" s="70"/>
      <c r="DM4" s="70"/>
      <c r="DN4" s="70"/>
      <c r="DO4" s="70"/>
      <c r="DP4" s="70"/>
      <c r="DQ4" s="70"/>
      <c r="DR4" s="70"/>
      <c r="DS4" s="70"/>
      <c r="DT4" s="70" t="s">
        <v>65</v>
      </c>
      <c r="DU4" s="70"/>
      <c r="DV4" s="70"/>
      <c r="DW4" s="70"/>
      <c r="DX4" s="70"/>
      <c r="DY4" s="70"/>
      <c r="DZ4" s="70"/>
      <c r="EA4" s="70"/>
      <c r="EB4" s="70"/>
      <c r="EC4" s="70"/>
      <c r="ED4" s="70"/>
      <c r="EE4" s="70" t="s">
        <v>66</v>
      </c>
      <c r="EF4" s="70"/>
      <c r="EG4" s="70"/>
      <c r="EH4" s="70"/>
      <c r="EI4" s="70"/>
      <c r="EJ4" s="70"/>
      <c r="EK4" s="70"/>
      <c r="EL4" s="70"/>
      <c r="EM4" s="70"/>
      <c r="EN4" s="70"/>
      <c r="EO4" s="70"/>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121002</v>
      </c>
      <c r="D6" s="33">
        <f t="shared" si="3"/>
        <v>46</v>
      </c>
      <c r="E6" s="33">
        <f t="shared" si="3"/>
        <v>17</v>
      </c>
      <c r="F6" s="33">
        <f t="shared" si="3"/>
        <v>4</v>
      </c>
      <c r="G6" s="33">
        <f t="shared" si="3"/>
        <v>0</v>
      </c>
      <c r="H6" s="33" t="str">
        <f t="shared" si="3"/>
        <v>千葉県　千葉市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16.899999999999999</v>
      </c>
      <c r="P6" s="34">
        <f t="shared" si="3"/>
        <v>7.14</v>
      </c>
      <c r="Q6" s="34">
        <f t="shared" si="3"/>
        <v>100</v>
      </c>
      <c r="R6" s="34">
        <f t="shared" si="3"/>
        <v>2035</v>
      </c>
      <c r="S6" s="34">
        <f t="shared" si="3"/>
        <v>974726</v>
      </c>
      <c r="T6" s="34">
        <f t="shared" si="3"/>
        <v>271.77999999999997</v>
      </c>
      <c r="U6" s="34">
        <f t="shared" si="3"/>
        <v>3586.45</v>
      </c>
      <c r="V6" s="34">
        <f t="shared" si="3"/>
        <v>69616</v>
      </c>
      <c r="W6" s="34">
        <f t="shared" si="3"/>
        <v>8.92</v>
      </c>
      <c r="X6" s="34">
        <f t="shared" si="3"/>
        <v>7804.48</v>
      </c>
      <c r="Y6" s="35">
        <f>IF(Y7="",NA(),Y7)</f>
        <v>110.82</v>
      </c>
      <c r="Z6" s="35">
        <f t="shared" ref="Z6:AH6" si="4">IF(Z7="",NA(),Z7)</f>
        <v>105.23</v>
      </c>
      <c r="AA6" s="35">
        <f t="shared" si="4"/>
        <v>93.19</v>
      </c>
      <c r="AB6" s="35">
        <f t="shared" si="4"/>
        <v>93.16</v>
      </c>
      <c r="AC6" s="35">
        <f t="shared" si="4"/>
        <v>93.31</v>
      </c>
      <c r="AD6" s="35">
        <f t="shared" si="4"/>
        <v>100.85</v>
      </c>
      <c r="AE6" s="35">
        <f t="shared" si="4"/>
        <v>102.13</v>
      </c>
      <c r="AF6" s="35">
        <f t="shared" si="4"/>
        <v>101.72</v>
      </c>
      <c r="AG6" s="35">
        <f t="shared" si="4"/>
        <v>102.73</v>
      </c>
      <c r="AH6" s="35">
        <f t="shared" si="4"/>
        <v>105.78</v>
      </c>
      <c r="AI6" s="34" t="str">
        <f>IF(AI7="","",IF(AI7="-","【-】","【"&amp;SUBSTITUTE(TEXT(AI7,"#,##0.00"),"-","△")&amp;"】"))</f>
        <v>【104.83】</v>
      </c>
      <c r="AJ6" s="34">
        <f>IF(AJ7="",NA(),AJ7)</f>
        <v>0</v>
      </c>
      <c r="AK6" s="34">
        <f t="shared" ref="AK6:AS6" si="5">IF(AK7="",NA(),AK7)</f>
        <v>0</v>
      </c>
      <c r="AL6" s="34">
        <f t="shared" si="5"/>
        <v>0</v>
      </c>
      <c r="AM6" s="34">
        <f t="shared" si="5"/>
        <v>0</v>
      </c>
      <c r="AN6" s="34">
        <f t="shared" si="5"/>
        <v>0</v>
      </c>
      <c r="AO6" s="35">
        <f t="shared" si="5"/>
        <v>110.77</v>
      </c>
      <c r="AP6" s="35">
        <f t="shared" si="5"/>
        <v>109.51</v>
      </c>
      <c r="AQ6" s="35">
        <f t="shared" si="5"/>
        <v>112.88</v>
      </c>
      <c r="AR6" s="35">
        <f t="shared" si="5"/>
        <v>94.97</v>
      </c>
      <c r="AS6" s="35">
        <f t="shared" si="5"/>
        <v>63.96</v>
      </c>
      <c r="AT6" s="34" t="str">
        <f>IF(AT7="","",IF(AT7="-","【-】","【"&amp;SUBSTITUTE(TEXT(AT7,"#,##0.00"),"-","△")&amp;"】"))</f>
        <v>【61.55】</v>
      </c>
      <c r="AU6" s="35">
        <f>IF(AU7="",NA(),AU7)</f>
        <v>66.650000000000006</v>
      </c>
      <c r="AV6" s="35">
        <f t="shared" ref="AV6:BD6" si="6">IF(AV7="",NA(),AV7)</f>
        <v>77.13</v>
      </c>
      <c r="AW6" s="35">
        <f t="shared" si="6"/>
        <v>98.9</v>
      </c>
      <c r="AX6" s="35">
        <f t="shared" si="6"/>
        <v>48.31</v>
      </c>
      <c r="AY6" s="35">
        <f t="shared" si="6"/>
        <v>38.65</v>
      </c>
      <c r="AZ6" s="35">
        <f t="shared" si="6"/>
        <v>46.78</v>
      </c>
      <c r="BA6" s="35">
        <f t="shared" si="6"/>
        <v>47.44</v>
      </c>
      <c r="BB6" s="35">
        <f t="shared" si="6"/>
        <v>49.18</v>
      </c>
      <c r="BC6" s="35">
        <f t="shared" si="6"/>
        <v>47.72</v>
      </c>
      <c r="BD6" s="35">
        <f t="shared" si="6"/>
        <v>44.24</v>
      </c>
      <c r="BE6" s="34" t="str">
        <f>IF(BE7="","",IF(BE7="-","【-】","【"&amp;SUBSTITUTE(TEXT(BE7,"#,##0.00"),"-","△")&amp;"】"))</f>
        <v>【45.34】</v>
      </c>
      <c r="BF6" s="35">
        <f>IF(BF7="",NA(),BF7)</f>
        <v>1660.6</v>
      </c>
      <c r="BG6" s="35">
        <f t="shared" ref="BG6:BO6" si="7">IF(BG7="",NA(),BG7)</f>
        <v>1804.51</v>
      </c>
      <c r="BH6" s="35">
        <f t="shared" si="7"/>
        <v>11982.2</v>
      </c>
      <c r="BI6" s="35">
        <f t="shared" si="7"/>
        <v>12622.69</v>
      </c>
      <c r="BJ6" s="35">
        <f t="shared" si="7"/>
        <v>12353.37</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123.47</v>
      </c>
      <c r="BR6" s="35">
        <f t="shared" ref="BR6:BZ6" si="8">IF(BR7="",NA(),BR7)</f>
        <v>111.26</v>
      </c>
      <c r="BS6" s="35">
        <f t="shared" si="8"/>
        <v>61.08</v>
      </c>
      <c r="BT6" s="35">
        <f t="shared" si="8"/>
        <v>60.36</v>
      </c>
      <c r="BU6" s="35">
        <f t="shared" si="8"/>
        <v>61.23</v>
      </c>
      <c r="BV6" s="35">
        <f t="shared" si="8"/>
        <v>69.87</v>
      </c>
      <c r="BW6" s="35">
        <f t="shared" si="8"/>
        <v>74.3</v>
      </c>
      <c r="BX6" s="35">
        <f t="shared" si="8"/>
        <v>72.260000000000005</v>
      </c>
      <c r="BY6" s="35">
        <f t="shared" si="8"/>
        <v>71.84</v>
      </c>
      <c r="BZ6" s="35">
        <f t="shared" si="8"/>
        <v>73.36</v>
      </c>
      <c r="CA6" s="34" t="str">
        <f>IF(CA7="","",IF(CA7="-","【-】","【"&amp;SUBSTITUTE(TEXT(CA7,"#,##0.00"),"-","△")&amp;"】"))</f>
        <v>【75.29】</v>
      </c>
      <c r="CB6" s="35">
        <f>IF(CB7="",NA(),CB7)</f>
        <v>74.92</v>
      </c>
      <c r="CC6" s="35">
        <f t="shared" ref="CC6:CK6" si="9">IF(CC7="",NA(),CC7)</f>
        <v>83.05</v>
      </c>
      <c r="CD6" s="35">
        <f t="shared" si="9"/>
        <v>197.15</v>
      </c>
      <c r="CE6" s="35">
        <f t="shared" si="9"/>
        <v>197.79</v>
      </c>
      <c r="CF6" s="35">
        <f t="shared" si="9"/>
        <v>195.68</v>
      </c>
      <c r="CG6" s="35">
        <f t="shared" si="9"/>
        <v>234.96</v>
      </c>
      <c r="CH6" s="35">
        <f t="shared" si="9"/>
        <v>221.81</v>
      </c>
      <c r="CI6" s="35">
        <f t="shared" si="9"/>
        <v>230.02</v>
      </c>
      <c r="CJ6" s="35">
        <f t="shared" si="9"/>
        <v>228.47</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f t="shared" si="10"/>
        <v>42.9</v>
      </c>
      <c r="CS6" s="35">
        <f t="shared" si="10"/>
        <v>43.36</v>
      </c>
      <c r="CT6" s="35">
        <f t="shared" si="10"/>
        <v>42.56</v>
      </c>
      <c r="CU6" s="35">
        <f t="shared" si="10"/>
        <v>42.47</v>
      </c>
      <c r="CV6" s="35">
        <f t="shared" si="10"/>
        <v>42.4</v>
      </c>
      <c r="CW6" s="34" t="str">
        <f>IF(CW7="","",IF(CW7="-","【-】","【"&amp;SUBSTITUTE(TEXT(CW7,"#,##0.00"),"-","△")&amp;"】"))</f>
        <v>【42.90】</v>
      </c>
      <c r="CX6" s="35">
        <f>IF(CX7="",NA(),CX7)</f>
        <v>96.69</v>
      </c>
      <c r="CY6" s="35">
        <f t="shared" ref="CY6:DG6" si="11">IF(CY7="",NA(),CY7)</f>
        <v>96.87</v>
      </c>
      <c r="CZ6" s="35">
        <f t="shared" si="11"/>
        <v>96.75</v>
      </c>
      <c r="DA6" s="35">
        <f t="shared" si="11"/>
        <v>96.87</v>
      </c>
      <c r="DB6" s="35">
        <f t="shared" si="11"/>
        <v>96.47</v>
      </c>
      <c r="DC6" s="35">
        <f t="shared" si="11"/>
        <v>83.5</v>
      </c>
      <c r="DD6" s="35">
        <f t="shared" si="11"/>
        <v>83.06</v>
      </c>
      <c r="DE6" s="35">
        <f t="shared" si="11"/>
        <v>83.32</v>
      </c>
      <c r="DF6" s="35">
        <f t="shared" si="11"/>
        <v>83.75</v>
      </c>
      <c r="DG6" s="35">
        <f t="shared" si="11"/>
        <v>84.19</v>
      </c>
      <c r="DH6" s="34" t="str">
        <f>IF(DH7="","",IF(DH7="-","【-】","【"&amp;SUBSTITUTE(TEXT(DH7,"#,##0.00"),"-","△")&amp;"】"))</f>
        <v>【84.75】</v>
      </c>
      <c r="DI6" s="35">
        <f>IF(DI7="",NA(),DI7)</f>
        <v>24.54</v>
      </c>
      <c r="DJ6" s="35">
        <f t="shared" ref="DJ6:DR6" si="12">IF(DJ7="",NA(),DJ7)</f>
        <v>25.88</v>
      </c>
      <c r="DK6" s="35">
        <f t="shared" si="12"/>
        <v>26.42</v>
      </c>
      <c r="DL6" s="35">
        <f t="shared" si="12"/>
        <v>28.16</v>
      </c>
      <c r="DM6" s="35">
        <f t="shared" si="12"/>
        <v>29.82</v>
      </c>
      <c r="DN6" s="35">
        <f t="shared" si="12"/>
        <v>22.77</v>
      </c>
      <c r="DO6" s="35">
        <f t="shared" si="12"/>
        <v>23.93</v>
      </c>
      <c r="DP6" s="35">
        <f t="shared" si="12"/>
        <v>24.68</v>
      </c>
      <c r="DQ6" s="35">
        <f t="shared" si="12"/>
        <v>24.68</v>
      </c>
      <c r="DR6" s="35">
        <f t="shared" si="12"/>
        <v>21.36</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5">
        <f t="shared" si="13"/>
        <v>0.01</v>
      </c>
      <c r="ED6" s="34" t="str">
        <f>IF(ED7="","",IF(ED7="-","【-】","【"&amp;SUBSTITUTE(TEXT(ED7,"#,##0.00"),"-","△")&amp;"】"))</f>
        <v>【0.01】</v>
      </c>
      <c r="EE6" s="34">
        <f>IF(EE7="",NA(),EE7)</f>
        <v>0</v>
      </c>
      <c r="EF6" s="34">
        <f t="shared" ref="EF6:EN6" si="14">IF(EF7="",NA(),EF7)</f>
        <v>0</v>
      </c>
      <c r="EG6" s="34">
        <f t="shared" si="14"/>
        <v>0</v>
      </c>
      <c r="EH6" s="35">
        <f t="shared" si="14"/>
        <v>0.01</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8" s="36" customFormat="1" x14ac:dyDescent="0.15">
      <c r="A7" s="28"/>
      <c r="B7" s="37">
        <v>2020</v>
      </c>
      <c r="C7" s="37">
        <v>121002</v>
      </c>
      <c r="D7" s="37">
        <v>46</v>
      </c>
      <c r="E7" s="37">
        <v>17</v>
      </c>
      <c r="F7" s="37">
        <v>4</v>
      </c>
      <c r="G7" s="37">
        <v>0</v>
      </c>
      <c r="H7" s="37" t="s">
        <v>96</v>
      </c>
      <c r="I7" s="37" t="s">
        <v>97</v>
      </c>
      <c r="J7" s="37" t="s">
        <v>98</v>
      </c>
      <c r="K7" s="37" t="s">
        <v>99</v>
      </c>
      <c r="L7" s="37" t="s">
        <v>100</v>
      </c>
      <c r="M7" s="37" t="s">
        <v>101</v>
      </c>
      <c r="N7" s="38" t="s">
        <v>102</v>
      </c>
      <c r="O7" s="38">
        <v>16.899999999999999</v>
      </c>
      <c r="P7" s="38">
        <v>7.14</v>
      </c>
      <c r="Q7" s="38">
        <v>100</v>
      </c>
      <c r="R7" s="38">
        <v>2035</v>
      </c>
      <c r="S7" s="38">
        <v>974726</v>
      </c>
      <c r="T7" s="38">
        <v>271.77999999999997</v>
      </c>
      <c r="U7" s="38">
        <v>3586.45</v>
      </c>
      <c r="V7" s="38">
        <v>69616</v>
      </c>
      <c r="W7" s="38">
        <v>8.92</v>
      </c>
      <c r="X7" s="38">
        <v>7804.48</v>
      </c>
      <c r="Y7" s="38">
        <v>110.82</v>
      </c>
      <c r="Z7" s="38">
        <v>105.23</v>
      </c>
      <c r="AA7" s="38">
        <v>93.19</v>
      </c>
      <c r="AB7" s="38">
        <v>93.16</v>
      </c>
      <c r="AC7" s="38">
        <v>93.31</v>
      </c>
      <c r="AD7" s="38">
        <v>100.85</v>
      </c>
      <c r="AE7" s="38">
        <v>102.13</v>
      </c>
      <c r="AF7" s="38">
        <v>101.72</v>
      </c>
      <c r="AG7" s="38">
        <v>102.73</v>
      </c>
      <c r="AH7" s="38">
        <v>105.78</v>
      </c>
      <c r="AI7" s="38">
        <v>104.83</v>
      </c>
      <c r="AJ7" s="38">
        <v>0</v>
      </c>
      <c r="AK7" s="38">
        <v>0</v>
      </c>
      <c r="AL7" s="38">
        <v>0</v>
      </c>
      <c r="AM7" s="38">
        <v>0</v>
      </c>
      <c r="AN7" s="38">
        <v>0</v>
      </c>
      <c r="AO7" s="38">
        <v>110.77</v>
      </c>
      <c r="AP7" s="38">
        <v>109.51</v>
      </c>
      <c r="AQ7" s="38">
        <v>112.88</v>
      </c>
      <c r="AR7" s="38">
        <v>94.97</v>
      </c>
      <c r="AS7" s="38">
        <v>63.96</v>
      </c>
      <c r="AT7" s="38">
        <v>61.55</v>
      </c>
      <c r="AU7" s="38">
        <v>66.650000000000006</v>
      </c>
      <c r="AV7" s="38">
        <v>77.13</v>
      </c>
      <c r="AW7" s="38">
        <v>98.9</v>
      </c>
      <c r="AX7" s="38">
        <v>48.31</v>
      </c>
      <c r="AY7" s="38">
        <v>38.65</v>
      </c>
      <c r="AZ7" s="38">
        <v>46.78</v>
      </c>
      <c r="BA7" s="38">
        <v>47.44</v>
      </c>
      <c r="BB7" s="38">
        <v>49.18</v>
      </c>
      <c r="BC7" s="38">
        <v>47.72</v>
      </c>
      <c r="BD7" s="38">
        <v>44.24</v>
      </c>
      <c r="BE7" s="38">
        <v>45.34</v>
      </c>
      <c r="BF7" s="38">
        <v>1660.6</v>
      </c>
      <c r="BG7" s="38">
        <v>1804.51</v>
      </c>
      <c r="BH7" s="38">
        <v>11982.2</v>
      </c>
      <c r="BI7" s="38">
        <v>12622.69</v>
      </c>
      <c r="BJ7" s="38">
        <v>12353.37</v>
      </c>
      <c r="BK7" s="38">
        <v>1298.9100000000001</v>
      </c>
      <c r="BL7" s="38">
        <v>1243.71</v>
      </c>
      <c r="BM7" s="38">
        <v>1194.1500000000001</v>
      </c>
      <c r="BN7" s="38">
        <v>1206.79</v>
      </c>
      <c r="BO7" s="38">
        <v>1258.43</v>
      </c>
      <c r="BP7" s="38">
        <v>1260.21</v>
      </c>
      <c r="BQ7" s="38">
        <v>123.47</v>
      </c>
      <c r="BR7" s="38">
        <v>111.26</v>
      </c>
      <c r="BS7" s="38">
        <v>61.08</v>
      </c>
      <c r="BT7" s="38">
        <v>60.36</v>
      </c>
      <c r="BU7" s="38">
        <v>61.23</v>
      </c>
      <c r="BV7" s="38">
        <v>69.87</v>
      </c>
      <c r="BW7" s="38">
        <v>74.3</v>
      </c>
      <c r="BX7" s="38">
        <v>72.260000000000005</v>
      </c>
      <c r="BY7" s="38">
        <v>71.84</v>
      </c>
      <c r="BZ7" s="38">
        <v>73.36</v>
      </c>
      <c r="CA7" s="38">
        <v>75.290000000000006</v>
      </c>
      <c r="CB7" s="38">
        <v>74.92</v>
      </c>
      <c r="CC7" s="38">
        <v>83.05</v>
      </c>
      <c r="CD7" s="38">
        <v>197.15</v>
      </c>
      <c r="CE7" s="38">
        <v>197.79</v>
      </c>
      <c r="CF7" s="38">
        <v>195.68</v>
      </c>
      <c r="CG7" s="38">
        <v>234.96</v>
      </c>
      <c r="CH7" s="38">
        <v>221.81</v>
      </c>
      <c r="CI7" s="38">
        <v>230.02</v>
      </c>
      <c r="CJ7" s="38">
        <v>228.47</v>
      </c>
      <c r="CK7" s="38">
        <v>224.88</v>
      </c>
      <c r="CL7" s="38">
        <v>215.41</v>
      </c>
      <c r="CM7" s="38" t="s">
        <v>102</v>
      </c>
      <c r="CN7" s="38" t="s">
        <v>102</v>
      </c>
      <c r="CO7" s="38" t="s">
        <v>102</v>
      </c>
      <c r="CP7" s="38" t="s">
        <v>102</v>
      </c>
      <c r="CQ7" s="38" t="s">
        <v>102</v>
      </c>
      <c r="CR7" s="38">
        <v>42.9</v>
      </c>
      <c r="CS7" s="38">
        <v>43.36</v>
      </c>
      <c r="CT7" s="38">
        <v>42.56</v>
      </c>
      <c r="CU7" s="38">
        <v>42.47</v>
      </c>
      <c r="CV7" s="38">
        <v>42.4</v>
      </c>
      <c r="CW7" s="38">
        <v>42.9</v>
      </c>
      <c r="CX7" s="38">
        <v>96.69</v>
      </c>
      <c r="CY7" s="38">
        <v>96.87</v>
      </c>
      <c r="CZ7" s="38">
        <v>96.75</v>
      </c>
      <c r="DA7" s="38">
        <v>96.87</v>
      </c>
      <c r="DB7" s="38">
        <v>96.47</v>
      </c>
      <c r="DC7" s="38">
        <v>83.5</v>
      </c>
      <c r="DD7" s="38">
        <v>83.06</v>
      </c>
      <c r="DE7" s="38">
        <v>83.32</v>
      </c>
      <c r="DF7" s="38">
        <v>83.75</v>
      </c>
      <c r="DG7" s="38">
        <v>84.19</v>
      </c>
      <c r="DH7" s="38">
        <v>84.75</v>
      </c>
      <c r="DI7" s="38">
        <v>24.54</v>
      </c>
      <c r="DJ7" s="38">
        <v>25.88</v>
      </c>
      <c r="DK7" s="38">
        <v>26.42</v>
      </c>
      <c r="DL7" s="38">
        <v>28.16</v>
      </c>
      <c r="DM7" s="38">
        <v>29.82</v>
      </c>
      <c r="DN7" s="38">
        <v>22.77</v>
      </c>
      <c r="DO7" s="38">
        <v>23.93</v>
      </c>
      <c r="DP7" s="38">
        <v>24.68</v>
      </c>
      <c r="DQ7" s="38">
        <v>24.68</v>
      </c>
      <c r="DR7" s="38">
        <v>21.36</v>
      </c>
      <c r="DS7" s="38">
        <v>23.6</v>
      </c>
      <c r="DT7" s="38">
        <v>0</v>
      </c>
      <c r="DU7" s="38">
        <v>0</v>
      </c>
      <c r="DV7" s="38">
        <v>0</v>
      </c>
      <c r="DW7" s="38">
        <v>0</v>
      </c>
      <c r="DX7" s="38">
        <v>0</v>
      </c>
      <c r="DY7" s="38">
        <v>0</v>
      </c>
      <c r="DZ7" s="38">
        <v>0</v>
      </c>
      <c r="EA7" s="38">
        <v>0.01</v>
      </c>
      <c r="EB7" s="38">
        <v>8.6199999999999992</v>
      </c>
      <c r="EC7" s="38">
        <v>0.01</v>
      </c>
      <c r="ED7" s="38">
        <v>0.01</v>
      </c>
      <c r="EE7" s="38">
        <v>0</v>
      </c>
      <c r="EF7" s="38">
        <v>0</v>
      </c>
      <c r="EG7" s="38">
        <v>0</v>
      </c>
      <c r="EH7" s="38">
        <v>0.01</v>
      </c>
      <c r="EI7" s="38">
        <v>0</v>
      </c>
      <c r="EJ7" s="38">
        <v>0.09</v>
      </c>
      <c r="EK7" s="38">
        <v>0.09</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2022-01-28T06:06:54Z</cp:lastPrinted>
  <dcterms:created xsi:type="dcterms:W3CDTF">2021-12-03T07:23:01Z</dcterms:created>
  <dcterms:modified xsi:type="dcterms:W3CDTF">2022-02-07T00:07:57Z</dcterms:modified>
  <cp:category/>
</cp:coreProperties>
</file>