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.kobe.local\top\02_作業文書\01_局室区\12_建設局\07_道路計画課\02_計画係（自転車）\01_駐車場\01_令和３年度\02_照会回答・要望・依頼\44_令和２年度決算　経営比較分析\"/>
    </mc:Choice>
  </mc:AlternateContent>
  <workbookProtection workbookAlgorithmName="SHA-512" workbookHashValue="m7gKI3V6ZGH0KbuewbxPwFNsdMgbJFY4efUYSaOXgH6Cm+FIUuBFHqPXBcT8AogkSAz3HIwOuPQf+KhtHK291g==" workbookSaltValue="tDbMhCPIKXZUZLkjPyaQG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MA51" i="4"/>
  <c r="CS30" i="4"/>
  <c r="BZ76" i="4"/>
  <c r="C11" i="5"/>
  <c r="D11" i="5"/>
  <c r="E11" i="5"/>
  <c r="B11" i="5"/>
  <c r="BK76" i="4" l="1"/>
  <c r="LH51" i="4"/>
  <c r="GQ51" i="4"/>
  <c r="LT76" i="4"/>
  <c r="LH30" i="4"/>
  <c r="IE76" i="4"/>
  <c r="BZ51" i="4"/>
  <c r="GQ30" i="4"/>
  <c r="BZ30" i="4"/>
  <c r="BG51" i="4"/>
  <c r="FX30" i="4"/>
  <c r="BG30" i="4"/>
  <c r="AV76" i="4"/>
  <c r="KO51" i="4"/>
  <c r="LE76" i="4"/>
  <c r="FX51" i="4"/>
  <c r="KO30" i="4"/>
  <c r="HP76" i="4"/>
  <c r="KP76" i="4"/>
  <c r="HA76" i="4"/>
  <c r="AN51" i="4"/>
  <c r="FE30" i="4"/>
  <c r="JV30" i="4"/>
  <c r="AN30" i="4"/>
  <c r="AG76" i="4"/>
  <c r="JV51" i="4"/>
  <c r="FE51" i="4"/>
  <c r="R76" i="4"/>
  <c r="KA76" i="4"/>
  <c r="EL51" i="4"/>
  <c r="JC30" i="4"/>
  <c r="EL30" i="4"/>
  <c r="JC51" i="4"/>
  <c r="GL76" i="4"/>
  <c r="U51" i="4"/>
  <c r="U30" i="4"/>
</calcChain>
</file>

<file path=xl/sharedStrings.xml><?xml version="1.0" encoding="utf-8"?>
<sst xmlns="http://schemas.openxmlformats.org/spreadsheetml/2006/main" count="278" uniqueCount="136">
  <si>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</si>
  <si>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</si>
  <si>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</si>
  <si>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</si>
  <si>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</si>
  <si>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</si>
  <si>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</si>
  <si>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</si>
  <si>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</si>
  <si>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</si>
  <si>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</si>
  <si>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</si>
  <si>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</si>
  <si>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</si>
  <si>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</si>
  <si>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</si>
  <si>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</si>
  <si>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</si>
  <si>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</si>
  <si>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</si>
  <si>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</si>
  <si>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</si>
  <si>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</si>
  <si>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</si>
  <si>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</si>
  <si>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</si>
  <si>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</si>
  <si>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</si>
  <si>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</si>
  <si>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</si>
  <si>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</si>
  <si>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</si>
  <si>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</si>
  <si>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</si>
  <si>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</si>
  <si>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</si>
  <si>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</si>
  <si>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</si>
  <si>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</si>
  <si>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</si>
  <si>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</si>
  <si>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</si>
  <si>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</si>
  <si>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</si>
  <si>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</si>
  <si>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</si>
  <si>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</si>
  <si>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</si>
  <si>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</si>
  <si>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</si>
  <si>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</si>
  <si>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</si>
  <si>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</si>
  <si>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</si>
  <si>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</si>
  <si>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</si>
  <si>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</si>
  <si>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</si>
  <si>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</si>
  <si>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</si>
  <si>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</si>
  <si>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</si>
  <si>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</si>
  <si>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</si>
  <si>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</si>
  <si>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</si>
  <si>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</si>
  <si>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</si>
  <si>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</si>
  <si>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</si>
  <si>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</si>
  <si>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</si>
  <si>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</si>
  <si>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</si>
  <si>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</si>
  <si>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</si>
  <si>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</si>
  <si>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</si>
  <si>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</si>
  <si>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</si>
  <si>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</si>
  <si>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</si>
  <si>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</si>
  <si>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</si>
  <si>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</si>
  <si>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</si>
  <si>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</si>
  <si>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</si>
  <si>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</si>
  <si>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</si>
  <si>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</si>
  <si>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</si>
  <si>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</si>
  <si>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</si>
  <si>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</si>
  <si>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</si>
  <si>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</si>
  <si>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</si>
  <si>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</si>
  <si>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</si>
  <si>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</si>
  <si>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</si>
  <si>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</si>
  <si>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</si>
  <si>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</si>
  <si>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</si>
  <si>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当該値(N-2)</t>
    <phoneticPr fontId="5"/>
  </si>
  <si>
    <t>当該値(N)</t>
    <phoneticPr fontId="5"/>
  </si>
  <si>
    <t>当該値(N-3)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</si>
  <si>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</si>
  <si>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</si>
  <si>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</si>
  <si>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</si>
  <si>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</si>
  <si>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兵庫県　神戸市</t>
  </si>
  <si>
    <t>新長田駅前駐車場</t>
  </si>
  <si>
    <t>法非適用</t>
  </si>
  <si>
    <t>駐車場整備事業</t>
  </si>
  <si>
    <t>-</t>
  </si>
  <si>
    <t>Ａ２Ｂ１</t>
  </si>
  <si>
    <t>非設置</t>
  </si>
  <si>
    <t>該当数値なし</t>
  </si>
  <si>
    <t>都市計画駐車場</t>
  </si>
  <si>
    <t>地下式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</si>
  <si>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</si>
  <si>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</si>
  <si>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</si>
  <si>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</si>
  <si>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</si>
  <si>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</si>
  <si>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</si>
  <si>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</si>
  <si>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①収益的収支比率について、前年度より微減しており、100%を下回る赤字である。類似施設の平均値を下回っている。
④売上高GOP比率、⑤EBITDAについても、前年度から大幅に減少しており、類似施設の平均値を下回っている。
周辺商業施設利用者の変化や、近隣民間駐車場との価格差が原因であると考えられる。引続き、経営状況の改善に努めていく。</t>
    <rPh sb="13" eb="16">
      <t>ゼンネンド</t>
    </rPh>
    <rPh sb="18" eb="20">
      <t>ビゲン</t>
    </rPh>
    <rPh sb="79" eb="82">
      <t>ゼンネンド</t>
    </rPh>
    <rPh sb="84" eb="86">
      <t>オオハバ</t>
    </rPh>
    <rPh sb="87" eb="89">
      <t>ゲンショウ</t>
    </rPh>
    <phoneticPr fontId="5"/>
  </si>
  <si>
    <t>⑧設備投資見込額について、昨年度より減少している。引き続き必要な設備更新に対する投資を計画的に実施していく。
⑩企業債残高対料金収入比率は、平成27年度より０となっている。</t>
    <rPh sb="18" eb="20">
      <t>ゲンショウ</t>
    </rPh>
    <phoneticPr fontId="5"/>
  </si>
  <si>
    <t xml:space="preserve">⑪稼働率について、令和２年度は新型コロナウイルス感染症拡大の影響で減少している。
</t>
    <phoneticPr fontId="5"/>
  </si>
  <si>
    <t>ＪＲ新長田駅及び市営地下鉄新長田駅と隣接しており、パークアンドライドの機能も備わっているものの、稼働率等が類似施設を下回っている。
令和元年度から新たな取組みとしてカーシェアリング事業を開始した。引き続き指定管理者と連携しながら、経営状況の改善に努めていく。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</si>
</sst>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68.400000000000006</c:v>
                </c:pt>
                <c:pt idx="1">
                  <c:v>97.2</c:v>
                </c:pt>
                <c:pt idx="2">
                  <c:v>96.6</c:v>
                </c:pt>
                <c:pt idx="3">
                  <c:v>97.1</c:v>
                </c:pt>
                <c:pt idx="4">
                  <c:v>81.599999999999994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4B-47A3-95F5-73945DB6D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206.5</c:v>
                </c:pt>
                <c:pt idx="1">
                  <c:v>124.4</c:v>
                </c:pt>
                <c:pt idx="2">
                  <c:v>126.3</c:v>
                </c:pt>
                <c:pt idx="3">
                  <c:v>121.8</c:v>
                </c:pt>
                <c:pt idx="4">
                  <c:v>100.6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4B-47A3-95F5-73945DB6D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EA-42C0-8E23-B649B6EFAD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320.39999999999998</c:v>
                </c:pt>
                <c:pt idx="1">
                  <c:v>243</c:v>
                </c:pt>
                <c:pt idx="2">
                  <c:v>193.1</c:v>
                </c:pt>
                <c:pt idx="3">
                  <c:v>163.69999999999999</c:v>
                </c:pt>
                <c:pt idx="4">
                  <c:v>117.8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EA-42C0-8E23-B649B6EFAD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6036-44D1-9062-E4BD1B722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36-44D1-9062-E4BD1B722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4B9C-417A-8BA4-600763502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9C-417A-8BA4-600763502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F5-4843-A19B-3D5112EBB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17.100000000000001</c:v>
                </c:pt>
                <c:pt idx="1">
                  <c:v>16.899999999999999</c:v>
                </c:pt>
                <c:pt idx="2">
                  <c:v>12.1</c:v>
                </c:pt>
                <c:pt idx="3">
                  <c:v>6.5</c:v>
                </c:pt>
                <c:pt idx="4">
                  <c:v>9.8000000000000007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F5-4843-A19B-3D5112EBB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B1-4BCC-80F4-130193F57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158</c:v>
                </c:pt>
                <c:pt idx="1">
                  <c:v>117</c:v>
                </c:pt>
                <c:pt idx="2">
                  <c:v>96</c:v>
                </c:pt>
                <c:pt idx="3">
                  <c:v>37</c:v>
                </c:pt>
                <c:pt idx="4">
                  <c:v>9617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B1-4BCC-80F4-130193F57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141.4</c:v>
                </c:pt>
                <c:pt idx="1">
                  <c:v>124.3</c:v>
                </c:pt>
                <c:pt idx="2">
                  <c:v>118.3</c:v>
                </c:pt>
                <c:pt idx="3">
                  <c:v>128.5</c:v>
                </c:pt>
                <c:pt idx="4">
                  <c:v>94.7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26-44C2-A6E1-C355AE72C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184.7</c:v>
                </c:pt>
                <c:pt idx="1">
                  <c:v>184.1</c:v>
                </c:pt>
                <c:pt idx="2">
                  <c:v>188.2</c:v>
                </c:pt>
                <c:pt idx="3">
                  <c:v>184.2</c:v>
                </c:pt>
                <c:pt idx="4">
                  <c:v>153.80000000000001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26-44C2-A6E1-C355AE72C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-88.9</c:v>
                </c:pt>
                <c:pt idx="1">
                  <c:v>-41.8</c:v>
                </c:pt>
                <c:pt idx="2">
                  <c:v>-40.799999999999997</c:v>
                </c:pt>
                <c:pt idx="3">
                  <c:v>-41.4</c:v>
                </c:pt>
                <c:pt idx="4">
                  <c:v>-80.8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83-4652-B3DD-986A9F04F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15</c:v>
                </c:pt>
                <c:pt idx="1">
                  <c:v>11.7</c:v>
                </c:pt>
                <c:pt idx="2">
                  <c:v>9.6</c:v>
                </c:pt>
                <c:pt idx="3">
                  <c:v>2.2000000000000002</c:v>
                </c:pt>
                <c:pt idx="4">
                  <c:v>-74.8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83-4652-B3DD-986A9F04F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-21845</c:v>
                </c:pt>
                <c:pt idx="1">
                  <c:v>-1296</c:v>
                </c:pt>
                <c:pt idx="2">
                  <c:v>-1499</c:v>
                </c:pt>
                <c:pt idx="3">
                  <c:v>-1287</c:v>
                </c:pt>
                <c:pt idx="4">
                  <c:v>-7518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AD-42D5-8682-AD67127D4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37773</c:v>
                </c:pt>
                <c:pt idx="1">
                  <c:v>33351</c:v>
                </c:pt>
                <c:pt idx="2">
                  <c:v>18755</c:v>
                </c:pt>
                <c:pt idx="3">
                  <c:v>16100</c:v>
                </c:pt>
                <c:pt idx="4">
                  <c:v>4993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AD-42D5-8682-AD67127D4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DM33" zoomScale="80" zoomScaleNormal="8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兵庫県神戸市　新長田駅前駐車場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Ａ２Ｂ１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駅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8450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122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地下式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24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169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300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代行制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132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データ!$B$11</f>
        <v>H28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データ!$C$11</f>
        <v>H29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データ!$D$11</f>
        <v>H30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データ!$E$11</f>
        <v>R01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データ!$F$11</f>
        <v>R02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データ!$B$11</f>
        <v>H28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データ!$C$11</f>
        <v>H29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データ!$D$11</f>
        <v>H30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データ!$E$11</f>
        <v>R01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データ!$F$11</f>
        <v>R02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データ!$B$11</f>
        <v>H28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データ!$C$11</f>
        <v>H29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データ!$D$11</f>
        <v>H30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データ!$E$11</f>
        <v>R01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データ!$F$11</f>
        <v>R02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68.400000000000006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97.2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96.6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97.1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81.599999999999994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141.4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124.3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118.3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128.5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94.7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206.5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124.4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126.3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121.8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100.6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17.100000000000001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16.899999999999999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12.1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6.5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9.8000000000000007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184.7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184.1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188.2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184.2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153.80000000000001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133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134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データ!$B$11</f>
        <v>H28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データ!$C$11</f>
        <v>H29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データ!$D$11</f>
        <v>H30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データ!$E$11</f>
        <v>R01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データ!$F$11</f>
        <v>R02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データ!$B$11</f>
        <v>H28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データ!$C$11</f>
        <v>H29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データ!$D$11</f>
        <v>H30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データ!$E$11</f>
        <v>R01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データ!$F$11</f>
        <v>R02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データ!$B$11</f>
        <v>H28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データ!$C$11</f>
        <v>H29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データ!$D$11</f>
        <v>H30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データ!$E$11</f>
        <v>R01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データ!$F$11</f>
        <v>R02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-88.9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-41.8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-40.799999999999997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-41.4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-80.8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-21845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-1296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-1499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-1287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-7518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158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117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96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37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9617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15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11.7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9.6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2.2000000000000002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-74.8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37773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33351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18755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16100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4993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135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データ!$B$11</f>
        <v>H28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データ!$C$11</f>
        <v>H29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データ!$D$11</f>
        <v>H30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データ!$E$11</f>
        <v>R01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データ!$F$11</f>
        <v>R02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233201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データ!$B$11</f>
        <v>H28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データ!$C$11</f>
        <v>H29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データ!$D$11</f>
        <v>H30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データ!$E$11</f>
        <v>R01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データ!$F$11</f>
        <v>R02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データ!$B$11</f>
        <v>H28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データ!$C$11</f>
        <v>H29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データ!$D$11</f>
        <v>H30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データ!$E$11</f>
        <v>R01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データ!$F$11</f>
        <v>R02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320.39999999999998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243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193.1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163.69999999999999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117.8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49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d0UG8yYCznhDe+bGEccNaTloAnH2++i1SZTwqxDZn2Ybc/FFp1YfjbVXanCZ+LUgP1Em63DsmkpJpYNSL5O5WQ==" saltValue="F9YX3OfftkjKhEiObi1C/w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51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52</v>
      </c>
      <c r="B3" s="50" t="s">
        <v>53</v>
      </c>
      <c r="C3" s="50" t="s">
        <v>54</v>
      </c>
      <c r="D3" s="50" t="s">
        <v>55</v>
      </c>
      <c r="E3" s="50" t="s">
        <v>56</v>
      </c>
      <c r="F3" s="50" t="s">
        <v>57</v>
      </c>
      <c r="G3" s="50" t="s">
        <v>58</v>
      </c>
      <c r="H3" s="143" t="s">
        <v>59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100</v>
      </c>
      <c r="AK5" s="59" t="s">
        <v>101</v>
      </c>
      <c r="AL5" s="59" t="s">
        <v>102</v>
      </c>
      <c r="AM5" s="59" t="s">
        <v>103</v>
      </c>
      <c r="AN5" s="59" t="s">
        <v>104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105</v>
      </c>
      <c r="AV5" s="59" t="s">
        <v>101</v>
      </c>
      <c r="AW5" s="59" t="s">
        <v>106</v>
      </c>
      <c r="AX5" s="59" t="s">
        <v>103</v>
      </c>
      <c r="AY5" s="59" t="s">
        <v>104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100</v>
      </c>
      <c r="BG5" s="59" t="s">
        <v>101</v>
      </c>
      <c r="BH5" s="59" t="s">
        <v>91</v>
      </c>
      <c r="BI5" s="59" t="s">
        <v>103</v>
      </c>
      <c r="BJ5" s="59" t="s">
        <v>107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105</v>
      </c>
      <c r="BR5" s="59" t="s">
        <v>90</v>
      </c>
      <c r="BS5" s="59" t="s">
        <v>102</v>
      </c>
      <c r="BT5" s="59" t="s">
        <v>103</v>
      </c>
      <c r="BU5" s="59" t="s">
        <v>107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105</v>
      </c>
      <c r="CC5" s="59" t="s">
        <v>108</v>
      </c>
      <c r="CD5" s="59" t="s">
        <v>106</v>
      </c>
      <c r="CE5" s="59" t="s">
        <v>109</v>
      </c>
      <c r="CF5" s="59" t="s">
        <v>107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108</v>
      </c>
      <c r="CQ5" s="59" t="s">
        <v>102</v>
      </c>
      <c r="CR5" s="59" t="s">
        <v>92</v>
      </c>
      <c r="CS5" s="59" t="s">
        <v>107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105</v>
      </c>
      <c r="DA5" s="59" t="s">
        <v>101</v>
      </c>
      <c r="DB5" s="59" t="s">
        <v>91</v>
      </c>
      <c r="DC5" s="59" t="s">
        <v>103</v>
      </c>
      <c r="DD5" s="59" t="s">
        <v>104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100</v>
      </c>
      <c r="DL5" s="59" t="s">
        <v>90</v>
      </c>
      <c r="DM5" s="59" t="s">
        <v>102</v>
      </c>
      <c r="DN5" s="59" t="s">
        <v>103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110</v>
      </c>
      <c r="B6" s="60">
        <f>B8</f>
        <v>2020</v>
      </c>
      <c r="C6" s="60">
        <f t="shared" ref="C6:X6" si="1">C8</f>
        <v>281000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10</v>
      </c>
      <c r="H6" s="60" t="str">
        <f>SUBSTITUTE(H8,"　","")</f>
        <v>兵庫県神戸市</v>
      </c>
      <c r="I6" s="60" t="str">
        <f t="shared" si="1"/>
        <v>新長田駅前駐車場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</v>
      </c>
      <c r="Q6" s="62" t="str">
        <f t="shared" si="1"/>
        <v>地下式</v>
      </c>
      <c r="R6" s="63">
        <f t="shared" si="1"/>
        <v>24</v>
      </c>
      <c r="S6" s="62" t="str">
        <f t="shared" si="1"/>
        <v>駅</v>
      </c>
      <c r="T6" s="62" t="str">
        <f t="shared" si="1"/>
        <v>無</v>
      </c>
      <c r="U6" s="63">
        <f t="shared" si="1"/>
        <v>8450</v>
      </c>
      <c r="V6" s="63">
        <f t="shared" si="1"/>
        <v>169</v>
      </c>
      <c r="W6" s="63">
        <f t="shared" si="1"/>
        <v>300</v>
      </c>
      <c r="X6" s="62" t="str">
        <f t="shared" si="1"/>
        <v>代行制</v>
      </c>
      <c r="Y6" s="64">
        <f>IF(Y8="-",NA(),Y8)</f>
        <v>68.400000000000006</v>
      </c>
      <c r="Z6" s="64">
        <f t="shared" ref="Z6:AH6" si="2">IF(Z8="-",NA(),Z8)</f>
        <v>97.2</v>
      </c>
      <c r="AA6" s="64">
        <f t="shared" si="2"/>
        <v>96.6</v>
      </c>
      <c r="AB6" s="64">
        <f t="shared" si="2"/>
        <v>97.1</v>
      </c>
      <c r="AC6" s="64">
        <f t="shared" si="2"/>
        <v>81.599999999999994</v>
      </c>
      <c r="AD6" s="64">
        <f t="shared" si="2"/>
        <v>206.5</v>
      </c>
      <c r="AE6" s="64">
        <f t="shared" si="2"/>
        <v>124.4</v>
      </c>
      <c r="AF6" s="64">
        <f t="shared" si="2"/>
        <v>126.3</v>
      </c>
      <c r="AG6" s="64">
        <f t="shared" si="2"/>
        <v>121.8</v>
      </c>
      <c r="AH6" s="64">
        <f t="shared" si="2"/>
        <v>100.6</v>
      </c>
      <c r="AI6" s="61" t="str">
        <f>IF(AI8="-","",IF(AI8="-","【-】","【"&amp;SUBSTITUTE(TEXT(AI8,"#,##0.0"),"-","△")&amp;"】"))</f>
        <v>【630.7】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17.100000000000001</v>
      </c>
      <c r="AP6" s="64">
        <f t="shared" si="3"/>
        <v>16.899999999999999</v>
      </c>
      <c r="AQ6" s="64">
        <f t="shared" si="3"/>
        <v>12.1</v>
      </c>
      <c r="AR6" s="64">
        <f t="shared" si="3"/>
        <v>6.5</v>
      </c>
      <c r="AS6" s="64">
        <f t="shared" si="3"/>
        <v>9.8000000000000007</v>
      </c>
      <c r="AT6" s="61" t="str">
        <f>IF(AT8="-","",IF(AT8="-","【-】","【"&amp;SUBSTITUTE(TEXT(AT8,"#,##0.0"),"-","△")&amp;"】"))</f>
        <v>【8.6】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158</v>
      </c>
      <c r="BA6" s="65">
        <f t="shared" si="4"/>
        <v>117</v>
      </c>
      <c r="BB6" s="65">
        <f t="shared" si="4"/>
        <v>96</v>
      </c>
      <c r="BC6" s="65">
        <f t="shared" si="4"/>
        <v>37</v>
      </c>
      <c r="BD6" s="65">
        <f t="shared" si="4"/>
        <v>9617</v>
      </c>
      <c r="BE6" s="63" t="str">
        <f>IF(BE8="-","",IF(BE8="-","【-】","【"&amp;SUBSTITUTE(TEXT(BE8,"#,##0"),"-","△")&amp;"】"))</f>
        <v>【2,345】</v>
      </c>
      <c r="BF6" s="64">
        <f>IF(BF8="-",NA(),BF8)</f>
        <v>-88.9</v>
      </c>
      <c r="BG6" s="64">
        <f t="shared" ref="BG6:BO6" si="5">IF(BG8="-",NA(),BG8)</f>
        <v>-41.8</v>
      </c>
      <c r="BH6" s="64">
        <f t="shared" si="5"/>
        <v>-40.799999999999997</v>
      </c>
      <c r="BI6" s="64">
        <f t="shared" si="5"/>
        <v>-41.4</v>
      </c>
      <c r="BJ6" s="64">
        <f t="shared" si="5"/>
        <v>-80.8</v>
      </c>
      <c r="BK6" s="64">
        <f t="shared" si="5"/>
        <v>15</v>
      </c>
      <c r="BL6" s="64">
        <f t="shared" si="5"/>
        <v>11.7</v>
      </c>
      <c r="BM6" s="64">
        <f t="shared" si="5"/>
        <v>9.6</v>
      </c>
      <c r="BN6" s="64">
        <f t="shared" si="5"/>
        <v>2.2000000000000002</v>
      </c>
      <c r="BO6" s="64">
        <f t="shared" si="5"/>
        <v>-74.8</v>
      </c>
      <c r="BP6" s="61" t="str">
        <f>IF(BP8="-","",IF(BP8="-","【-】","【"&amp;SUBSTITUTE(TEXT(BP8,"#,##0.0"),"-","△")&amp;"】"))</f>
        <v>【△65.9】</v>
      </c>
      <c r="BQ6" s="65">
        <f>IF(BQ8="-",NA(),BQ8)</f>
        <v>-21845</v>
      </c>
      <c r="BR6" s="65">
        <f t="shared" ref="BR6:BZ6" si="6">IF(BR8="-",NA(),BR8)</f>
        <v>-1296</v>
      </c>
      <c r="BS6" s="65">
        <f t="shared" si="6"/>
        <v>-1499</v>
      </c>
      <c r="BT6" s="65">
        <f t="shared" si="6"/>
        <v>-1287</v>
      </c>
      <c r="BU6" s="65">
        <f t="shared" si="6"/>
        <v>-7518</v>
      </c>
      <c r="BV6" s="65">
        <f t="shared" si="6"/>
        <v>37773</v>
      </c>
      <c r="BW6" s="65">
        <f t="shared" si="6"/>
        <v>33351</v>
      </c>
      <c r="BX6" s="65">
        <f t="shared" si="6"/>
        <v>18755</v>
      </c>
      <c r="BY6" s="65">
        <f t="shared" si="6"/>
        <v>16100</v>
      </c>
      <c r="BZ6" s="65">
        <f t="shared" si="6"/>
        <v>4993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111</v>
      </c>
      <c r="CM6" s="63">
        <f t="shared" ref="CM6:CN6" si="7">CM8</f>
        <v>0</v>
      </c>
      <c r="CN6" s="63">
        <f t="shared" si="7"/>
        <v>233201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111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320.39999999999998</v>
      </c>
      <c r="DF6" s="64">
        <f t="shared" si="8"/>
        <v>243</v>
      </c>
      <c r="DG6" s="64">
        <f t="shared" si="8"/>
        <v>193.1</v>
      </c>
      <c r="DH6" s="64">
        <f t="shared" si="8"/>
        <v>163.69999999999999</v>
      </c>
      <c r="DI6" s="64">
        <f t="shared" si="8"/>
        <v>117.8</v>
      </c>
      <c r="DJ6" s="61" t="str">
        <f>IF(DJ8="-","",IF(DJ8="-","【-】","【"&amp;SUBSTITUTE(TEXT(DJ8,"#,##0.0"),"-","△")&amp;"】"))</f>
        <v>【183.4】</v>
      </c>
      <c r="DK6" s="64">
        <f>IF(DK8="-",NA(),DK8)</f>
        <v>141.4</v>
      </c>
      <c r="DL6" s="64">
        <f t="shared" ref="DL6:DT6" si="9">IF(DL8="-",NA(),DL8)</f>
        <v>124.3</v>
      </c>
      <c r="DM6" s="64">
        <f t="shared" si="9"/>
        <v>118.3</v>
      </c>
      <c r="DN6" s="64">
        <f t="shared" si="9"/>
        <v>128.5</v>
      </c>
      <c r="DO6" s="64">
        <f t="shared" si="9"/>
        <v>94.7</v>
      </c>
      <c r="DP6" s="64">
        <f t="shared" si="9"/>
        <v>184.7</v>
      </c>
      <c r="DQ6" s="64">
        <f t="shared" si="9"/>
        <v>184.1</v>
      </c>
      <c r="DR6" s="64">
        <f t="shared" si="9"/>
        <v>188.2</v>
      </c>
      <c r="DS6" s="64">
        <f t="shared" si="9"/>
        <v>184.2</v>
      </c>
      <c r="DT6" s="64">
        <f t="shared" si="9"/>
        <v>153.80000000000001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112</v>
      </c>
      <c r="B7" s="60">
        <f t="shared" ref="B7:X7" si="10">B8</f>
        <v>2020</v>
      </c>
      <c r="C7" s="60">
        <f t="shared" si="10"/>
        <v>281000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10</v>
      </c>
      <c r="H7" s="60" t="str">
        <f t="shared" si="10"/>
        <v>兵庫県　神戸市</v>
      </c>
      <c r="I7" s="60" t="str">
        <f t="shared" si="10"/>
        <v>新長田駅前駐車場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</v>
      </c>
      <c r="Q7" s="62" t="str">
        <f t="shared" si="10"/>
        <v>地下式</v>
      </c>
      <c r="R7" s="63">
        <f t="shared" si="10"/>
        <v>24</v>
      </c>
      <c r="S7" s="62" t="str">
        <f t="shared" si="10"/>
        <v>駅</v>
      </c>
      <c r="T7" s="62" t="str">
        <f t="shared" si="10"/>
        <v>無</v>
      </c>
      <c r="U7" s="63">
        <f t="shared" si="10"/>
        <v>8450</v>
      </c>
      <c r="V7" s="63">
        <f t="shared" si="10"/>
        <v>169</v>
      </c>
      <c r="W7" s="63">
        <f t="shared" si="10"/>
        <v>300</v>
      </c>
      <c r="X7" s="62" t="str">
        <f t="shared" si="10"/>
        <v>代行制</v>
      </c>
      <c r="Y7" s="64">
        <f>Y8</f>
        <v>68.400000000000006</v>
      </c>
      <c r="Z7" s="64">
        <f t="shared" ref="Z7:AH7" si="11">Z8</f>
        <v>97.2</v>
      </c>
      <c r="AA7" s="64">
        <f t="shared" si="11"/>
        <v>96.6</v>
      </c>
      <c r="AB7" s="64">
        <f t="shared" si="11"/>
        <v>97.1</v>
      </c>
      <c r="AC7" s="64">
        <f t="shared" si="11"/>
        <v>81.599999999999994</v>
      </c>
      <c r="AD7" s="64">
        <f t="shared" si="11"/>
        <v>206.5</v>
      </c>
      <c r="AE7" s="64">
        <f t="shared" si="11"/>
        <v>124.4</v>
      </c>
      <c r="AF7" s="64">
        <f t="shared" si="11"/>
        <v>126.3</v>
      </c>
      <c r="AG7" s="64">
        <f t="shared" si="11"/>
        <v>121.8</v>
      </c>
      <c r="AH7" s="64">
        <f t="shared" si="11"/>
        <v>100.6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17.100000000000001</v>
      </c>
      <c r="AP7" s="64">
        <f t="shared" si="12"/>
        <v>16.899999999999999</v>
      </c>
      <c r="AQ7" s="64">
        <f t="shared" si="12"/>
        <v>12.1</v>
      </c>
      <c r="AR7" s="64">
        <f t="shared" si="12"/>
        <v>6.5</v>
      </c>
      <c r="AS7" s="64">
        <f t="shared" si="12"/>
        <v>9.8000000000000007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158</v>
      </c>
      <c r="BA7" s="65">
        <f t="shared" si="13"/>
        <v>117</v>
      </c>
      <c r="BB7" s="65">
        <f t="shared" si="13"/>
        <v>96</v>
      </c>
      <c r="BC7" s="65">
        <f t="shared" si="13"/>
        <v>37</v>
      </c>
      <c r="BD7" s="65">
        <f t="shared" si="13"/>
        <v>9617</v>
      </c>
      <c r="BE7" s="63"/>
      <c r="BF7" s="64">
        <f>BF8</f>
        <v>-88.9</v>
      </c>
      <c r="BG7" s="64">
        <f t="shared" ref="BG7:BO7" si="14">BG8</f>
        <v>-41.8</v>
      </c>
      <c r="BH7" s="64">
        <f t="shared" si="14"/>
        <v>-40.799999999999997</v>
      </c>
      <c r="BI7" s="64">
        <f t="shared" si="14"/>
        <v>-41.4</v>
      </c>
      <c r="BJ7" s="64">
        <f t="shared" si="14"/>
        <v>-80.8</v>
      </c>
      <c r="BK7" s="64">
        <f t="shared" si="14"/>
        <v>15</v>
      </c>
      <c r="BL7" s="64">
        <f t="shared" si="14"/>
        <v>11.7</v>
      </c>
      <c r="BM7" s="64">
        <f t="shared" si="14"/>
        <v>9.6</v>
      </c>
      <c r="BN7" s="64">
        <f t="shared" si="14"/>
        <v>2.2000000000000002</v>
      </c>
      <c r="BO7" s="64">
        <f t="shared" si="14"/>
        <v>-74.8</v>
      </c>
      <c r="BP7" s="61"/>
      <c r="BQ7" s="65">
        <f>BQ8</f>
        <v>-21845</v>
      </c>
      <c r="BR7" s="65">
        <f t="shared" ref="BR7:BZ7" si="15">BR8</f>
        <v>-1296</v>
      </c>
      <c r="BS7" s="65">
        <f t="shared" si="15"/>
        <v>-1499</v>
      </c>
      <c r="BT7" s="65">
        <f t="shared" si="15"/>
        <v>-1287</v>
      </c>
      <c r="BU7" s="65">
        <f t="shared" si="15"/>
        <v>-7518</v>
      </c>
      <c r="BV7" s="65">
        <f t="shared" si="15"/>
        <v>37773</v>
      </c>
      <c r="BW7" s="65">
        <f t="shared" si="15"/>
        <v>33351</v>
      </c>
      <c r="BX7" s="65">
        <f t="shared" si="15"/>
        <v>18755</v>
      </c>
      <c r="BY7" s="65">
        <f t="shared" si="15"/>
        <v>16100</v>
      </c>
      <c r="BZ7" s="65">
        <f t="shared" si="15"/>
        <v>4993</v>
      </c>
      <c r="CA7" s="63"/>
      <c r="CB7" s="64" t="s">
        <v>113</v>
      </c>
      <c r="CC7" s="64" t="s">
        <v>113</v>
      </c>
      <c r="CD7" s="64" t="s">
        <v>113</v>
      </c>
      <c r="CE7" s="64" t="s">
        <v>113</v>
      </c>
      <c r="CF7" s="64" t="s">
        <v>113</v>
      </c>
      <c r="CG7" s="64" t="s">
        <v>113</v>
      </c>
      <c r="CH7" s="64" t="s">
        <v>113</v>
      </c>
      <c r="CI7" s="64" t="s">
        <v>113</v>
      </c>
      <c r="CJ7" s="64" t="s">
        <v>113</v>
      </c>
      <c r="CK7" s="64" t="s">
        <v>111</v>
      </c>
      <c r="CL7" s="61"/>
      <c r="CM7" s="63">
        <f>CM8</f>
        <v>0</v>
      </c>
      <c r="CN7" s="63">
        <f>CN8</f>
        <v>233201</v>
      </c>
      <c r="CO7" s="64" t="s">
        <v>113</v>
      </c>
      <c r="CP7" s="64" t="s">
        <v>113</v>
      </c>
      <c r="CQ7" s="64" t="s">
        <v>113</v>
      </c>
      <c r="CR7" s="64" t="s">
        <v>113</v>
      </c>
      <c r="CS7" s="64" t="s">
        <v>113</v>
      </c>
      <c r="CT7" s="64" t="s">
        <v>113</v>
      </c>
      <c r="CU7" s="64" t="s">
        <v>113</v>
      </c>
      <c r="CV7" s="64" t="s">
        <v>113</v>
      </c>
      <c r="CW7" s="64" t="s">
        <v>113</v>
      </c>
      <c r="CX7" s="64" t="s">
        <v>111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320.39999999999998</v>
      </c>
      <c r="DF7" s="64">
        <f t="shared" si="16"/>
        <v>243</v>
      </c>
      <c r="DG7" s="64">
        <f t="shared" si="16"/>
        <v>193.1</v>
      </c>
      <c r="DH7" s="64">
        <f t="shared" si="16"/>
        <v>163.69999999999999</v>
      </c>
      <c r="DI7" s="64">
        <f t="shared" si="16"/>
        <v>117.8</v>
      </c>
      <c r="DJ7" s="61"/>
      <c r="DK7" s="64">
        <f>DK8</f>
        <v>141.4</v>
      </c>
      <c r="DL7" s="64">
        <f t="shared" ref="DL7:DT7" si="17">DL8</f>
        <v>124.3</v>
      </c>
      <c r="DM7" s="64">
        <f t="shared" si="17"/>
        <v>118.3</v>
      </c>
      <c r="DN7" s="64">
        <f t="shared" si="17"/>
        <v>128.5</v>
      </c>
      <c r="DO7" s="64">
        <f t="shared" si="17"/>
        <v>94.7</v>
      </c>
      <c r="DP7" s="64">
        <f t="shared" si="17"/>
        <v>184.7</v>
      </c>
      <c r="DQ7" s="64">
        <f t="shared" si="17"/>
        <v>184.1</v>
      </c>
      <c r="DR7" s="64">
        <f t="shared" si="17"/>
        <v>188.2</v>
      </c>
      <c r="DS7" s="64">
        <f t="shared" si="17"/>
        <v>184.2</v>
      </c>
      <c r="DT7" s="64">
        <f t="shared" si="17"/>
        <v>153.80000000000001</v>
      </c>
      <c r="DU7" s="61"/>
    </row>
    <row r="8" spans="1:125" s="66" customFormat="1" x14ac:dyDescent="0.15">
      <c r="A8" s="49"/>
      <c r="B8" s="67">
        <v>2020</v>
      </c>
      <c r="C8" s="67">
        <v>281000</v>
      </c>
      <c r="D8" s="67">
        <v>47</v>
      </c>
      <c r="E8" s="67">
        <v>14</v>
      </c>
      <c r="F8" s="67">
        <v>0</v>
      </c>
      <c r="G8" s="67">
        <v>10</v>
      </c>
      <c r="H8" s="67" t="s">
        <v>114</v>
      </c>
      <c r="I8" s="67" t="s">
        <v>115</v>
      </c>
      <c r="J8" s="67" t="s">
        <v>116</v>
      </c>
      <c r="K8" s="67" t="s">
        <v>117</v>
      </c>
      <c r="L8" s="67" t="s">
        <v>118</v>
      </c>
      <c r="M8" s="67" t="s">
        <v>119</v>
      </c>
      <c r="N8" s="67" t="s">
        <v>120</v>
      </c>
      <c r="O8" s="68" t="s">
        <v>121</v>
      </c>
      <c r="P8" s="69" t="s">
        <v>122</v>
      </c>
      <c r="Q8" s="69" t="s">
        <v>123</v>
      </c>
      <c r="R8" s="70">
        <v>24</v>
      </c>
      <c r="S8" s="69" t="s">
        <v>124</v>
      </c>
      <c r="T8" s="69" t="s">
        <v>125</v>
      </c>
      <c r="U8" s="70">
        <v>8450</v>
      </c>
      <c r="V8" s="70">
        <v>169</v>
      </c>
      <c r="W8" s="70">
        <v>300</v>
      </c>
      <c r="X8" s="69" t="s">
        <v>126</v>
      </c>
      <c r="Y8" s="71">
        <v>68.400000000000006</v>
      </c>
      <c r="Z8" s="71">
        <v>97.2</v>
      </c>
      <c r="AA8" s="71">
        <v>96.6</v>
      </c>
      <c r="AB8" s="71">
        <v>97.1</v>
      </c>
      <c r="AC8" s="71">
        <v>81.599999999999994</v>
      </c>
      <c r="AD8" s="71">
        <v>206.5</v>
      </c>
      <c r="AE8" s="71">
        <v>124.4</v>
      </c>
      <c r="AF8" s="71">
        <v>126.3</v>
      </c>
      <c r="AG8" s="71">
        <v>121.8</v>
      </c>
      <c r="AH8" s="71">
        <v>100.6</v>
      </c>
      <c r="AI8" s="68">
        <v>630.70000000000005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17.100000000000001</v>
      </c>
      <c r="AP8" s="71">
        <v>16.899999999999999</v>
      </c>
      <c r="AQ8" s="71">
        <v>12.1</v>
      </c>
      <c r="AR8" s="71">
        <v>6.5</v>
      </c>
      <c r="AS8" s="71">
        <v>9.8000000000000007</v>
      </c>
      <c r="AT8" s="68">
        <v>8.6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158</v>
      </c>
      <c r="BA8" s="72">
        <v>117</v>
      </c>
      <c r="BB8" s="72">
        <v>96</v>
      </c>
      <c r="BC8" s="72">
        <v>37</v>
      </c>
      <c r="BD8" s="72">
        <v>9617</v>
      </c>
      <c r="BE8" s="72">
        <v>2345</v>
      </c>
      <c r="BF8" s="71">
        <v>-88.9</v>
      </c>
      <c r="BG8" s="71">
        <v>-41.8</v>
      </c>
      <c r="BH8" s="71">
        <v>-40.799999999999997</v>
      </c>
      <c r="BI8" s="71">
        <v>-41.4</v>
      </c>
      <c r="BJ8" s="71">
        <v>-80.8</v>
      </c>
      <c r="BK8" s="71">
        <v>15</v>
      </c>
      <c r="BL8" s="71">
        <v>11.7</v>
      </c>
      <c r="BM8" s="71">
        <v>9.6</v>
      </c>
      <c r="BN8" s="71">
        <v>2.2000000000000002</v>
      </c>
      <c r="BO8" s="71">
        <v>-74.8</v>
      </c>
      <c r="BP8" s="68">
        <v>-65.900000000000006</v>
      </c>
      <c r="BQ8" s="72">
        <v>-21845</v>
      </c>
      <c r="BR8" s="72">
        <v>-1296</v>
      </c>
      <c r="BS8" s="72">
        <v>-1499</v>
      </c>
      <c r="BT8" s="73">
        <v>-1287</v>
      </c>
      <c r="BU8" s="73">
        <v>-7518</v>
      </c>
      <c r="BV8" s="72">
        <v>37773</v>
      </c>
      <c r="BW8" s="72">
        <v>33351</v>
      </c>
      <c r="BX8" s="72">
        <v>18755</v>
      </c>
      <c r="BY8" s="72">
        <v>16100</v>
      </c>
      <c r="BZ8" s="72">
        <v>4993</v>
      </c>
      <c r="CA8" s="70">
        <v>3932</v>
      </c>
      <c r="CB8" s="71" t="s">
        <v>118</v>
      </c>
      <c r="CC8" s="71" t="s">
        <v>118</v>
      </c>
      <c r="CD8" s="71" t="s">
        <v>118</v>
      </c>
      <c r="CE8" s="71" t="s">
        <v>118</v>
      </c>
      <c r="CF8" s="71" t="s">
        <v>118</v>
      </c>
      <c r="CG8" s="71" t="s">
        <v>118</v>
      </c>
      <c r="CH8" s="71" t="s">
        <v>118</v>
      </c>
      <c r="CI8" s="71" t="s">
        <v>118</v>
      </c>
      <c r="CJ8" s="71" t="s">
        <v>118</v>
      </c>
      <c r="CK8" s="71" t="s">
        <v>118</v>
      </c>
      <c r="CL8" s="68" t="s">
        <v>118</v>
      </c>
      <c r="CM8" s="70">
        <v>0</v>
      </c>
      <c r="CN8" s="70">
        <v>233201</v>
      </c>
      <c r="CO8" s="71" t="s">
        <v>118</v>
      </c>
      <c r="CP8" s="71" t="s">
        <v>118</v>
      </c>
      <c r="CQ8" s="71" t="s">
        <v>118</v>
      </c>
      <c r="CR8" s="71" t="s">
        <v>118</v>
      </c>
      <c r="CS8" s="71" t="s">
        <v>118</v>
      </c>
      <c r="CT8" s="71" t="s">
        <v>118</v>
      </c>
      <c r="CU8" s="71" t="s">
        <v>118</v>
      </c>
      <c r="CV8" s="71" t="s">
        <v>118</v>
      </c>
      <c r="CW8" s="71" t="s">
        <v>118</v>
      </c>
      <c r="CX8" s="71" t="s">
        <v>118</v>
      </c>
      <c r="CY8" s="68" t="s">
        <v>118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320.39999999999998</v>
      </c>
      <c r="DF8" s="71">
        <v>243</v>
      </c>
      <c r="DG8" s="71">
        <v>193.1</v>
      </c>
      <c r="DH8" s="71">
        <v>163.69999999999999</v>
      </c>
      <c r="DI8" s="71">
        <v>117.8</v>
      </c>
      <c r="DJ8" s="68">
        <v>183.4</v>
      </c>
      <c r="DK8" s="71">
        <v>141.4</v>
      </c>
      <c r="DL8" s="71">
        <v>124.3</v>
      </c>
      <c r="DM8" s="71">
        <v>118.3</v>
      </c>
      <c r="DN8" s="71">
        <v>128.5</v>
      </c>
      <c r="DO8" s="71">
        <v>94.7</v>
      </c>
      <c r="DP8" s="71">
        <v>184.7</v>
      </c>
      <c r="DQ8" s="71">
        <v>184.1</v>
      </c>
      <c r="DR8" s="71">
        <v>188.2</v>
      </c>
      <c r="DS8" s="71">
        <v>184.2</v>
      </c>
      <c r="DT8" s="71">
        <v>153.80000000000001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127</v>
      </c>
      <c r="C10" s="78" t="s">
        <v>128</v>
      </c>
      <c r="D10" s="78" t="s">
        <v>129</v>
      </c>
      <c r="E10" s="78" t="s">
        <v>130</v>
      </c>
      <c r="F10" s="78" t="s">
        <v>131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53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cp:lastPrinted>2022-01-12T08:28:42Z</cp:lastPrinted>
  <dcterms:created xsi:type="dcterms:W3CDTF">2021-12-17T06:05:42Z</dcterms:created>
  <dcterms:modified xsi:type="dcterms:W3CDTF">2022-01-12T08:28:56Z</dcterms:modified>
  <cp:category/>
</cp:coreProperties>
</file>