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2_建設局\07_道路計画課\02_計画係（自転車）\01_駐車場\01_令和３年度\02_照会回答・要望・依頼\44_令和２年度決算　経営比較分析\"/>
    </mc:Choice>
  </mc:AlternateContent>
  <workbookProtection workbookAlgorithmName="SHA-512" workbookHashValue="K9umtVc0lANos9+VD+17sGJpvmMgH2mXPlUbgI53Hq5QLAsPnGwO1YnJA5yunTO/41df+AUPN5SPk9FyIk7nYA==" workbookSaltValue="tOVd9142ByMuz4zDE78c8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BZ51" i="4"/>
  <c r="BZ30" i="4"/>
  <c r="IE76" i="4"/>
  <c r="GQ30" i="4"/>
  <c r="HP76" i="4"/>
  <c r="BG30" i="4"/>
  <c r="FX30" i="4"/>
  <c r="AV76" i="4"/>
  <c r="KO51" i="4"/>
  <c r="KO30" i="4"/>
  <c r="LE76" i="4"/>
  <c r="FX51" i="4"/>
  <c r="BG51" i="4"/>
  <c r="HA76" i="4"/>
  <c r="AN51" i="4"/>
  <c r="FE30" i="4"/>
  <c r="FE51" i="4"/>
  <c r="AN30" i="4"/>
  <c r="JV51" i="4"/>
  <c r="AG76" i="4"/>
  <c r="KP76" i="4"/>
  <c r="JV30" i="4"/>
  <c r="KA76" i="4"/>
  <c r="EL51" i="4"/>
  <c r="JC30" i="4"/>
  <c r="R76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<sst xmlns="http://schemas.openxmlformats.org/spreadsheetml/2006/main" count="278" uniqueCount="138">
  <si>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</si>
  <si>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</si>
  <si>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</si>
  <si>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</si>
  <si>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</si>
  <si>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</si>
  <si>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</si>
  <si>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</si>
  <si>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</si>
  <si>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</si>
  <si>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</si>
  <si>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</si>
  <si>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</si>
  <si>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</si>
  <si>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</si>
  <si>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</si>
  <si>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</si>
  <si>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</si>
  <si>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</si>
  <si>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</si>
  <si>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</si>
  <si>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</si>
  <si>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</si>
  <si>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</si>
  <si>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</si>
  <si>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</si>
  <si>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</si>
  <si>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</si>
  <si>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</si>
  <si>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</si>
  <si>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</si>
  <si>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</si>
  <si>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</si>
  <si>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</si>
  <si>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</si>
  <si>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</si>
  <si>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</si>
  <si>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</si>
  <si>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</si>
  <si>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</si>
  <si>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</si>
  <si>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</si>
  <si>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</si>
  <si>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</si>
  <si>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</si>
  <si>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</si>
  <si>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</si>
  <si>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</si>
  <si>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</si>
  <si>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</si>
  <si>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</si>
  <si>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</si>
  <si>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</si>
  <si>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</si>
  <si>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</si>
  <si>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</si>
  <si>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</si>
  <si>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</si>
  <si>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</si>
  <si>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</si>
  <si>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</si>
  <si>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</si>
  <si>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</si>
  <si>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</si>
  <si>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</si>
  <si>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</si>
  <si>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</si>
  <si>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</si>
  <si>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</si>
  <si>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</si>
  <si>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</si>
  <si>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</si>
  <si>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</si>
  <si>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</si>
  <si>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</si>
  <si>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</si>
  <si>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</si>
  <si>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</si>
  <si>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</si>
  <si>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</si>
  <si>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</si>
  <si>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</si>
  <si>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</si>
  <si>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</si>
  <si>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</si>
  <si>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</si>
  <si>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</si>
  <si>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</si>
  <si>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</si>
  <si>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</si>
  <si>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</si>
  <si>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</si>
  <si>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</si>
  <si>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</si>
  <si>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</si>
  <si>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</si>
  <si>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</si>
  <si>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</si>
  <si>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</si>
  <si>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</si>
  <si>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</si>
  <si>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</si>
  <si>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</si>
  <si>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</si>
  <si>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</si>
  <si>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</si>
  <si>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</si>
  <si>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</si>
  <si>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</si>
  <si>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</si>
  <si>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</si>
  <si>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</si>
  <si>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</si>
  <si>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</si>
  <si>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</si>
  <si>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</si>
  <si>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兵庫県　神戸市</t>
  </si>
  <si>
    <t>和田岬駐車場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</si>
  <si>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</si>
  <si>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</si>
  <si>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</si>
  <si>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</si>
  <si>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</si>
  <si>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</si>
  <si>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</si>
  <si>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</si>
  <si>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</si>
  <si>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</si>
  <si>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</si>
  <si>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</si>
  <si>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</si>
  <si>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</si>
  <si>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</si>
  <si>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</si>
  <si>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①収益的収支比率について、前年度から微減しているが、100％を超える黒字であり、類似施設の平均値を大きく上回っている。
④売上高GOP比率、⑤EBITDAについては、前年度から減少しているが、類似施設の平均値を大きく上回っている。</t>
    <rPh sb="13" eb="15">
      <t>ゼンネン</t>
    </rPh>
    <rPh sb="18" eb="20">
      <t>ビゲン</t>
    </rPh>
    <rPh sb="31" eb="32">
      <t>コ</t>
    </rPh>
    <rPh sb="34" eb="36">
      <t>クロジ</t>
    </rPh>
    <rPh sb="83" eb="85">
      <t>ゼンネン</t>
    </rPh>
    <rPh sb="88" eb="90">
      <t>ゲンショウ</t>
    </rPh>
    <phoneticPr fontId="5"/>
  </si>
  <si>
    <t>⑧設備投資見込額について、前年度より増加している。今後、必要な設備更新に対する投資を計画的に実施していく。
⑩企業債残高対料金収入比率は、平成30年度より０となっている。</t>
    <rPh sb="13" eb="16">
      <t>ゼンネンド</t>
    </rPh>
    <rPh sb="18" eb="20">
      <t>ゾウカ</t>
    </rPh>
    <phoneticPr fontId="5"/>
  </si>
  <si>
    <t>⑪稼働率について、直近3年間はほぼ横ばいであり、類似施設の平均値を下回っている。令和２年度は新型コロナウイルス感染症拡大の影響で減少している。
通勤目的の長時間利用車両が多いためと考えられる。</t>
    <phoneticPr fontId="5"/>
  </si>
  <si>
    <t>近隣の企業への通勤・訪問者の利用が多い。今年度の収益的収支比率は黒字であったが、引き続き指定管理者と連携しながら、収益の増加及び安定化を目指していく。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</si>
</sst>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45.7</c:v>
                </c:pt>
                <c:pt idx="1">
                  <c:v>29.6</c:v>
                </c:pt>
                <c:pt idx="2">
                  <c:v>40.700000000000003</c:v>
                </c:pt>
                <c:pt idx="3">
                  <c:v>158.1</c:v>
                </c:pt>
                <c:pt idx="4">
                  <c:v>148.9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5-4EC3-9A9C-65E3ED4A1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25-4EC3-9A9C-65E3ED4A1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410.1</c:v>
                </c:pt>
                <c:pt idx="1">
                  <c:v>143.80000000000001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5-4C4C-A9C9-E997248D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5-4C4C-A9C9-E997248D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208-44D0-B983-941EDA570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08-44D0-B983-941EDA570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94F-4D76-9DC6-E2D417E6A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F-4D76-9DC6-E2D417E6A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6-416D-8C69-5C37B94A5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6-416D-8C69-5C37B94A5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9-49FC-9A0B-EA5DF1F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9-49FC-9A0B-EA5DF1F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127.9</c:v>
                </c:pt>
                <c:pt idx="1">
                  <c:v>77.099999999999994</c:v>
                </c:pt>
                <c:pt idx="2">
                  <c:v>72.099999999999994</c:v>
                </c:pt>
                <c:pt idx="3">
                  <c:v>68.099999999999994</c:v>
                </c:pt>
                <c:pt idx="4">
                  <c:v>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C-4165-AF1B-FBE6AECFD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C-4165-AF1B-FBE6AECFD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</c:v>
                </c:pt>
                <c:pt idx="1">
                  <c:v>40.700000000000003</c:v>
                </c:pt>
                <c:pt idx="2">
                  <c:v>-2.2999999999999998</c:v>
                </c:pt>
                <c:pt idx="3">
                  <c:v>33.1</c:v>
                </c:pt>
                <c:pt idx="4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6-446D-865C-570B432D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6-446D-865C-570B432D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16819</c:v>
                </c:pt>
                <c:pt idx="1">
                  <c:v>16059</c:v>
                </c:pt>
                <c:pt idx="2">
                  <c:v>158</c:v>
                </c:pt>
                <c:pt idx="3">
                  <c:v>14247</c:v>
                </c:pt>
                <c:pt idx="4">
                  <c:v>11943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5-4D2C-8327-B98277EF3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15-4D2C-8327-B98277EF3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M28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兵庫県神戸市　和田岬駐車場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7222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140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45.7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29.6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40.700000000000003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158.1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148.9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127.9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77.099999999999994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72.099999999999994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68.099999999999994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59.3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206.5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124.4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126.3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121.8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100.6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17.100000000000001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16.899999999999999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12.1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6.5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9.8000000000000007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184.7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188.2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135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40.700000000000003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-2.2999999999999998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33.1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26.4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16819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16059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158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14247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11943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158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117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96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9617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11.7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9.6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2.2000000000000002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-74.8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37773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33351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18755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16100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4993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381757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410.1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143.80000000000001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320.39999999999998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243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193.1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163.69999999999999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117.8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8tJiKVkGj/zbsMYOW95g7Xtb8o+eKeUard4oGhxneNqcvspzQFxhPyh0/5W4jNbIbEG01dkGVlX0yjOiGh36Q==" saltValue="fhy/aohOqj1R9bXb+d7z3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100</v>
      </c>
      <c r="AW5" s="59" t="s">
        <v>104</v>
      </c>
      <c r="AX5" s="59" t="s">
        <v>105</v>
      </c>
      <c r="AY5" s="59" t="s">
        <v>106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100</v>
      </c>
      <c r="BH5" s="59" t="s">
        <v>104</v>
      </c>
      <c r="BI5" s="59" t="s">
        <v>105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107</v>
      </c>
      <c r="BS5" s="59" t="s">
        <v>104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108</v>
      </c>
      <c r="CC5" s="59" t="s">
        <v>107</v>
      </c>
      <c r="CD5" s="59" t="s">
        <v>101</v>
      </c>
      <c r="CE5" s="59" t="s">
        <v>92</v>
      </c>
      <c r="CF5" s="59" t="s">
        <v>103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100</v>
      </c>
      <c r="CQ5" s="59" t="s">
        <v>104</v>
      </c>
      <c r="CR5" s="59" t="s">
        <v>105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108</v>
      </c>
      <c r="DA5" s="59" t="s">
        <v>109</v>
      </c>
      <c r="DB5" s="59" t="s">
        <v>104</v>
      </c>
      <c r="DC5" s="59" t="s">
        <v>92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109</v>
      </c>
      <c r="DM5" s="59" t="s">
        <v>101</v>
      </c>
      <c r="DN5" s="59" t="s">
        <v>105</v>
      </c>
      <c r="DO5" s="59" t="s">
        <v>103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2020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11</v>
      </c>
      <c r="H6" s="60" t="str">
        <f>SUBSTITUTE(H8,"　","")</f>
        <v>兵庫県神戸市</v>
      </c>
      <c r="I6" s="60" t="str">
        <f t="shared" si="1"/>
        <v>和田岬駐車場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19</v>
      </c>
      <c r="S6" s="62" t="str">
        <f t="shared" si="1"/>
        <v>駅</v>
      </c>
      <c r="T6" s="62" t="str">
        <f t="shared" si="1"/>
        <v>無</v>
      </c>
      <c r="U6" s="63">
        <f t="shared" si="1"/>
        <v>7222</v>
      </c>
      <c r="V6" s="63">
        <f t="shared" si="1"/>
        <v>140</v>
      </c>
      <c r="W6" s="63">
        <f t="shared" si="1"/>
        <v>300</v>
      </c>
      <c r="X6" s="62" t="str">
        <f t="shared" si="1"/>
        <v>代行制</v>
      </c>
      <c r="Y6" s="64">
        <f>IF(Y8="-",NA(),Y8)</f>
        <v>45.7</v>
      </c>
      <c r="Z6" s="64">
        <f t="shared" ref="Z6:AH6" si="2">IF(Z8="-",NA(),Z8)</f>
        <v>29.6</v>
      </c>
      <c r="AA6" s="64">
        <f t="shared" si="2"/>
        <v>40.700000000000003</v>
      </c>
      <c r="AB6" s="64">
        <f t="shared" si="2"/>
        <v>158.1</v>
      </c>
      <c r="AC6" s="64">
        <f t="shared" si="2"/>
        <v>148.9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37</v>
      </c>
      <c r="BG6" s="64">
        <f t="shared" ref="BG6:BO6" si="5">IF(BG8="-",NA(),BG8)</f>
        <v>40.700000000000003</v>
      </c>
      <c r="BH6" s="64">
        <f t="shared" si="5"/>
        <v>-2.2999999999999998</v>
      </c>
      <c r="BI6" s="64">
        <f t="shared" si="5"/>
        <v>33.1</v>
      </c>
      <c r="BJ6" s="64">
        <f t="shared" si="5"/>
        <v>26.4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16819</v>
      </c>
      <c r="BR6" s="65">
        <f t="shared" ref="BR6:BZ6" si="6">IF(BR8="-",NA(),BR8)</f>
        <v>16059</v>
      </c>
      <c r="BS6" s="65">
        <f t="shared" si="6"/>
        <v>158</v>
      </c>
      <c r="BT6" s="65">
        <f t="shared" si="6"/>
        <v>14247</v>
      </c>
      <c r="BU6" s="65">
        <f t="shared" si="6"/>
        <v>11943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4993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0</v>
      </c>
      <c r="CN6" s="63">
        <f t="shared" si="7"/>
        <v>381757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112</v>
      </c>
      <c r="CZ6" s="64">
        <f>IF(CZ8="-",NA(),CZ8)</f>
        <v>410.1</v>
      </c>
      <c r="DA6" s="64">
        <f t="shared" ref="DA6:DI6" si="8">IF(DA8="-",NA(),DA8)</f>
        <v>143.80000000000001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127.9</v>
      </c>
      <c r="DL6" s="64">
        <f t="shared" ref="DL6:DT6" si="9">IF(DL8="-",NA(),DL8)</f>
        <v>77.099999999999994</v>
      </c>
      <c r="DM6" s="64">
        <f t="shared" si="9"/>
        <v>72.099999999999994</v>
      </c>
      <c r="DN6" s="64">
        <f t="shared" si="9"/>
        <v>68.099999999999994</v>
      </c>
      <c r="DO6" s="64">
        <f t="shared" si="9"/>
        <v>59.3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113</v>
      </c>
      <c r="B7" s="60">
        <f t="shared" ref="B7:X7" si="10">B8</f>
        <v>2020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11</v>
      </c>
      <c r="H7" s="60" t="str">
        <f t="shared" si="10"/>
        <v>兵庫県　神戸市</v>
      </c>
      <c r="I7" s="60" t="str">
        <f t="shared" si="10"/>
        <v>和田岬駐車場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19</v>
      </c>
      <c r="S7" s="62" t="str">
        <f t="shared" si="10"/>
        <v>駅</v>
      </c>
      <c r="T7" s="62" t="str">
        <f t="shared" si="10"/>
        <v>無</v>
      </c>
      <c r="U7" s="63">
        <f t="shared" si="10"/>
        <v>7222</v>
      </c>
      <c r="V7" s="63">
        <f t="shared" si="10"/>
        <v>140</v>
      </c>
      <c r="W7" s="63">
        <f t="shared" si="10"/>
        <v>300</v>
      </c>
      <c r="X7" s="62" t="str">
        <f t="shared" si="10"/>
        <v>代行制</v>
      </c>
      <c r="Y7" s="64">
        <f>Y8</f>
        <v>45.7</v>
      </c>
      <c r="Z7" s="64">
        <f t="shared" ref="Z7:AH7" si="11">Z8</f>
        <v>29.6</v>
      </c>
      <c r="AA7" s="64">
        <f t="shared" si="11"/>
        <v>40.700000000000003</v>
      </c>
      <c r="AB7" s="64">
        <f t="shared" si="11"/>
        <v>158.1</v>
      </c>
      <c r="AC7" s="64">
        <f t="shared" si="11"/>
        <v>148.9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37</v>
      </c>
      <c r="BG7" s="64">
        <f t="shared" ref="BG7:BO7" si="14">BG8</f>
        <v>40.700000000000003</v>
      </c>
      <c r="BH7" s="64">
        <f t="shared" si="14"/>
        <v>-2.2999999999999998</v>
      </c>
      <c r="BI7" s="64">
        <f t="shared" si="14"/>
        <v>33.1</v>
      </c>
      <c r="BJ7" s="64">
        <f t="shared" si="14"/>
        <v>26.4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16819</v>
      </c>
      <c r="BR7" s="65">
        <f t="shared" ref="BR7:BZ7" si="15">BR8</f>
        <v>16059</v>
      </c>
      <c r="BS7" s="65">
        <f t="shared" si="15"/>
        <v>158</v>
      </c>
      <c r="BT7" s="65">
        <f t="shared" si="15"/>
        <v>14247</v>
      </c>
      <c r="BU7" s="65">
        <f t="shared" si="15"/>
        <v>11943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4993</v>
      </c>
      <c r="CA7" s="63"/>
      <c r="CB7" s="64" t="s">
        <v>114</v>
      </c>
      <c r="CC7" s="64" t="s">
        <v>114</v>
      </c>
      <c r="CD7" s="64" t="s">
        <v>114</v>
      </c>
      <c r="CE7" s="64" t="s">
        <v>114</v>
      </c>
      <c r="CF7" s="64" t="s">
        <v>114</v>
      </c>
      <c r="CG7" s="64" t="s">
        <v>114</v>
      </c>
      <c r="CH7" s="64" t="s">
        <v>114</v>
      </c>
      <c r="CI7" s="64" t="s">
        <v>114</v>
      </c>
      <c r="CJ7" s="64" t="s">
        <v>114</v>
      </c>
      <c r="CK7" s="64" t="s">
        <v>115</v>
      </c>
      <c r="CL7" s="61"/>
      <c r="CM7" s="63">
        <f>CM8</f>
        <v>0</v>
      </c>
      <c r="CN7" s="63">
        <f>CN8</f>
        <v>381757</v>
      </c>
      <c r="CO7" s="64" t="s">
        <v>114</v>
      </c>
      <c r="CP7" s="64" t="s">
        <v>114</v>
      </c>
      <c r="CQ7" s="64" t="s">
        <v>114</v>
      </c>
      <c r="CR7" s="64" t="s">
        <v>114</v>
      </c>
      <c r="CS7" s="64" t="s">
        <v>114</v>
      </c>
      <c r="CT7" s="64" t="s">
        <v>114</v>
      </c>
      <c r="CU7" s="64" t="s">
        <v>114</v>
      </c>
      <c r="CV7" s="64" t="s">
        <v>114</v>
      </c>
      <c r="CW7" s="64" t="s">
        <v>114</v>
      </c>
      <c r="CX7" s="64" t="s">
        <v>115</v>
      </c>
      <c r="CY7" s="61"/>
      <c r="CZ7" s="64">
        <f>CZ8</f>
        <v>410.1</v>
      </c>
      <c r="DA7" s="64">
        <f t="shared" ref="DA7:DI7" si="16">DA8</f>
        <v>143.80000000000001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127.9</v>
      </c>
      <c r="DL7" s="64">
        <f t="shared" ref="DL7:DT7" si="17">DL8</f>
        <v>77.099999999999994</v>
      </c>
      <c r="DM7" s="64">
        <f t="shared" si="17"/>
        <v>72.099999999999994</v>
      </c>
      <c r="DN7" s="64">
        <f t="shared" si="17"/>
        <v>68.099999999999994</v>
      </c>
      <c r="DO7" s="64">
        <f t="shared" si="17"/>
        <v>59.3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2020</v>
      </c>
      <c r="C8" s="67">
        <v>281000</v>
      </c>
      <c r="D8" s="67">
        <v>47</v>
      </c>
      <c r="E8" s="67">
        <v>14</v>
      </c>
      <c r="F8" s="67">
        <v>0</v>
      </c>
      <c r="G8" s="67">
        <v>11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19</v>
      </c>
      <c r="S8" s="69" t="s">
        <v>126</v>
      </c>
      <c r="T8" s="69" t="s">
        <v>127</v>
      </c>
      <c r="U8" s="70">
        <v>7222</v>
      </c>
      <c r="V8" s="70">
        <v>140</v>
      </c>
      <c r="W8" s="70">
        <v>300</v>
      </c>
      <c r="X8" s="69" t="s">
        <v>128</v>
      </c>
      <c r="Y8" s="71">
        <v>45.7</v>
      </c>
      <c r="Z8" s="71">
        <v>29.6</v>
      </c>
      <c r="AA8" s="71">
        <v>40.700000000000003</v>
      </c>
      <c r="AB8" s="71">
        <v>158.1</v>
      </c>
      <c r="AC8" s="71">
        <v>148.9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37</v>
      </c>
      <c r="BG8" s="71">
        <v>40.700000000000003</v>
      </c>
      <c r="BH8" s="71">
        <v>-2.2999999999999998</v>
      </c>
      <c r="BI8" s="71">
        <v>33.1</v>
      </c>
      <c r="BJ8" s="71">
        <v>26.4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16819</v>
      </c>
      <c r="BR8" s="72">
        <v>16059</v>
      </c>
      <c r="BS8" s="72">
        <v>158</v>
      </c>
      <c r="BT8" s="73">
        <v>14247</v>
      </c>
      <c r="BU8" s="73">
        <v>11943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4993</v>
      </c>
      <c r="CA8" s="70">
        <v>3932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0</v>
      </c>
      <c r="CN8" s="70">
        <v>381757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410.1</v>
      </c>
      <c r="DA8" s="71">
        <v>143.80000000000001</v>
      </c>
      <c r="DB8" s="71">
        <v>0</v>
      </c>
      <c r="DC8" s="71">
        <v>0</v>
      </c>
      <c r="DD8" s="71">
        <v>0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127.9</v>
      </c>
      <c r="DL8" s="71">
        <v>77.099999999999994</v>
      </c>
      <c r="DM8" s="71">
        <v>72.099999999999994</v>
      </c>
      <c r="DN8" s="71">
        <v>68.099999999999994</v>
      </c>
      <c r="DO8" s="71">
        <v>59.3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2022-01-12T08:29:27Z</cp:lastPrinted>
  <dcterms:created xsi:type="dcterms:W3CDTF">2021-12-17T06:05:43Z</dcterms:created>
  <dcterms:modified xsi:type="dcterms:W3CDTF">2022-01-12T08:29:30Z</dcterms:modified>
  <cp:category/>
</cp:coreProperties>
</file>