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Z463hEc+dpqjx83N8FaV+Br6Cud6l42iuHZnrxOfVlVwlsFS6OzCMi0hFcv9Pm8ayE6mRYk2yt9rpKAYqzBMMA==" workbookSaltValue="EFQuYr6C6P2z9/TaSm7ef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51" i="4"/>
  <c r="HJ30" i="4"/>
  <c r="IT76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BG30" i="4"/>
  <c r="AV76" i="4"/>
  <c r="KO51" i="4"/>
  <c r="LE76" i="4"/>
  <c r="FX51" i="4"/>
  <c r="KO30" i="4"/>
  <c r="HP76" i="4"/>
  <c r="FX30" i="4"/>
  <c r="KP76" i="4"/>
  <c r="JV30" i="4"/>
  <c r="HA76" i="4"/>
  <c r="AN51" i="4"/>
  <c r="FE30" i="4"/>
  <c r="AN30" i="4"/>
  <c r="AG76" i="4"/>
  <c r="JV51" i="4"/>
  <c r="FE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<sst xmlns="http://schemas.openxmlformats.org/spreadsheetml/2006/main" count="278" uniqueCount="136">
  <si>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</si>
  <si>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</si>
  <si>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</si>
  <si>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</si>
  <si>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</si>
  <si>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</si>
  <si>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</si>
  <si>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</si>
  <si>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</si>
  <si>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</si>
  <si>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</si>
  <si>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</si>
  <si>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</si>
  <si>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</si>
  <si>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</si>
  <si>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</si>
  <si>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</si>
  <si>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</si>
  <si>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</si>
  <si>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</si>
  <si>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</si>
  <si>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</si>
  <si>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</si>
  <si>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</si>
  <si>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</si>
  <si>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</si>
  <si>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</si>
  <si>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</si>
  <si>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</si>
  <si>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</si>
  <si>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</si>
  <si>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</si>
  <si>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</si>
  <si>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</si>
  <si>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</si>
  <si>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</si>
  <si>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</si>
  <si>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</si>
  <si>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</si>
  <si>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</si>
  <si>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</si>
  <si>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</si>
  <si>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</si>
  <si>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</si>
  <si>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</si>
  <si>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</si>
  <si>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</si>
  <si>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</si>
  <si>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</si>
  <si>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</si>
  <si>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</si>
  <si>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</si>
  <si>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</si>
  <si>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</si>
  <si>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</si>
  <si>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</si>
  <si>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</si>
  <si>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</si>
  <si>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</si>
  <si>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</si>
  <si>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</si>
  <si>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</si>
  <si>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</si>
  <si>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</si>
  <si>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</si>
  <si>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</si>
  <si>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</si>
  <si>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</si>
  <si>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</si>
  <si>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</si>
  <si>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</si>
  <si>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</si>
  <si>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</si>
  <si>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</si>
  <si>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</si>
  <si>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</si>
  <si>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</si>
  <si>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</si>
  <si>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</si>
  <si>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</si>
  <si>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</si>
  <si>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</si>
  <si>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</si>
  <si>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</si>
  <si>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</si>
  <si>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</si>
  <si>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</si>
  <si>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</si>
  <si>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</si>
  <si>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</si>
  <si>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</si>
  <si>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</si>
  <si>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</si>
  <si>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</si>
  <si>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</si>
  <si>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</si>
  <si>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</si>
  <si>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</si>
  <si>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</si>
  <si>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</si>
  <si>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</si>
  <si>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</si>
  <si>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</si>
  <si>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</si>
  <si>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</si>
  <si>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当該値(N-2)</t>
    <phoneticPr fontId="5"/>
  </si>
  <si>
    <t>当該値(N-3)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</si>
  <si>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</si>
  <si>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</si>
  <si>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</si>
  <si>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</si>
  <si>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</si>
  <si>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</si>
  <si>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</si>
  <si>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</si>
  <si>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舟入町駐車場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</si>
  <si>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</si>
  <si>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</si>
  <si>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</si>
  <si>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</si>
  <si>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</si>
  <si>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</si>
  <si>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</si>
  <si>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</si>
  <si>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</si>
  <si>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</si>
  <si>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</si>
  <si>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</si>
  <si>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</si>
  <si>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</si>
  <si>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</si>
  <si>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</si>
  <si>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</si>
  <si>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類似施設平均値を上回っています。今後も同程度の稼働率が見込まれます。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</si>
  <si>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①収益的収支比率
　類似施設平均値を大幅に下回っているものの、黒字を確保しています。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カクホ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1">
      <t>ウエ</t>
    </rPh>
    <rPh sb="137" eb="138">
      <t>タカ</t>
    </rPh>
    <rPh sb="139" eb="141">
      <t>エイギョウ</t>
    </rPh>
    <rPh sb="141" eb="144">
      <t>ソウリエキ</t>
    </rPh>
    <rPh sb="145" eb="147">
      <t>カクホ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5">
      <t>ウエ</t>
    </rPh>
    <rPh sb="181" eb="182">
      <t>タカ</t>
    </rPh>
    <rPh sb="183" eb="186">
      <t>シュウエキセイ</t>
    </rPh>
    <rPh sb="187" eb="189">
      <t>カクホ</t>
    </rPh>
    <phoneticPr fontId="15"/>
  </si>
  <si>
    <t>　収益性・稼働率共に安定した駐車場です。引き続き、利用者の声を反映させながら運営を推進していきます。</t>
    <rPh sb="1" eb="3">
      <t>シュウエキ</t>
    </rPh>
    <rPh sb="3" eb="4">
      <t>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</si>
</sst>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163.30000000000001</c:v>
                </c:pt>
                <c:pt idx="1">
                  <c:v>162.80000000000001</c:v>
                </c:pt>
                <c:pt idx="2">
                  <c:v>133.69999999999999</c:v>
                </c:pt>
                <c:pt idx="3">
                  <c:v>123.3</c:v>
                </c:pt>
                <c:pt idx="4">
                  <c:v>157.4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E-481A-A135-201A0BBA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E-481A-A135-201A0BBA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E-4746-A605-D0DAE680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E-4746-A605-D0DAE680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B9-4F23-B9F7-8776EA8F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9-4F23-B9F7-8776EA8F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4B-45F1-B472-BA0FF8857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B-45F1-B472-BA0FF8857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6-460B-B87B-D664C2EE3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6-460B-B87B-D664C2EE3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F-406B-8AE0-F2608185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F-406B-8AE0-F2608185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210.9</c:v>
                </c:pt>
                <c:pt idx="1">
                  <c:v>214.5</c:v>
                </c:pt>
                <c:pt idx="2">
                  <c:v>207.3</c:v>
                </c:pt>
                <c:pt idx="3">
                  <c:v>192.7</c:v>
                </c:pt>
                <c:pt idx="4">
                  <c:v>225.5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D-46A2-9B5A-48EFD11E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D-46A2-9B5A-48EFD11E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38.6</c:v>
                </c:pt>
                <c:pt idx="2">
                  <c:v>25.2</c:v>
                </c:pt>
                <c:pt idx="3">
                  <c:v>18.899999999999999</c:v>
                </c:pt>
                <c:pt idx="4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5-4792-BDD7-772A510E9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5-4792-BDD7-772A510E9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5523</c:v>
                </c:pt>
                <c:pt idx="1">
                  <c:v>5331</c:v>
                </c:pt>
                <c:pt idx="2">
                  <c:v>3240</c:v>
                </c:pt>
                <c:pt idx="3">
                  <c:v>2158</c:v>
                </c:pt>
                <c:pt idx="4">
                  <c:v>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F-4328-B213-A3B105CD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F-4328-B213-A3B105CD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舟入町駐車場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694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134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163.30000000000001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162.80000000000001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133.69999999999999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123.3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157.4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210.9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214.5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207.3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192.7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225.5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132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22"/>
      <c r="NE47" s="123"/>
      <c r="NF47" s="123"/>
      <c r="NG47" s="123"/>
      <c r="NH47" s="123"/>
      <c r="NI47" s="123"/>
      <c r="NJ47" s="123"/>
      <c r="NK47" s="123"/>
      <c r="NL47" s="123"/>
      <c r="NM47" s="123"/>
      <c r="NN47" s="123"/>
      <c r="NO47" s="123"/>
      <c r="NP47" s="123"/>
      <c r="NQ47" s="123"/>
      <c r="NR47" s="12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133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38.799999999999997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38.6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25.2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18.899999999999999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36.6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5523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5331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3240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2158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4914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135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176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rQwrqS1TcVbISpBaK37vkhylG2Z8MzwUUd7r9H6o6nmbM5mn09OzxbhXlOfwhn8WXmMrBwoYXJ+gmnJw9yEHQ==" saltValue="D3pfPm/2YvvdyuPRMujUO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101</v>
      </c>
      <c r="AX5" s="59" t="s">
        <v>91</v>
      </c>
      <c r="AY5" s="59" t="s">
        <v>104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89</v>
      </c>
      <c r="BH5" s="59" t="s">
        <v>105</v>
      </c>
      <c r="BI5" s="59" t="s">
        <v>102</v>
      </c>
      <c r="BJ5" s="59" t="s">
        <v>103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89</v>
      </c>
      <c r="BS5" s="59" t="s">
        <v>105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106</v>
      </c>
      <c r="CD5" s="59" t="s">
        <v>105</v>
      </c>
      <c r="CE5" s="59" t="s">
        <v>102</v>
      </c>
      <c r="CF5" s="59" t="s">
        <v>103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106</v>
      </c>
      <c r="CQ5" s="59" t="s">
        <v>90</v>
      </c>
      <c r="CR5" s="59" t="s">
        <v>102</v>
      </c>
      <c r="CS5" s="59" t="s">
        <v>104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99</v>
      </c>
      <c r="DA5" s="59" t="s">
        <v>100</v>
      </c>
      <c r="DB5" s="59" t="s">
        <v>105</v>
      </c>
      <c r="DC5" s="59" t="s">
        <v>102</v>
      </c>
      <c r="DD5" s="59" t="s">
        <v>104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107</v>
      </c>
      <c r="DL5" s="59" t="s">
        <v>100</v>
      </c>
      <c r="DM5" s="59" t="s">
        <v>105</v>
      </c>
      <c r="DN5" s="59" t="s">
        <v>108</v>
      </c>
      <c r="DO5" s="59" t="s">
        <v>104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13</v>
      </c>
      <c r="H6" s="60" t="str">
        <f>SUBSTITUTE(H8,"　","")</f>
        <v>広島県広島市</v>
      </c>
      <c r="I6" s="60" t="str">
        <f t="shared" si="1"/>
        <v>舟入町駐車場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公共施設</v>
      </c>
      <c r="T6" s="62" t="str">
        <f t="shared" si="1"/>
        <v>無</v>
      </c>
      <c r="U6" s="63">
        <f t="shared" si="1"/>
        <v>694</v>
      </c>
      <c r="V6" s="63">
        <f t="shared" si="1"/>
        <v>55</v>
      </c>
      <c r="W6" s="63">
        <f t="shared" si="1"/>
        <v>200</v>
      </c>
      <c r="X6" s="62" t="str">
        <f t="shared" si="1"/>
        <v>利用料金制</v>
      </c>
      <c r="Y6" s="64">
        <f>IF(Y8="-",NA(),Y8)</f>
        <v>163.30000000000001</v>
      </c>
      <c r="Z6" s="64">
        <f t="shared" ref="Z6:AH6" si="2">IF(Z8="-",NA(),Z8)</f>
        <v>162.80000000000001</v>
      </c>
      <c r="AA6" s="64">
        <f t="shared" si="2"/>
        <v>133.69999999999999</v>
      </c>
      <c r="AB6" s="64">
        <f t="shared" si="2"/>
        <v>123.3</v>
      </c>
      <c r="AC6" s="64">
        <f t="shared" si="2"/>
        <v>157.4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38.799999999999997</v>
      </c>
      <c r="BG6" s="64">
        <f t="shared" ref="BG6:BO6" si="5">IF(BG8="-",NA(),BG8)</f>
        <v>38.6</v>
      </c>
      <c r="BH6" s="64">
        <f t="shared" si="5"/>
        <v>25.2</v>
      </c>
      <c r="BI6" s="64">
        <f t="shared" si="5"/>
        <v>18.899999999999999</v>
      </c>
      <c r="BJ6" s="64">
        <f t="shared" si="5"/>
        <v>36.6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5523</v>
      </c>
      <c r="BR6" s="65">
        <f t="shared" ref="BR6:BZ6" si="6">IF(BR8="-",NA(),BR8)</f>
        <v>5331</v>
      </c>
      <c r="BS6" s="65">
        <f t="shared" si="6"/>
        <v>3240</v>
      </c>
      <c r="BT6" s="65">
        <f t="shared" si="6"/>
        <v>2158</v>
      </c>
      <c r="BU6" s="65">
        <f t="shared" si="6"/>
        <v>4914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176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210.9</v>
      </c>
      <c r="DL6" s="64">
        <f t="shared" ref="DL6:DT6" si="9">IF(DL8="-",NA(),DL8)</f>
        <v>214.5</v>
      </c>
      <c r="DM6" s="64">
        <f t="shared" si="9"/>
        <v>207.3</v>
      </c>
      <c r="DN6" s="64">
        <f t="shared" si="9"/>
        <v>192.7</v>
      </c>
      <c r="DO6" s="64">
        <f t="shared" si="9"/>
        <v>225.5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112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13</v>
      </c>
      <c r="H7" s="60" t="str">
        <f t="shared" si="10"/>
        <v>広島県　広島市</v>
      </c>
      <c r="I7" s="60" t="str">
        <f t="shared" si="10"/>
        <v>舟入町駐車場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694</v>
      </c>
      <c r="V7" s="63">
        <f t="shared" si="10"/>
        <v>55</v>
      </c>
      <c r="W7" s="63">
        <f t="shared" si="10"/>
        <v>200</v>
      </c>
      <c r="X7" s="62" t="str">
        <f t="shared" si="10"/>
        <v>利用料金制</v>
      </c>
      <c r="Y7" s="64">
        <f>Y8</f>
        <v>163.30000000000001</v>
      </c>
      <c r="Z7" s="64">
        <f t="shared" ref="Z7:AH7" si="11">Z8</f>
        <v>162.80000000000001</v>
      </c>
      <c r="AA7" s="64">
        <f t="shared" si="11"/>
        <v>133.69999999999999</v>
      </c>
      <c r="AB7" s="64">
        <f t="shared" si="11"/>
        <v>123.3</v>
      </c>
      <c r="AC7" s="64">
        <f t="shared" si="11"/>
        <v>157.4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38.799999999999997</v>
      </c>
      <c r="BG7" s="64">
        <f t="shared" ref="BG7:BO7" si="14">BG8</f>
        <v>38.6</v>
      </c>
      <c r="BH7" s="64">
        <f t="shared" si="14"/>
        <v>25.2</v>
      </c>
      <c r="BI7" s="64">
        <f t="shared" si="14"/>
        <v>18.899999999999999</v>
      </c>
      <c r="BJ7" s="64">
        <f t="shared" si="14"/>
        <v>36.6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5523</v>
      </c>
      <c r="BR7" s="65">
        <f t="shared" ref="BR7:BZ7" si="15">BR8</f>
        <v>5331</v>
      </c>
      <c r="BS7" s="65">
        <f t="shared" si="15"/>
        <v>3240</v>
      </c>
      <c r="BT7" s="65">
        <f t="shared" si="15"/>
        <v>2158</v>
      </c>
      <c r="BU7" s="65">
        <f t="shared" si="15"/>
        <v>4914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176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210.9</v>
      </c>
      <c r="DL7" s="64">
        <f t="shared" ref="DL7:DT7" si="17">DL8</f>
        <v>214.5</v>
      </c>
      <c r="DM7" s="64">
        <f t="shared" si="17"/>
        <v>207.3</v>
      </c>
      <c r="DN7" s="64">
        <f t="shared" si="17"/>
        <v>192.7</v>
      </c>
      <c r="DO7" s="64">
        <f t="shared" si="17"/>
        <v>225.5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13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45</v>
      </c>
      <c r="S8" s="69" t="s">
        <v>124</v>
      </c>
      <c r="T8" s="69" t="s">
        <v>125</v>
      </c>
      <c r="U8" s="70">
        <v>694</v>
      </c>
      <c r="V8" s="70">
        <v>55</v>
      </c>
      <c r="W8" s="70">
        <v>200</v>
      </c>
      <c r="X8" s="69" t="s">
        <v>126</v>
      </c>
      <c r="Y8" s="71">
        <v>163.30000000000001</v>
      </c>
      <c r="Z8" s="71">
        <v>162.80000000000001</v>
      </c>
      <c r="AA8" s="71">
        <v>133.69999999999999</v>
      </c>
      <c r="AB8" s="71">
        <v>123.3</v>
      </c>
      <c r="AC8" s="71">
        <v>157.4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38.799999999999997</v>
      </c>
      <c r="BG8" s="71">
        <v>38.6</v>
      </c>
      <c r="BH8" s="71">
        <v>25.2</v>
      </c>
      <c r="BI8" s="71">
        <v>18.899999999999999</v>
      </c>
      <c r="BJ8" s="71">
        <v>36.6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5523</v>
      </c>
      <c r="BR8" s="72">
        <v>5331</v>
      </c>
      <c r="BS8" s="72">
        <v>3240</v>
      </c>
      <c r="BT8" s="73">
        <v>2158</v>
      </c>
      <c r="BU8" s="73">
        <v>4914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0</v>
      </c>
      <c r="CN8" s="70">
        <v>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176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210.9</v>
      </c>
      <c r="DL8" s="71">
        <v>214.5</v>
      </c>
      <c r="DM8" s="71">
        <v>207.3</v>
      </c>
      <c r="DN8" s="71">
        <v>192.7</v>
      </c>
      <c r="DO8" s="71">
        <v>225.5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dcterms:created xsi:type="dcterms:W3CDTF">2021-12-17T06:06:46Z</dcterms:created>
  <dcterms:modified xsi:type="dcterms:W3CDTF">2022-01-25T08:34:31Z</dcterms:modified>
  <cp:category/>
</cp:coreProperties>
</file>