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040105【経理 1月19日】公営企業に係る経営比較分析表（令和２年度決算）の分析について\回答\"/>
    </mc:Choice>
  </mc:AlternateContent>
  <workbookProtection workbookAlgorithmName="SHA-512" workbookHashValue="ENol47f1luLfSRnsSwgDdcBkDV28bCLlZzW8a4sjQH42t3GxpOudMUrHQ8uignSzGcjL/1kbrDNnp1di3AWkhQ==" workbookSaltValue="Bn8EgWBEPsHjfSt2TArICQ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GQ30" i="4"/>
  <c r="BZ30" i="4"/>
  <c r="IE76" i="4"/>
  <c r="BG51" i="4"/>
  <c r="BG30" i="4"/>
  <c r="AV76" i="4"/>
  <c r="KO51" i="4"/>
  <c r="FX51" i="4"/>
  <c r="LE76" i="4"/>
  <c r="KO30" i="4"/>
  <c r="HP76" i="4"/>
  <c r="FX30" i="4"/>
  <c r="KP76" i="4"/>
  <c r="HA76" i="4"/>
  <c r="AN51" i="4"/>
  <c r="FE30" i="4"/>
  <c r="AN30" i="4"/>
  <c r="AG76" i="4"/>
  <c r="JV30" i="4"/>
  <c r="JV51" i="4"/>
  <c r="FE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<sst xmlns="http://schemas.openxmlformats.org/spreadsheetml/2006/main" count="278" uniqueCount="127">
  <si>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</si>
  <si>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</si>
  <si>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</si>
  <si>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</si>
  <si>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</si>
  <si>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</si>
  <si>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</si>
  <si>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</si>
  <si>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</si>
  <si>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</si>
  <si>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</si>
  <si>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</si>
  <si>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</si>
  <si>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</si>
  <si>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</si>
  <si>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</si>
  <si>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</si>
  <si>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</si>
  <si>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</si>
  <si>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</si>
  <si>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</si>
  <si>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</si>
  <si>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</si>
  <si>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</si>
  <si>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</si>
  <si>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</si>
  <si>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</si>
  <si>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</si>
  <si>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</si>
  <si>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</si>
  <si>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</si>
  <si>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</si>
  <si>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</si>
  <si>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</si>
  <si>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</si>
  <si>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</si>
  <si>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</si>
  <si>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</si>
  <si>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</si>
  <si>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</si>
  <si>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</si>
  <si>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</si>
  <si>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</si>
  <si>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</si>
  <si>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</si>
  <si>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</si>
  <si>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</si>
  <si>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</si>
  <si>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</si>
  <si>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</si>
  <si>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</si>
  <si>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</si>
  <si>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</si>
  <si>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</si>
  <si>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</si>
  <si>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</si>
  <si>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</si>
  <si>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</si>
  <si>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</si>
  <si>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</si>
  <si>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</si>
  <si>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</si>
  <si>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</si>
  <si>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</si>
  <si>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</si>
  <si>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</si>
  <si>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</si>
  <si>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</si>
  <si>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</si>
  <si>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</si>
  <si>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</si>
  <si>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</si>
  <si>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</si>
  <si>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</si>
  <si>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</si>
  <si>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</si>
  <si>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</si>
  <si>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</si>
  <si>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</si>
  <si>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</si>
  <si>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</si>
  <si>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</si>
  <si>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</si>
  <si>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</si>
  <si>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</si>
  <si>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</si>
  <si>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</si>
  <si>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</si>
  <si>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</si>
  <si>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</si>
  <si>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</si>
  <si>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</si>
  <si>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</si>
  <si>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</si>
  <si>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</si>
  <si>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</si>
  <si>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</si>
  <si>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</si>
  <si>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</si>
  <si>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</si>
  <si>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</si>
  <si>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</si>
  <si>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</si>
  <si>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</si>
  <si>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</si>
  <si>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</si>
  <si>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勝山公園地下駐車場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</si>
  <si>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</si>
  <si>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</si>
  <si>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</si>
  <si>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</si>
  <si>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</si>
  <si>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</si>
  <si>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</si>
  <si>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</si>
  <si>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</si>
  <si>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</si>
  <si>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</si>
  <si>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</si>
  <si>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</si>
  <si>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</si>
  <si>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</si>
  <si>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</si>
  <si>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収益的収支比率が１００％を超えており、単年度収支が黒字であることが示されている。
他会計からの繰入もないため、独立で採算が取れている。
売上高ＧＯＰ比率が類似施設平均値と比較しても高く、収益性は高いといえる。</t>
    <phoneticPr fontId="5"/>
  </si>
  <si>
    <t>施設の老朽化に伴う大規模な修繕が必要な状況となっている。</t>
    <phoneticPr fontId="5"/>
  </si>
  <si>
    <t>稼働率は１００％を超えているものの、類似施設平均値を下回る状況となっている。</t>
    <phoneticPr fontId="5"/>
  </si>
  <si>
    <t>当該駐車場は市役所本庁舎の地下に位置していることから、今後も公共施設の付帯駐車場として存続させる必要がある。
今後大規模な修繕が必要となってくることから、長寿命化計画に基づき、管理・運営を行っていく。</t>
    <rPh sb="84" eb="85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</si>
</sst>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155.9</c:v>
                </c:pt>
                <c:pt idx="1">
                  <c:v>288.7</c:v>
                </c:pt>
                <c:pt idx="2">
                  <c:v>227.7</c:v>
                </c:pt>
                <c:pt idx="3">
                  <c:v>231.6</c:v>
                </c:pt>
                <c:pt idx="4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1-448E-A7BB-242199EDE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1-448E-A7BB-242199EDE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C-4C77-85C4-7D0DCC6B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C-4C77-85C4-7D0DCC6B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61C-4854-8546-619ECD0C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C-4854-8546-619ECD0C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E41-4FB4-9D7E-719036FF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1-4FB4-9D7E-719036FF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1-4279-8B0A-771B926F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1-4279-8B0A-771B926F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6-498C-8A19-4B95FA5E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6-498C-8A19-4B95FA5E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148.6</c:v>
                </c:pt>
                <c:pt idx="1">
                  <c:v>149.80000000000001</c:v>
                </c:pt>
                <c:pt idx="2">
                  <c:v>142.19999999999999</c:v>
                </c:pt>
                <c:pt idx="3">
                  <c:v>150.6</c:v>
                </c:pt>
                <c:pt idx="4">
                  <c:v>125.4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6-4A73-A9A1-739AE5B8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6-4A73-A9A1-739AE5B8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61.9</c:v>
                </c:pt>
                <c:pt idx="1">
                  <c:v>67.400000000000006</c:v>
                </c:pt>
                <c:pt idx="2">
                  <c:v>57.8</c:v>
                </c:pt>
                <c:pt idx="3">
                  <c:v>58.6</c:v>
                </c:pt>
                <c:pt idx="4">
                  <c:v>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1-4CF0-BE10-B18167B13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1-4CF0-BE10-B18167B13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79943</c:v>
                </c:pt>
                <c:pt idx="1">
                  <c:v>88852</c:v>
                </c:pt>
                <c:pt idx="2">
                  <c:v>72914</c:v>
                </c:pt>
                <c:pt idx="3">
                  <c:v>78691</c:v>
                </c:pt>
                <c:pt idx="4">
                  <c:v>60681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F-4257-A659-C6A4C0AF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F-4257-A659-C6A4C0AF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福岡県北九州市　勝山公園地下駐車場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15834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155.9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288.7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227.7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231.6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213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148.6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149.80000000000001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142.19999999999999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150.6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125.4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142.1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135.1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153.30000000000001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137.6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127.8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4.5999999999999996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4.2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6.6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165.8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164.3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131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22"/>
      <c r="NE47" s="123"/>
      <c r="NF47" s="123"/>
      <c r="NG47" s="123"/>
      <c r="NH47" s="123"/>
      <c r="NI47" s="123"/>
      <c r="NJ47" s="123"/>
      <c r="NK47" s="123"/>
      <c r="NL47" s="123"/>
      <c r="NM47" s="123"/>
      <c r="NN47" s="123"/>
      <c r="NO47" s="123"/>
      <c r="NP47" s="123"/>
      <c r="NQ47" s="123"/>
      <c r="NR47" s="12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61.9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67.400000000000006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57.8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58.6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56.6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79943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88852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72914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78691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60681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46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67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14.1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5.4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0.3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-8.8000000000000007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-26.1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20639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17398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17894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5568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2220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5343169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773000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151.5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137.6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112.5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119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145.19999999999999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cqMCfwaXIO4BBA9JmTEK/KaAB87NJQOxAqUCERoDNRmL6/NOZmrCAk5bg8CJAu4GHmQejaMTQVe6laMUPKG+A==" saltValue="DyR0X7AKRwLu2r266H9mN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101</v>
      </c>
      <c r="B6" s="60">
        <f>B8</f>
        <v>2020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福岡県北九州市</v>
      </c>
      <c r="I6" s="60" t="str">
        <f t="shared" si="1"/>
        <v>勝山公園地下駐車場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27</v>
      </c>
      <c r="S6" s="62" t="str">
        <f t="shared" si="1"/>
        <v>公共施設</v>
      </c>
      <c r="T6" s="62" t="str">
        <f t="shared" si="1"/>
        <v>無</v>
      </c>
      <c r="U6" s="63">
        <f t="shared" si="1"/>
        <v>15834</v>
      </c>
      <c r="V6" s="63">
        <f t="shared" si="1"/>
        <v>500</v>
      </c>
      <c r="W6" s="63">
        <f t="shared" si="1"/>
        <v>300</v>
      </c>
      <c r="X6" s="62" t="str">
        <f t="shared" si="1"/>
        <v>代行制</v>
      </c>
      <c r="Y6" s="64">
        <f>IF(Y8="-",NA(),Y8)</f>
        <v>155.9</v>
      </c>
      <c r="Z6" s="64">
        <f t="shared" ref="Z6:AH6" si="2">IF(Z8="-",NA(),Z8)</f>
        <v>288.7</v>
      </c>
      <c r="AA6" s="64">
        <f t="shared" si="2"/>
        <v>227.7</v>
      </c>
      <c r="AB6" s="64">
        <f t="shared" si="2"/>
        <v>231.6</v>
      </c>
      <c r="AC6" s="64">
        <f t="shared" si="2"/>
        <v>213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137.6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4.2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46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61.9</v>
      </c>
      <c r="BG6" s="64">
        <f t="shared" ref="BG6:BO6" si="5">IF(BG8="-",NA(),BG8)</f>
        <v>67.400000000000006</v>
      </c>
      <c r="BH6" s="64">
        <f t="shared" si="5"/>
        <v>57.8</v>
      </c>
      <c r="BI6" s="64">
        <f t="shared" si="5"/>
        <v>58.6</v>
      </c>
      <c r="BJ6" s="64">
        <f t="shared" si="5"/>
        <v>56.6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-8.8000000000000007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79943</v>
      </c>
      <c r="BR6" s="65">
        <f t="shared" ref="BR6:BZ6" si="6">IF(BR8="-",NA(),BR8)</f>
        <v>88852</v>
      </c>
      <c r="BS6" s="65">
        <f t="shared" si="6"/>
        <v>72914</v>
      </c>
      <c r="BT6" s="65">
        <f t="shared" si="6"/>
        <v>78691</v>
      </c>
      <c r="BU6" s="65">
        <f t="shared" si="6"/>
        <v>60681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5568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5343169</v>
      </c>
      <c r="CN6" s="63">
        <f t="shared" si="7"/>
        <v>773000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119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148.6</v>
      </c>
      <c r="DL6" s="64">
        <f t="shared" ref="DL6:DT6" si="9">IF(DL8="-",NA(),DL8)</f>
        <v>149.80000000000001</v>
      </c>
      <c r="DM6" s="64">
        <f t="shared" si="9"/>
        <v>142.19999999999999</v>
      </c>
      <c r="DN6" s="64">
        <f t="shared" si="9"/>
        <v>150.6</v>
      </c>
      <c r="DO6" s="64">
        <f t="shared" si="9"/>
        <v>125.4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158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福岡県　北九州市</v>
      </c>
      <c r="I7" s="60" t="str">
        <f t="shared" si="10"/>
        <v>勝山公園地下駐車場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15834</v>
      </c>
      <c r="V7" s="63">
        <f t="shared" si="10"/>
        <v>500</v>
      </c>
      <c r="W7" s="63">
        <f t="shared" si="10"/>
        <v>300</v>
      </c>
      <c r="X7" s="62" t="str">
        <f t="shared" si="10"/>
        <v>代行制</v>
      </c>
      <c r="Y7" s="64">
        <f>Y8</f>
        <v>155.9</v>
      </c>
      <c r="Z7" s="64">
        <f t="shared" ref="Z7:AH7" si="11">Z8</f>
        <v>288.7</v>
      </c>
      <c r="AA7" s="64">
        <f t="shared" si="11"/>
        <v>227.7</v>
      </c>
      <c r="AB7" s="64">
        <f t="shared" si="11"/>
        <v>231.6</v>
      </c>
      <c r="AC7" s="64">
        <f t="shared" si="11"/>
        <v>213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137.6</v>
      </c>
      <c r="AH7" s="64">
        <f t="shared" si="11"/>
        <v>127.8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4.2</v>
      </c>
      <c r="AS7" s="64">
        <f t="shared" si="12"/>
        <v>6.6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46</v>
      </c>
      <c r="BD7" s="65">
        <f t="shared" si="13"/>
        <v>67</v>
      </c>
      <c r="BE7" s="63"/>
      <c r="BF7" s="64">
        <f>BF8</f>
        <v>61.9</v>
      </c>
      <c r="BG7" s="64">
        <f t="shared" ref="BG7:BO7" si="14">BG8</f>
        <v>67.400000000000006</v>
      </c>
      <c r="BH7" s="64">
        <f t="shared" si="14"/>
        <v>57.8</v>
      </c>
      <c r="BI7" s="64">
        <f t="shared" si="14"/>
        <v>58.6</v>
      </c>
      <c r="BJ7" s="64">
        <f t="shared" si="14"/>
        <v>56.6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-8.8000000000000007</v>
      </c>
      <c r="BO7" s="64">
        <f t="shared" si="14"/>
        <v>-26.1</v>
      </c>
      <c r="BP7" s="61"/>
      <c r="BQ7" s="65">
        <f>BQ8</f>
        <v>79943</v>
      </c>
      <c r="BR7" s="65">
        <f t="shared" ref="BR7:BZ7" si="15">BR8</f>
        <v>88852</v>
      </c>
      <c r="BS7" s="65">
        <f t="shared" si="15"/>
        <v>72914</v>
      </c>
      <c r="BT7" s="65">
        <f t="shared" si="15"/>
        <v>78691</v>
      </c>
      <c r="BU7" s="65">
        <f t="shared" si="15"/>
        <v>60681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5568</v>
      </c>
      <c r="BZ7" s="65">
        <f t="shared" si="15"/>
        <v>2220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102</v>
      </c>
      <c r="CL7" s="61"/>
      <c r="CM7" s="63">
        <f>CM8</f>
        <v>5343169</v>
      </c>
      <c r="CN7" s="63">
        <f>CN8</f>
        <v>773000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119</v>
      </c>
      <c r="DI7" s="64">
        <f t="shared" si="16"/>
        <v>145.19999999999999</v>
      </c>
      <c r="DJ7" s="61"/>
      <c r="DK7" s="64">
        <f>DK8</f>
        <v>148.6</v>
      </c>
      <c r="DL7" s="64">
        <f t="shared" ref="DL7:DT7" si="17">DL8</f>
        <v>149.80000000000001</v>
      </c>
      <c r="DM7" s="64">
        <f t="shared" si="17"/>
        <v>142.19999999999999</v>
      </c>
      <c r="DN7" s="64">
        <f t="shared" si="17"/>
        <v>150.6</v>
      </c>
      <c r="DO7" s="64">
        <f t="shared" si="17"/>
        <v>125.4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158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401005</v>
      </c>
      <c r="D8" s="67">
        <v>47</v>
      </c>
      <c r="E8" s="67">
        <v>14</v>
      </c>
      <c r="F8" s="67">
        <v>0</v>
      </c>
      <c r="G8" s="67">
        <v>4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27</v>
      </c>
      <c r="S8" s="69" t="s">
        <v>115</v>
      </c>
      <c r="T8" s="69" t="s">
        <v>116</v>
      </c>
      <c r="U8" s="70">
        <v>15834</v>
      </c>
      <c r="V8" s="70">
        <v>500</v>
      </c>
      <c r="W8" s="70">
        <v>300</v>
      </c>
      <c r="X8" s="69" t="s">
        <v>117</v>
      </c>
      <c r="Y8" s="71">
        <v>155.9</v>
      </c>
      <c r="Z8" s="71">
        <v>288.7</v>
      </c>
      <c r="AA8" s="71">
        <v>227.7</v>
      </c>
      <c r="AB8" s="71">
        <v>231.6</v>
      </c>
      <c r="AC8" s="71">
        <v>213</v>
      </c>
      <c r="AD8" s="71">
        <v>142.1</v>
      </c>
      <c r="AE8" s="71">
        <v>135.1</v>
      </c>
      <c r="AF8" s="71">
        <v>153.30000000000001</v>
      </c>
      <c r="AG8" s="71">
        <v>137.6</v>
      </c>
      <c r="AH8" s="71">
        <v>127.8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4.5999999999999996</v>
      </c>
      <c r="AQ8" s="71">
        <v>3.9</v>
      </c>
      <c r="AR8" s="71">
        <v>4.2</v>
      </c>
      <c r="AS8" s="71">
        <v>6.6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42</v>
      </c>
      <c r="BA8" s="72">
        <v>45</v>
      </c>
      <c r="BB8" s="72">
        <v>47</v>
      </c>
      <c r="BC8" s="72">
        <v>46</v>
      </c>
      <c r="BD8" s="72">
        <v>67</v>
      </c>
      <c r="BE8" s="72">
        <v>2345</v>
      </c>
      <c r="BF8" s="71">
        <v>61.9</v>
      </c>
      <c r="BG8" s="71">
        <v>67.400000000000006</v>
      </c>
      <c r="BH8" s="71">
        <v>57.8</v>
      </c>
      <c r="BI8" s="71">
        <v>58.6</v>
      </c>
      <c r="BJ8" s="71">
        <v>56.6</v>
      </c>
      <c r="BK8" s="71">
        <v>14.1</v>
      </c>
      <c r="BL8" s="71">
        <v>5.4</v>
      </c>
      <c r="BM8" s="71">
        <v>0.3</v>
      </c>
      <c r="BN8" s="71">
        <v>-8.8000000000000007</v>
      </c>
      <c r="BO8" s="71">
        <v>-26.1</v>
      </c>
      <c r="BP8" s="68">
        <v>-65.900000000000006</v>
      </c>
      <c r="BQ8" s="72">
        <v>79943</v>
      </c>
      <c r="BR8" s="72">
        <v>88852</v>
      </c>
      <c r="BS8" s="72">
        <v>72914</v>
      </c>
      <c r="BT8" s="73">
        <v>78691</v>
      </c>
      <c r="BU8" s="73">
        <v>60681</v>
      </c>
      <c r="BV8" s="72">
        <v>20639</v>
      </c>
      <c r="BW8" s="72">
        <v>17398</v>
      </c>
      <c r="BX8" s="72">
        <v>17894</v>
      </c>
      <c r="BY8" s="72">
        <v>5568</v>
      </c>
      <c r="BZ8" s="72">
        <v>2220</v>
      </c>
      <c r="CA8" s="70">
        <v>3932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5343169</v>
      </c>
      <c r="CN8" s="70">
        <v>773000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151.5</v>
      </c>
      <c r="DF8" s="71">
        <v>137.6</v>
      </c>
      <c r="DG8" s="71">
        <v>112.5</v>
      </c>
      <c r="DH8" s="71">
        <v>119</v>
      </c>
      <c r="DI8" s="71">
        <v>145.19999999999999</v>
      </c>
      <c r="DJ8" s="68">
        <v>183.4</v>
      </c>
      <c r="DK8" s="71">
        <v>148.6</v>
      </c>
      <c r="DL8" s="71">
        <v>149.80000000000001</v>
      </c>
      <c r="DM8" s="71">
        <v>142.19999999999999</v>
      </c>
      <c r="DN8" s="71">
        <v>150.6</v>
      </c>
      <c r="DO8" s="71">
        <v>125.4</v>
      </c>
      <c r="DP8" s="71">
        <v>168.2</v>
      </c>
      <c r="DQ8" s="71">
        <v>165.8</v>
      </c>
      <c r="DR8" s="71">
        <v>164.3</v>
      </c>
      <c r="DS8" s="71">
        <v>158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cp:lastPrinted>2022-01-12T00:36:36Z</cp:lastPrinted>
  <dcterms:created xsi:type="dcterms:W3CDTF">2021-12-17T06:08:44Z</dcterms:created>
  <dcterms:modified xsi:type="dcterms:W3CDTF">2022-01-12T02:08:22Z</dcterms:modified>
  <cp:category/>
</cp:coreProperties>
</file>