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9\Desktop\02_照会・回答（野口）\20220106_【121（金）経理〆】公営企業に係る経営比較分析表（令和２年度決算）の分析等について（依頼）\回答\"/>
    </mc:Choice>
  </mc:AlternateContent>
  <workbookProtection workbookAlgorithmName="SHA-512" workbookHashValue="h3kOIo2ZyusZDK3r2uTO43/8sWJimdcnvWB8EizAMu5sOAmk0Jw4aYa/sSj3Z9hqFHj35HQZJn7TBcIO2H5YRg==" workbookSaltValue="iu7ST8Q/LbrmRoyb7YZUl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LE76" i="4"/>
  <c r="FX51" i="4"/>
  <c r="KO30" i="4"/>
  <c r="HP76" i="4"/>
  <c r="BG51" i="4"/>
  <c r="HA76" i="4"/>
  <c r="AN51" i="4"/>
  <c r="FE30" i="4"/>
  <c r="JV51" i="4"/>
  <c r="KP76" i="4"/>
  <c r="FE51" i="4"/>
  <c r="AN30" i="4"/>
  <c r="JV30" i="4"/>
  <c r="AG76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<sst xmlns="http://schemas.openxmlformats.org/spreadsheetml/2006/main" count="278" uniqueCount="133">
  <si>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</si>
  <si>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</si>
  <si>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</si>
  <si>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</si>
  <si>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</si>
  <si>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</si>
  <si>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</si>
  <si>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</si>
  <si>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</si>
  <si>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</si>
  <si>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</si>
  <si>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</si>
  <si>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</si>
  <si>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</si>
  <si>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</si>
  <si>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</si>
  <si>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</si>
  <si>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</si>
  <si>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</si>
  <si>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</si>
  <si>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</si>
  <si>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</si>
  <si>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</si>
  <si>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</si>
  <si>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</si>
  <si>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</si>
  <si>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</si>
  <si>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</si>
  <si>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</si>
  <si>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</si>
  <si>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</si>
  <si>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</si>
  <si>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</si>
  <si>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</si>
  <si>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</si>
  <si>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</si>
  <si>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</si>
  <si>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</si>
  <si>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</si>
  <si>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</si>
  <si>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</si>
  <si>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</si>
  <si>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</si>
  <si>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</si>
  <si>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</si>
  <si>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</si>
  <si>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</si>
  <si>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</si>
  <si>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</si>
  <si>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</si>
  <si>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</si>
  <si>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</si>
  <si>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</si>
  <si>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</si>
  <si>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</si>
  <si>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</si>
  <si>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</si>
  <si>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</si>
  <si>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</si>
  <si>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</si>
  <si>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</si>
  <si>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</si>
  <si>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</si>
  <si>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</si>
  <si>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</si>
  <si>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</si>
  <si>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</si>
  <si>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</si>
  <si>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</si>
  <si>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</si>
  <si>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</si>
  <si>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</si>
  <si>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</si>
  <si>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</si>
  <si>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</si>
  <si>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</si>
  <si>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</si>
  <si>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</si>
  <si>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</si>
  <si>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</si>
  <si>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</si>
  <si>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</si>
  <si>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</si>
  <si>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</si>
  <si>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</si>
  <si>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</si>
  <si>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</si>
  <si>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</si>
  <si>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</si>
  <si>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</si>
  <si>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</si>
  <si>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</si>
  <si>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</si>
  <si>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</si>
  <si>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</si>
  <si>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</si>
  <si>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</si>
  <si>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</si>
  <si>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</si>
  <si>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</si>
  <si>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</si>
  <si>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</si>
  <si>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</si>
  <si>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</si>
  <si>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</si>
  <si>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</si>
  <si>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</si>
  <si>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</si>
  <si>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</si>
  <si>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</si>
  <si>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</si>
  <si>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福岡市</t>
  </si>
  <si>
    <t>大橋駐車場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</si>
  <si>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</si>
  <si>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</si>
  <si>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</si>
  <si>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</si>
  <si>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</si>
  <si>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</si>
  <si>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</si>
  <si>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</si>
  <si>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</si>
  <si>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</si>
  <si>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</si>
  <si>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</si>
  <si>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</si>
  <si>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</si>
  <si>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</si>
  <si>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</si>
  <si>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・収益的収支比率、売上高GOP比率、EBITDAは昨年度と同程度で推移している。</t>
    <phoneticPr fontId="5"/>
  </si>
  <si>
    <t>・今後10年間の設備投資見込額については、令和２年度に作成したアセットマネジメント事業費中期見込による。</t>
    <phoneticPr fontId="5"/>
  </si>
  <si>
    <t>・稼働率は類似施設平均を上回っているが、前年度比で微減である。</t>
    <rPh sb="12" eb="14">
      <t>ウワマワ</t>
    </rPh>
    <phoneticPr fontId="5"/>
  </si>
  <si>
    <t>・市営大橋駐車場については、令和４年４月以降、施設の貸付により民営化を予定している。</t>
    <rPh sb="3" eb="5">
      <t>オオハシ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</si>
</sst>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92.9</c:v>
                </c:pt>
                <c:pt idx="2">
                  <c:v>92.5</c:v>
                </c:pt>
                <c:pt idx="3">
                  <c:v>78.2</c:v>
                </c:pt>
                <c:pt idx="4">
                  <c:v>83.8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5-4D3D-82D3-AA08DC6CF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5-4D3D-82D3-AA08DC6CF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9-4875-8DA0-1A0015A9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9-4875-8DA0-1A0015A9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F75-4ED3-A84D-00B626AA6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5-4ED3-A84D-00B626AA6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1C8-49AB-A3A2-190618380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8-49AB-A3A2-190618380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F-4F4D-83AC-F9BFBFD5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F-4F4D-83AC-F9BFBFD5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3-4860-966B-A846B6E31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3-4860-966B-A846B6E31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141.69999999999999</c:v>
                </c:pt>
                <c:pt idx="1">
                  <c:v>144.19999999999999</c:v>
                </c:pt>
                <c:pt idx="2">
                  <c:v>145.80000000000001</c:v>
                </c:pt>
                <c:pt idx="3">
                  <c:v>136.1</c:v>
                </c:pt>
                <c:pt idx="4">
                  <c:v>121.8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284-B6EB-CFB8F1933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B-4284-B6EB-CFB8F1933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-12.7</c:v>
                </c:pt>
                <c:pt idx="1">
                  <c:v>-2</c:v>
                </c:pt>
                <c:pt idx="2">
                  <c:v>-3.7</c:v>
                </c:pt>
                <c:pt idx="3">
                  <c:v>-23.7</c:v>
                </c:pt>
                <c:pt idx="4">
                  <c:v>-13.1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E-4837-BADD-F5781D08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E-4837-BADD-F5781D08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-4379</c:v>
                </c:pt>
                <c:pt idx="1">
                  <c:v>-1793</c:v>
                </c:pt>
                <c:pt idx="2">
                  <c:v>-1946</c:v>
                </c:pt>
                <c:pt idx="3">
                  <c:v>-6343</c:v>
                </c:pt>
                <c:pt idx="4">
                  <c:v>-4259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D-40CE-A4AE-2918701A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D-40CE-A4AE-2918701A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O57" zoomScale="85" zoomScaleNormal="8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福岡県福岡市　大橋駐車場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3672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150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84.6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92.9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92.5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78.2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83.8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141.69999999999999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144.19999999999999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145.80000000000001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136.1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121.8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156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218.3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255.1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225.1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130.80000000000001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135.6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134.5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134.9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129.9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105.7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-12.7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-3.7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-23.7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-13.1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-4379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-1793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-1946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-6343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-4259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4426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27.9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30.9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13.1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-0.7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19504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18068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25902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23067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4197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465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199640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283.7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263.39999999999998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178.3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1310.7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SCO3pOiRyvzLHG2giK+6rQJS20pk3s5zkWLTrixDRjbzR9VgkknEhN6Bn11vp2IcF2SSQxJ6XnD9OUSdGVauA==" saltValue="Dpkw5yVxuQ6VB8DihsRPz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91</v>
      </c>
      <c r="AX5" s="59" t="s">
        <v>102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104</v>
      </c>
      <c r="BI5" s="59" t="s">
        <v>102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91</v>
      </c>
      <c r="BT5" s="59" t="s">
        <v>92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91</v>
      </c>
      <c r="CE5" s="59" t="s">
        <v>102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105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101</v>
      </c>
      <c r="DB5" s="59" t="s">
        <v>106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2020</v>
      </c>
      <c r="C6" s="60">
        <f t="shared" ref="C6:X6" si="1">C8</f>
        <v>401307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福岡県福岡市</v>
      </c>
      <c r="I6" s="60" t="str">
        <f t="shared" si="1"/>
        <v>大橋駐車場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34</v>
      </c>
      <c r="S6" s="62" t="str">
        <f t="shared" si="1"/>
        <v>駅</v>
      </c>
      <c r="T6" s="62" t="str">
        <f t="shared" si="1"/>
        <v>有</v>
      </c>
      <c r="U6" s="63">
        <f t="shared" si="1"/>
        <v>3672</v>
      </c>
      <c r="V6" s="63">
        <f t="shared" si="1"/>
        <v>119</v>
      </c>
      <c r="W6" s="63">
        <f t="shared" si="1"/>
        <v>150</v>
      </c>
      <c r="X6" s="62" t="str">
        <f t="shared" si="1"/>
        <v>代行制</v>
      </c>
      <c r="Y6" s="64">
        <f>IF(Y8="-",NA(),Y8)</f>
        <v>84.6</v>
      </c>
      <c r="Z6" s="64">
        <f t="shared" ref="Z6:AH6" si="2">IF(Z8="-",NA(),Z8)</f>
        <v>92.9</v>
      </c>
      <c r="AA6" s="64">
        <f t="shared" si="2"/>
        <v>92.5</v>
      </c>
      <c r="AB6" s="64">
        <f t="shared" si="2"/>
        <v>78.2</v>
      </c>
      <c r="AC6" s="64">
        <f t="shared" si="2"/>
        <v>83.8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>
        <f>IF(BF8="-",NA(),BF8)</f>
        <v>-12.7</v>
      </c>
      <c r="BG6" s="64">
        <f t="shared" ref="BG6:BO6" si="5">IF(BG8="-",NA(),BG8)</f>
        <v>-2</v>
      </c>
      <c r="BH6" s="64">
        <f t="shared" si="5"/>
        <v>-3.7</v>
      </c>
      <c r="BI6" s="64">
        <f t="shared" si="5"/>
        <v>-23.7</v>
      </c>
      <c r="BJ6" s="64">
        <f t="shared" si="5"/>
        <v>-13.1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>
        <f>IF(BQ8="-",NA(),BQ8)</f>
        <v>-4379</v>
      </c>
      <c r="BR6" s="65">
        <f t="shared" ref="BR6:BZ6" si="6">IF(BR8="-",NA(),BR8)</f>
        <v>-1793</v>
      </c>
      <c r="BS6" s="65">
        <f t="shared" si="6"/>
        <v>-1946</v>
      </c>
      <c r="BT6" s="65">
        <f t="shared" si="6"/>
        <v>-6343</v>
      </c>
      <c r="BU6" s="65">
        <f t="shared" si="6"/>
        <v>-4259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465</v>
      </c>
      <c r="CN6" s="63">
        <f t="shared" si="7"/>
        <v>199640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>
        <f>IF(DK8="-",NA(),DK8)</f>
        <v>141.69999999999999</v>
      </c>
      <c r="DL6" s="64">
        <f t="shared" ref="DL6:DT6" si="9">IF(DL8="-",NA(),DL8)</f>
        <v>144.19999999999999</v>
      </c>
      <c r="DM6" s="64">
        <f t="shared" si="9"/>
        <v>145.80000000000001</v>
      </c>
      <c r="DN6" s="64">
        <f t="shared" si="9"/>
        <v>136.1</v>
      </c>
      <c r="DO6" s="64">
        <f t="shared" si="9"/>
        <v>121.8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109</v>
      </c>
      <c r="B7" s="60">
        <f t="shared" ref="B7:X7" si="10">B8</f>
        <v>2020</v>
      </c>
      <c r="C7" s="60">
        <f t="shared" si="10"/>
        <v>401307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福岡県　福岡市</v>
      </c>
      <c r="I7" s="60" t="str">
        <f t="shared" si="10"/>
        <v>大橋駐車場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34</v>
      </c>
      <c r="S7" s="62" t="str">
        <f t="shared" si="10"/>
        <v>駅</v>
      </c>
      <c r="T7" s="62" t="str">
        <f t="shared" si="10"/>
        <v>有</v>
      </c>
      <c r="U7" s="63">
        <f t="shared" si="10"/>
        <v>3672</v>
      </c>
      <c r="V7" s="63">
        <f t="shared" si="10"/>
        <v>119</v>
      </c>
      <c r="W7" s="63">
        <f t="shared" si="10"/>
        <v>150</v>
      </c>
      <c r="X7" s="62" t="str">
        <f t="shared" si="10"/>
        <v>代行制</v>
      </c>
      <c r="Y7" s="64">
        <f>Y8</f>
        <v>84.6</v>
      </c>
      <c r="Z7" s="64">
        <f t="shared" ref="Z7:AH7" si="11">Z8</f>
        <v>92.9</v>
      </c>
      <c r="AA7" s="64">
        <f t="shared" si="11"/>
        <v>92.5</v>
      </c>
      <c r="AB7" s="64">
        <f t="shared" si="11"/>
        <v>78.2</v>
      </c>
      <c r="AC7" s="64">
        <f t="shared" si="11"/>
        <v>83.8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130.80000000000001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4426</v>
      </c>
      <c r="BE7" s="63"/>
      <c r="BF7" s="64">
        <f>BF8</f>
        <v>-12.7</v>
      </c>
      <c r="BG7" s="64">
        <f t="shared" ref="BG7:BO7" si="14">BG8</f>
        <v>-2</v>
      </c>
      <c r="BH7" s="64">
        <f t="shared" si="14"/>
        <v>-3.7</v>
      </c>
      <c r="BI7" s="64">
        <f t="shared" si="14"/>
        <v>-23.7</v>
      </c>
      <c r="BJ7" s="64">
        <f t="shared" si="14"/>
        <v>-13.1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-0.7</v>
      </c>
      <c r="BP7" s="61"/>
      <c r="BQ7" s="65">
        <f>BQ8</f>
        <v>-4379</v>
      </c>
      <c r="BR7" s="65">
        <f t="shared" ref="BR7:BZ7" si="15">BR8</f>
        <v>-1793</v>
      </c>
      <c r="BS7" s="65">
        <f t="shared" si="15"/>
        <v>-1946</v>
      </c>
      <c r="BT7" s="65">
        <f t="shared" si="15"/>
        <v>-6343</v>
      </c>
      <c r="BU7" s="65">
        <f t="shared" si="15"/>
        <v>-4259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4197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465</v>
      </c>
      <c r="CN7" s="63">
        <f>CN8</f>
        <v>199640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110.8</v>
      </c>
      <c r="DJ7" s="61"/>
      <c r="DK7" s="64">
        <f>DK8</f>
        <v>141.69999999999999</v>
      </c>
      <c r="DL7" s="64">
        <f t="shared" ref="DL7:DT7" si="17">DL8</f>
        <v>144.19999999999999</v>
      </c>
      <c r="DM7" s="64">
        <f t="shared" si="17"/>
        <v>145.80000000000001</v>
      </c>
      <c r="DN7" s="64">
        <f t="shared" si="17"/>
        <v>136.1</v>
      </c>
      <c r="DO7" s="64">
        <f t="shared" si="17"/>
        <v>121.8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105.7</v>
      </c>
      <c r="DU7" s="61"/>
    </row>
    <row r="8" spans="1:125" s="66" customFormat="1" x14ac:dyDescent="0.15">
      <c r="A8" s="49"/>
      <c r="B8" s="67">
        <v>2020</v>
      </c>
      <c r="C8" s="67">
        <v>401307</v>
      </c>
      <c r="D8" s="67">
        <v>47</v>
      </c>
      <c r="E8" s="67">
        <v>14</v>
      </c>
      <c r="F8" s="67">
        <v>0</v>
      </c>
      <c r="G8" s="67">
        <v>4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34</v>
      </c>
      <c r="S8" s="69" t="s">
        <v>121</v>
      </c>
      <c r="T8" s="69" t="s">
        <v>122</v>
      </c>
      <c r="U8" s="70">
        <v>3672</v>
      </c>
      <c r="V8" s="70">
        <v>119</v>
      </c>
      <c r="W8" s="70">
        <v>150</v>
      </c>
      <c r="X8" s="69" t="s">
        <v>123</v>
      </c>
      <c r="Y8" s="71">
        <v>84.6</v>
      </c>
      <c r="Z8" s="71">
        <v>92.9</v>
      </c>
      <c r="AA8" s="71">
        <v>92.5</v>
      </c>
      <c r="AB8" s="71">
        <v>78.2</v>
      </c>
      <c r="AC8" s="71">
        <v>83.8</v>
      </c>
      <c r="AD8" s="71">
        <v>156</v>
      </c>
      <c r="AE8" s="71">
        <v>218.3</v>
      </c>
      <c r="AF8" s="71">
        <v>255.1</v>
      </c>
      <c r="AG8" s="71">
        <v>225.1</v>
      </c>
      <c r="AH8" s="71">
        <v>130.80000000000001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9.5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14</v>
      </c>
      <c r="BD8" s="72">
        <v>4426</v>
      </c>
      <c r="BE8" s="72">
        <v>2345</v>
      </c>
      <c r="BF8" s="71">
        <v>-12.7</v>
      </c>
      <c r="BG8" s="71">
        <v>-2</v>
      </c>
      <c r="BH8" s="71">
        <v>-3.7</v>
      </c>
      <c r="BI8" s="71">
        <v>-23.7</v>
      </c>
      <c r="BJ8" s="71">
        <v>-13.1</v>
      </c>
      <c r="BK8" s="71">
        <v>27.9</v>
      </c>
      <c r="BL8" s="71">
        <v>30.9</v>
      </c>
      <c r="BM8" s="71">
        <v>32.4</v>
      </c>
      <c r="BN8" s="71">
        <v>13.1</v>
      </c>
      <c r="BO8" s="71">
        <v>-0.7</v>
      </c>
      <c r="BP8" s="68">
        <v>-65.900000000000006</v>
      </c>
      <c r="BQ8" s="72">
        <v>-4379</v>
      </c>
      <c r="BR8" s="72">
        <v>-1793</v>
      </c>
      <c r="BS8" s="72">
        <v>-1946</v>
      </c>
      <c r="BT8" s="73">
        <v>-6343</v>
      </c>
      <c r="BU8" s="73">
        <v>-4259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4197</v>
      </c>
      <c r="CA8" s="70">
        <v>3932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465</v>
      </c>
      <c r="CN8" s="70">
        <v>199640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110.8</v>
      </c>
      <c r="DJ8" s="68">
        <v>183.4</v>
      </c>
      <c r="DK8" s="71">
        <v>141.69999999999999</v>
      </c>
      <c r="DL8" s="71">
        <v>144.19999999999999</v>
      </c>
      <c r="DM8" s="71">
        <v>145.80000000000001</v>
      </c>
      <c r="DN8" s="71">
        <v>136.1</v>
      </c>
      <c r="DO8" s="71">
        <v>121.8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105.7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FINE_User</cp:lastModifiedBy>
  <cp:lastPrinted>2022-01-26T05:38:06Z</cp:lastPrinted>
  <dcterms:created xsi:type="dcterms:W3CDTF">2021-12-17T06:08:50Z</dcterms:created>
  <dcterms:modified xsi:type="dcterms:W3CDTF">2022-01-26T23:57:23Z</dcterms:modified>
  <cp:category/>
</cp:coreProperties>
</file>