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N:\04_【課室共通】検討・作業用フォルダ\03 準公営企業室\02 下水道事業係\04-2    経営比較分析表\R04年度\07調査係へ提出\03回答\01　都道府県\"/>
    </mc:Choice>
  </mc:AlternateContent>
  <xr:revisionPtr revIDLastSave="0" documentId="13_ncr:1_{E2C9BFB6-2480-493A-AFFD-5F172526678A}" xr6:coauthVersionLast="36" xr6:coauthVersionMax="36" xr10:uidLastSave="{00000000-0000-0000-0000-000000000000}"/>
  <workbookProtection workbookAlgorithmName="SHA-512" workbookHashValue="vO4E7+j37twRx5PKEgWC8y6xQVoejOl3HvYJSeZqeloNWSscY6ooNbLawYBExOXYCrT9ibm2bnOQ7HLbRDQc2g==" workbookSaltValue="e8bWuxK3xaLDPa4cVNrQ8g==" workbookSpinCount="100000" lockStructure="1"/>
  <bookViews>
    <workbookView xWindow="0" yWindow="0" windowWidth="19200" windowHeight="650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<sst xmlns="http://schemas.openxmlformats.org/spreadsheetml/2006/main" count="297" uniqueCount="115">
  <si>
    <t>⑦施設利用率(％)</t>
    <rPh sb="1" eb="3">
      <t>シセツ</t>
    </rPh>
    <rPh sb="3" eb="6">
      <t>リヨウリツ</t>
    </rPh>
    <phoneticPr fontId="1"/>
  </si>
  <si>
    <t>人口密度</t>
    <rPh sb="0" eb="2">
      <t>ジンコウ</t>
    </rPh>
    <rPh sb="2" eb="4">
      <t>ミツド</t>
    </rPh>
    <phoneticPr fontId="1"/>
  </si>
  <si>
    <t>経営比較分析表（令和3年度決算）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</si>
  <si>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</si>
  <si>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</si>
  <si>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</si>
  <si>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</si>
  <si>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</si>
  <si>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</si>
  <si>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</si>
  <si>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</si>
  <si>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</si>
  <si>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</si>
  <si>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</si>
  <si>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</si>
  <si>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</si>
  <si>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</si>
  <si>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</si>
  <si>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</si>
  <si>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</si>
  <si>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</si>
  <si>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</si>
  <si>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</si>
  <si>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</si>
  <si>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</si>
  <si>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</si>
  <si>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</si>
  <si>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</si>
  <si>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</si>
  <si>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</si>
  <si>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</si>
  <si>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</si>
  <si>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</si>
  <si>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</si>
  <si>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</si>
  <si>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</si>
  <si>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</si>
  <si>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</si>
  <si>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</si>
  <si>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</si>
  <si>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</si>
  <si>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</si>
  <si>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</si>
  <si>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</si>
  <si>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</si>
  <si>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</si>
  <si>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</si>
  <si>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</si>
  <si>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</si>
  <si>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</si>
  <si>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</si>
  <si>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</si>
  <si>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流域下水道</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</si>
  <si>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</si>
  <si>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</si>
  <si>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</si>
  <si>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</si>
  <si>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</si>
  <si>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</si>
  <si>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</si>
  <si>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</si>
  <si>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</si>
  <si>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</si>
  <si>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</si>
  <si>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</si>
  <si>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</si>
  <si>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</si>
  <si>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</si>
  <si>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</si>
  <si>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</si>
  <si>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</si>
  <si>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</si>
  <si>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</si>
  <si>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</si>
  <si>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</si>
  <si>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</si>
  <si>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</si>
  <si>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</si>
  <si>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</si>
  <si>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</si>
  <si>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</si>
  <si>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</si>
  <si>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</si>
  <si>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</si>
  <si>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</si>
  <si>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</si>
  <si>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</si>
  <si>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</si>
  <si>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</si>
  <si>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</si>
  <si>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</si>
  <si>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</si>
  <si>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</si>
  <si>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</si>
  <si>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</si>
  <si>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</si>
  <si>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秋田県</t>
  </si>
  <si>
    <t>法適用</t>
  </si>
  <si>
    <t>下水道事業</t>
  </si>
  <si>
    <t>E1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</si>
  <si>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</si>
  <si>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</si>
  <si>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</si>
  <si>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</si>
  <si>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</si>
  <si>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</si>
  <si>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</si>
  <si>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</si>
  <si>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</si>
  <si>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</si>
  <si>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</si>
  <si>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</si>
  <si>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現状では、各経営指標から経営状況は健全であると判断されます。
　しかしながら、将来的には人口減少に伴う処理汚水量の減少や施設の老朽化対策等により経営指標の悪化が予想されます。「経営戦略」に基づく広域化・共同化の推進やストックマネジメント計画による計画的な改築・更新により経営改善に取り組んでいく必要があります。</t>
    <rPh sb="1" eb="3">
      <t>ゲンジョウ</t>
    </rPh>
    <rPh sb="6" eb="7">
      <t>カク</t>
    </rPh>
    <rPh sb="7" eb="9">
      <t>ケイエイ</t>
    </rPh>
    <rPh sb="9" eb="11">
      <t>シヒョウ</t>
    </rPh>
    <rPh sb="13" eb="15">
      <t>ケイエイ</t>
    </rPh>
    <rPh sb="15" eb="17">
      <t>ジョウキョウ</t>
    </rPh>
    <rPh sb="18" eb="20">
      <t>ケンゼン</t>
    </rPh>
    <rPh sb="24" eb="26">
      <t>ハンダン</t>
    </rPh>
    <rPh sb="41" eb="44">
      <t>ショウライテキ</t>
    </rPh>
    <rPh sb="46" eb="48">
      <t>ジンコウ</t>
    </rPh>
    <rPh sb="48" eb="50">
      <t>ゲンショウ</t>
    </rPh>
    <rPh sb="51" eb="52">
      <t>トモナ</t>
    </rPh>
    <rPh sb="53" eb="55">
      <t>ショリ</t>
    </rPh>
    <rPh sb="55" eb="57">
      <t>オスイ</t>
    </rPh>
    <rPh sb="57" eb="58">
      <t>リョウ</t>
    </rPh>
    <rPh sb="59" eb="61">
      <t>ゲンショウ</t>
    </rPh>
    <rPh sb="62" eb="64">
      <t>シセツ</t>
    </rPh>
    <rPh sb="65" eb="68">
      <t>ロウキュウカ</t>
    </rPh>
    <rPh sb="68" eb="70">
      <t>タイサク</t>
    </rPh>
    <rPh sb="70" eb="71">
      <t>トウ</t>
    </rPh>
    <rPh sb="74" eb="76">
      <t>ケイエイ</t>
    </rPh>
    <rPh sb="76" eb="78">
      <t>シヒョウ</t>
    </rPh>
    <rPh sb="79" eb="81">
      <t>アッカ</t>
    </rPh>
    <rPh sb="82" eb="84">
      <t>ヨソウ</t>
    </rPh>
    <rPh sb="90" eb="92">
      <t>ケイエイ</t>
    </rPh>
    <rPh sb="92" eb="94">
      <t>センリャク</t>
    </rPh>
    <rPh sb="96" eb="97">
      <t>モト</t>
    </rPh>
    <rPh sb="99" eb="102">
      <t>コウイキカ</t>
    </rPh>
    <rPh sb="103" eb="106">
      <t>キョウドウカ</t>
    </rPh>
    <rPh sb="107" eb="109">
      <t>スイシン</t>
    </rPh>
    <rPh sb="120" eb="122">
      <t>ケイカク</t>
    </rPh>
    <rPh sb="125" eb="128">
      <t>ケイカクテキ</t>
    </rPh>
    <rPh sb="129" eb="131">
      <t>カイチク</t>
    </rPh>
    <rPh sb="132" eb="134">
      <t>コウシン</t>
    </rPh>
    <rPh sb="137" eb="139">
      <t>ケイエイ</t>
    </rPh>
    <rPh sb="139" eb="141">
      <t>カイゼン</t>
    </rPh>
    <rPh sb="142" eb="143">
      <t>ト</t>
    </rPh>
    <rPh sb="144" eb="145">
      <t>ク</t>
    </rPh>
    <rPh sb="149" eb="151">
      <t>ヒツヨウ</t>
    </rPh>
    <phoneticPr fontId="1"/>
  </si>
  <si>
    <t>　経営収支比率は100％を超えており、累積欠損金の計上もありません。
　また、令和３年度は流動比率も基準となる100％を超過する等現時点での経営は安定しているものと評価します。
　今後も、より安定的な経営を持続するためには、引き続き下水道の広域化・共同化の推進によるコスト縮減や流域下水道の関連市町村における未普及地域解消の取組の支援などによる施設利用率、水洗化率の向上に取り組んでいく必要があります。</t>
    <rPh sb="1" eb="3">
      <t>ケイエイ</t>
    </rPh>
    <rPh sb="3" eb="5">
      <t>シュウシ</t>
    </rPh>
    <rPh sb="5" eb="7">
      <t>ヒリツ</t>
    </rPh>
    <rPh sb="13" eb="14">
      <t>コ</t>
    </rPh>
    <rPh sb="19" eb="21">
      <t>ルイセキ</t>
    </rPh>
    <rPh sb="21" eb="24">
      <t>ケッソンキン</t>
    </rPh>
    <rPh sb="25" eb="27">
      <t>ケイジョウ</t>
    </rPh>
    <rPh sb="39" eb="41">
      <t>レイワ</t>
    </rPh>
    <rPh sb="42" eb="44">
      <t>ネンド</t>
    </rPh>
    <rPh sb="45" eb="47">
      <t>リュウドウ</t>
    </rPh>
    <rPh sb="47" eb="49">
      <t>ヒリツ</t>
    </rPh>
    <rPh sb="50" eb="52">
      <t>キジュン</t>
    </rPh>
    <rPh sb="60" eb="62">
      <t>チョウカ</t>
    </rPh>
    <rPh sb="64" eb="65">
      <t>ナド</t>
    </rPh>
    <rPh sb="65" eb="68">
      <t>ゲンジテン</t>
    </rPh>
    <rPh sb="70" eb="72">
      <t>ケイエイ</t>
    </rPh>
    <rPh sb="73" eb="75">
      <t>アンテイ</t>
    </rPh>
    <rPh sb="82" eb="84">
      <t>ヒョウカ</t>
    </rPh>
    <rPh sb="92" eb="94">
      <t>コンゴ</t>
    </rPh>
    <rPh sb="98" eb="101">
      <t>アンテイテキ</t>
    </rPh>
    <rPh sb="102" eb="104">
      <t>ケイエイ</t>
    </rPh>
    <rPh sb="105" eb="107">
      <t>ジゾク</t>
    </rPh>
    <rPh sb="114" eb="115">
      <t>ヒ</t>
    </rPh>
    <rPh sb="116" eb="117">
      <t>ツヅ</t>
    </rPh>
    <rPh sb="118" eb="121">
      <t>ゲスイドウ</t>
    </rPh>
    <rPh sb="122" eb="125">
      <t>コウイキカ</t>
    </rPh>
    <rPh sb="126" eb="129">
      <t>キョウドウカ</t>
    </rPh>
    <rPh sb="130" eb="132">
      <t>スイシン</t>
    </rPh>
    <rPh sb="138" eb="140">
      <t>シュクゲン</t>
    </rPh>
    <rPh sb="141" eb="143">
      <t>リュウイキ</t>
    </rPh>
    <rPh sb="143" eb="146">
      <t>ゲスイドウ</t>
    </rPh>
    <rPh sb="147" eb="149">
      <t>カンレン</t>
    </rPh>
    <rPh sb="149" eb="152">
      <t>シチョウソン</t>
    </rPh>
    <rPh sb="156" eb="157">
      <t>ミ</t>
    </rPh>
    <rPh sb="157" eb="159">
      <t>フキュウ</t>
    </rPh>
    <rPh sb="159" eb="161">
      <t>チイキ</t>
    </rPh>
    <rPh sb="161" eb="163">
      <t>カイショウ</t>
    </rPh>
    <rPh sb="164" eb="166">
      <t>トリクミ</t>
    </rPh>
    <rPh sb="167" eb="169">
      <t>シエン</t>
    </rPh>
    <rPh sb="174" eb="176">
      <t>シセツ</t>
    </rPh>
    <rPh sb="176" eb="179">
      <t>リヨウリツ</t>
    </rPh>
    <rPh sb="180" eb="183">
      <t>スイセンカ</t>
    </rPh>
    <rPh sb="183" eb="184">
      <t>リツ</t>
    </rPh>
    <rPh sb="185" eb="187">
      <t>コウジョウ</t>
    </rPh>
    <rPh sb="188" eb="189">
      <t>ト</t>
    </rPh>
    <rPh sb="190" eb="191">
      <t>ク</t>
    </rPh>
    <rPh sb="195" eb="197">
      <t>ヒツヨウ</t>
    </rPh>
    <phoneticPr fontId="1"/>
  </si>
  <si>
    <t>　法定耐用年数を超過した管渠はないものの、今後10年以内に幹線管渠が順次耐用年数となることからストックマネジメント計画により計画的かつ効率的な改築・更新を行っていく必要があります。</t>
    <rPh sb="1" eb="3">
      <t>ホウテイ</t>
    </rPh>
    <rPh sb="3" eb="5">
      <t>タイヨウ</t>
    </rPh>
    <rPh sb="5" eb="7">
      <t>ネンスウ</t>
    </rPh>
    <rPh sb="8" eb="10">
      <t>チョウカ</t>
    </rPh>
    <rPh sb="21" eb="23">
      <t>コンゴ</t>
    </rPh>
    <rPh sb="25" eb="26">
      <t>ネン</t>
    </rPh>
    <rPh sb="26" eb="28">
      <t>イナイ</t>
    </rPh>
    <rPh sb="29" eb="31">
      <t>カンセン</t>
    </rPh>
    <rPh sb="34" eb="36">
      <t>ジュンジ</t>
    </rPh>
    <rPh sb="36" eb="38">
      <t>タイヨウ</t>
    </rPh>
    <rPh sb="38" eb="40">
      <t>ネンスウ</t>
    </rPh>
    <rPh sb="57" eb="59">
      <t>ケイカク</t>
    </rPh>
    <rPh sb="62" eb="65">
      <t>ケイカクテキ</t>
    </rPh>
    <rPh sb="67" eb="70">
      <t>コウリツテキ</t>
    </rPh>
    <rPh sb="71" eb="73">
      <t>カイチク</t>
    </rPh>
    <rPh sb="74" eb="76">
      <t>コウシン</t>
    </rPh>
    <rPh sb="77" eb="78">
      <t>オコナ</t>
    </rPh>
    <rPh sb="82" eb="84">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</si>
</sst>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0.71</c:v>
                </c:pt>
                <c:pt idx="4">
                  <c:v>0.54</c:v>
                </c:pt>
              </c:numCache>
            </c:numRef>
          </c:val>
          <c:extLst>
            <c:ext xmlns:c16="http://schemas.microsoft.com/office/drawing/2014/chart" uri="{C3380CC4-5D6E-409C-BE32-E72D297353CC}">
              <c16:uniqueId val="{00000000-9DA3-47EE-A4E0-48270558E49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1.87</c:v>
                </c:pt>
                <c:pt idx="4">
                  <c:v>0.1</c:v>
                </c:pt>
              </c:numCache>
            </c:numRef>
          </c:val>
          <c:smooth val="0"/>
          <c:extLst>
            <c:ext xmlns:c16="http://schemas.microsoft.com/office/drawing/2014/chart" uri="{C3380CC4-5D6E-409C-BE32-E72D297353CC}">
              <c16:uniqueId val="{00000001-9DA3-47EE-A4E0-48270558E49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58.62</c:v>
                </c:pt>
                <c:pt idx="4">
                  <c:v>71.55</c:v>
                </c:pt>
              </c:numCache>
            </c:numRef>
          </c:val>
          <c:extLst>
            <c:ext xmlns:c16="http://schemas.microsoft.com/office/drawing/2014/chart" uri="{C3380CC4-5D6E-409C-BE32-E72D297353CC}">
              <c16:uniqueId val="{00000000-571D-417D-ADCE-0237AADAA80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68.2</c:v>
                </c:pt>
                <c:pt idx="4">
                  <c:v>68.05</c:v>
                </c:pt>
              </c:numCache>
            </c:numRef>
          </c:val>
          <c:smooth val="0"/>
          <c:extLst>
            <c:ext xmlns:c16="http://schemas.microsoft.com/office/drawing/2014/chart" uri="{C3380CC4-5D6E-409C-BE32-E72D297353CC}">
              <c16:uniqueId val="{00000001-571D-417D-ADCE-0237AADAA80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84.69</c:v>
                </c:pt>
                <c:pt idx="4">
                  <c:v>84.98</c:v>
                </c:pt>
              </c:numCache>
            </c:numRef>
          </c:val>
          <c:extLst>
            <c:ext xmlns:c16="http://schemas.microsoft.com/office/drawing/2014/chart" uri="{C3380CC4-5D6E-409C-BE32-E72D297353CC}">
              <c16:uniqueId val="{00000000-3914-408D-A77E-1994C0E1D08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94.01</c:v>
                </c:pt>
                <c:pt idx="4">
                  <c:v>94.14</c:v>
                </c:pt>
              </c:numCache>
            </c:numRef>
          </c:val>
          <c:smooth val="0"/>
          <c:extLst>
            <c:ext xmlns:c16="http://schemas.microsoft.com/office/drawing/2014/chart" uri="{C3380CC4-5D6E-409C-BE32-E72D297353CC}">
              <c16:uniqueId val="{00000001-3914-408D-A77E-1994C0E1D08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107.48</c:v>
                </c:pt>
                <c:pt idx="4">
                  <c:v>108.96</c:v>
                </c:pt>
              </c:numCache>
            </c:numRef>
          </c:val>
          <c:extLst>
            <c:ext xmlns:c16="http://schemas.microsoft.com/office/drawing/2014/chart" uri="{C3380CC4-5D6E-409C-BE32-E72D297353CC}">
              <c16:uniqueId val="{00000000-42F0-402B-9FE6-4591972032F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101.63</c:v>
                </c:pt>
                <c:pt idx="4">
                  <c:v>100.14</c:v>
                </c:pt>
              </c:numCache>
            </c:numRef>
          </c:val>
          <c:smooth val="0"/>
          <c:extLst>
            <c:ext xmlns:c16="http://schemas.microsoft.com/office/drawing/2014/chart" uri="{C3380CC4-5D6E-409C-BE32-E72D297353CC}">
              <c16:uniqueId val="{00000001-42F0-402B-9FE6-4591972032F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5.65</c:v>
                </c:pt>
                <c:pt idx="4">
                  <c:v>10.36</c:v>
                </c:pt>
              </c:numCache>
            </c:numRef>
          </c:val>
          <c:extLst>
            <c:ext xmlns:c16="http://schemas.microsoft.com/office/drawing/2014/chart" uri="{C3380CC4-5D6E-409C-BE32-E72D297353CC}">
              <c16:uniqueId val="{00000000-2B2B-4FBE-A1D6-55C474B631A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31.96</c:v>
                </c:pt>
                <c:pt idx="4">
                  <c:v>34.17</c:v>
                </c:pt>
              </c:numCache>
            </c:numRef>
          </c:val>
          <c:smooth val="0"/>
          <c:extLst>
            <c:ext xmlns:c16="http://schemas.microsoft.com/office/drawing/2014/chart" uri="{C3380CC4-5D6E-409C-BE32-E72D297353CC}">
              <c16:uniqueId val="{00000001-2B2B-4FBE-A1D6-55C474B631A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421-4CC3-96BF-3D7E099770E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0.93</c:v>
                </c:pt>
                <c:pt idx="4">
                  <c:v>1.04</c:v>
                </c:pt>
              </c:numCache>
            </c:numRef>
          </c:val>
          <c:smooth val="0"/>
          <c:extLst>
            <c:ext xmlns:c16="http://schemas.microsoft.com/office/drawing/2014/chart" uri="{C3380CC4-5D6E-409C-BE32-E72D297353CC}">
              <c16:uniqueId val="{00000001-B421-4CC3-96BF-3D7E099770E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63B-450C-ADB0-0F7A6F46D61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9.1</c:v>
                </c:pt>
                <c:pt idx="4">
                  <c:v>10.71</c:v>
                </c:pt>
              </c:numCache>
            </c:numRef>
          </c:val>
          <c:smooth val="0"/>
          <c:extLst>
            <c:ext xmlns:c16="http://schemas.microsoft.com/office/drawing/2014/chart" uri="{C3380CC4-5D6E-409C-BE32-E72D297353CC}">
              <c16:uniqueId val="{00000001-663B-450C-ADB0-0F7A6F46D61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85.32</c:v>
                </c:pt>
                <c:pt idx="4">
                  <c:v>125.63</c:v>
                </c:pt>
              </c:numCache>
            </c:numRef>
          </c:val>
          <c:extLst>
            <c:ext xmlns:c16="http://schemas.microsoft.com/office/drawing/2014/chart" uri="{C3380CC4-5D6E-409C-BE32-E72D297353CC}">
              <c16:uniqueId val="{00000000-937A-498F-808A-8D2F88F9B0C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101.14</c:v>
                </c:pt>
                <c:pt idx="4">
                  <c:v>104.74</c:v>
                </c:pt>
              </c:numCache>
            </c:numRef>
          </c:val>
          <c:smooth val="0"/>
          <c:extLst>
            <c:ext xmlns:c16="http://schemas.microsoft.com/office/drawing/2014/chart" uri="{C3380CC4-5D6E-409C-BE32-E72D297353CC}">
              <c16:uniqueId val="{00000001-937A-498F-808A-8D2F88F9B0C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145.97999999999999</c:v>
                </c:pt>
                <c:pt idx="4">
                  <c:v>130.28</c:v>
                </c:pt>
              </c:numCache>
            </c:numRef>
          </c:val>
          <c:extLst>
            <c:ext xmlns:c16="http://schemas.microsoft.com/office/drawing/2014/chart" uri="{C3380CC4-5D6E-409C-BE32-E72D297353CC}">
              <c16:uniqueId val="{00000000-4867-42A8-ADF5-8A51C6093CC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255.67</c:v>
                </c:pt>
                <c:pt idx="4">
                  <c:v>242.44</c:v>
                </c:pt>
              </c:numCache>
            </c:numRef>
          </c:val>
          <c:smooth val="0"/>
          <c:extLst>
            <c:ext xmlns:c16="http://schemas.microsoft.com/office/drawing/2014/chart" uri="{C3380CC4-5D6E-409C-BE32-E72D297353CC}">
              <c16:uniqueId val="{00000001-4867-42A8-ADF5-8A51C6093CC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C49-44C7-9BFF-70B61084366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5C49-44C7-9BFF-70B61084366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117.82</c:v>
                </c:pt>
                <c:pt idx="4">
                  <c:v>107.3</c:v>
                </c:pt>
              </c:numCache>
            </c:numRef>
          </c:val>
          <c:extLst>
            <c:ext xmlns:c16="http://schemas.microsoft.com/office/drawing/2014/chart" uri="{C3380CC4-5D6E-409C-BE32-E72D297353CC}">
              <c16:uniqueId val="{00000000-A7AE-44EF-B3A5-1E56A819D27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50.67</c:v>
                </c:pt>
                <c:pt idx="4">
                  <c:v>48.7</c:v>
                </c:pt>
              </c:numCache>
            </c:numRef>
          </c:val>
          <c:smooth val="0"/>
          <c:extLst>
            <c:ext xmlns:c16="http://schemas.microsoft.com/office/drawing/2014/chart" uri="{C3380CC4-5D6E-409C-BE32-E72D297353CC}">
              <c16:uniqueId val="{00000001-A7AE-44EF-B3A5-1E56A819D27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【100.18】</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【10.64】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【104.34】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【245.36】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【94.07】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【68.03】</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【48.89】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【0.00】</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【33.95】</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【1.02】</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【0.10】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workbookViewId="0">
      <selection activeCell="BL16" sqref="BL16:BZ44"/>
    </sheetView>
  </sheetViews>
  <sheetFormatPr defaultColWidth="2.6328125" defaultRowHeight="13" x14ac:dyDescent="0.2"/>
  <cols>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1" t="s">
        <v>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2">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2">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29" t="str">
        <f>データ!H6</f>
        <v>秋田県</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0" t="s">
        <v>3</v>
      </c>
      <c r="C7" s="30"/>
      <c r="D7" s="30"/>
      <c r="E7" s="30"/>
      <c r="F7" s="30"/>
      <c r="G7" s="30"/>
      <c r="H7" s="30"/>
      <c r="I7" s="30" t="s">
        <v>13</v>
      </c>
      <c r="J7" s="30"/>
      <c r="K7" s="30"/>
      <c r="L7" s="30"/>
      <c r="M7" s="30"/>
      <c r="N7" s="30"/>
      <c r="O7" s="30"/>
      <c r="P7" s="30" t="s">
        <v>4</v>
      </c>
      <c r="Q7" s="30"/>
      <c r="R7" s="30"/>
      <c r="S7" s="30"/>
      <c r="T7" s="30"/>
      <c r="U7" s="30"/>
      <c r="V7" s="30"/>
      <c r="W7" s="30" t="s">
        <v>15</v>
      </c>
      <c r="X7" s="30"/>
      <c r="Y7" s="30"/>
      <c r="Z7" s="30"/>
      <c r="AA7" s="30"/>
      <c r="AB7" s="30"/>
      <c r="AC7" s="30"/>
      <c r="AD7" s="30" t="s">
        <v>8</v>
      </c>
      <c r="AE7" s="30"/>
      <c r="AF7" s="30"/>
      <c r="AG7" s="30"/>
      <c r="AH7" s="30"/>
      <c r="AI7" s="30"/>
      <c r="AJ7" s="30"/>
      <c r="AK7" s="3"/>
      <c r="AL7" s="30" t="s">
        <v>17</v>
      </c>
      <c r="AM7" s="30"/>
      <c r="AN7" s="30"/>
      <c r="AO7" s="30"/>
      <c r="AP7" s="30"/>
      <c r="AQ7" s="30"/>
      <c r="AR7" s="30"/>
      <c r="AS7" s="30"/>
      <c r="AT7" s="30" t="s">
        <v>9</v>
      </c>
      <c r="AU7" s="30"/>
      <c r="AV7" s="30"/>
      <c r="AW7" s="30"/>
      <c r="AX7" s="30"/>
      <c r="AY7" s="30"/>
      <c r="AZ7" s="30"/>
      <c r="BA7" s="30"/>
      <c r="BB7" s="30" t="s">
        <v>18</v>
      </c>
      <c r="BC7" s="30"/>
      <c r="BD7" s="30"/>
      <c r="BE7" s="30"/>
      <c r="BF7" s="30"/>
      <c r="BG7" s="30"/>
      <c r="BH7" s="30"/>
      <c r="BI7" s="30"/>
      <c r="BJ7" s="3"/>
      <c r="BK7" s="3"/>
      <c r="BL7" s="31" t="s">
        <v>19</v>
      </c>
      <c r="BM7" s="32"/>
      <c r="BN7" s="32"/>
      <c r="BO7" s="32"/>
      <c r="BP7" s="32"/>
      <c r="BQ7" s="32"/>
      <c r="BR7" s="32"/>
      <c r="BS7" s="32"/>
      <c r="BT7" s="32"/>
      <c r="BU7" s="32"/>
      <c r="BV7" s="32"/>
      <c r="BW7" s="32"/>
      <c r="BX7" s="32"/>
      <c r="BY7" s="33"/>
    </row>
    <row r="8" spans="1:78" ht="18.75" customHeight="1" x14ac:dyDescent="0.2">
      <c r="A8" s="2"/>
      <c r="B8" s="34" t="str">
        <f>データ!I6</f>
        <v>法適用</v>
      </c>
      <c r="C8" s="34"/>
      <c r="D8" s="34"/>
      <c r="E8" s="34"/>
      <c r="F8" s="34"/>
      <c r="G8" s="34"/>
      <c r="H8" s="34"/>
      <c r="I8" s="34" t="str">
        <f>データ!J6</f>
        <v>下水道事業</v>
      </c>
      <c r="J8" s="34"/>
      <c r="K8" s="34"/>
      <c r="L8" s="34"/>
      <c r="M8" s="34"/>
      <c r="N8" s="34"/>
      <c r="O8" s="34"/>
      <c r="P8" s="34" t="str">
        <f>データ!K6</f>
        <v>流域下水道</v>
      </c>
      <c r="Q8" s="34"/>
      <c r="R8" s="34"/>
      <c r="S8" s="34"/>
      <c r="T8" s="34"/>
      <c r="U8" s="34"/>
      <c r="V8" s="34"/>
      <c r="W8" s="34" t="str">
        <f>データ!L6</f>
        <v>E1</v>
      </c>
      <c r="X8" s="34"/>
      <c r="Y8" s="34"/>
      <c r="Z8" s="34"/>
      <c r="AA8" s="34"/>
      <c r="AB8" s="34"/>
      <c r="AC8" s="34"/>
      <c r="AD8" s="35" t="str">
        <f>データ!$M$6</f>
        <v>非設置</v>
      </c>
      <c r="AE8" s="35"/>
      <c r="AF8" s="35"/>
      <c r="AG8" s="35"/>
      <c r="AH8" s="35"/>
      <c r="AI8" s="35"/>
      <c r="AJ8" s="35"/>
      <c r="AK8" s="3"/>
      <c r="AL8" s="36">
        <f>データ!S6</f>
        <v>956836</v>
      </c>
      <c r="AM8" s="36"/>
      <c r="AN8" s="36"/>
      <c r="AO8" s="36"/>
      <c r="AP8" s="36"/>
      <c r="AQ8" s="36"/>
      <c r="AR8" s="36"/>
      <c r="AS8" s="36"/>
      <c r="AT8" s="37">
        <f>データ!T6</f>
        <v>11637.52</v>
      </c>
      <c r="AU8" s="37"/>
      <c r="AV8" s="37"/>
      <c r="AW8" s="37"/>
      <c r="AX8" s="37"/>
      <c r="AY8" s="37"/>
      <c r="AZ8" s="37"/>
      <c r="BA8" s="37"/>
      <c r="BB8" s="37">
        <f>データ!U6</f>
        <v>82.22</v>
      </c>
      <c r="BC8" s="37"/>
      <c r="BD8" s="37"/>
      <c r="BE8" s="37"/>
      <c r="BF8" s="37"/>
      <c r="BG8" s="37"/>
      <c r="BH8" s="37"/>
      <c r="BI8" s="37"/>
      <c r="BJ8" s="3"/>
      <c r="BK8" s="3"/>
      <c r="BL8" s="38" t="s">
        <v>14</v>
      </c>
      <c r="BM8" s="39"/>
      <c r="BN8" s="40" t="s">
        <v>21</v>
      </c>
      <c r="BO8" s="40"/>
      <c r="BP8" s="40"/>
      <c r="BQ8" s="40"/>
      <c r="BR8" s="40"/>
      <c r="BS8" s="40"/>
      <c r="BT8" s="40"/>
      <c r="BU8" s="40"/>
      <c r="BV8" s="40"/>
      <c r="BW8" s="40"/>
      <c r="BX8" s="40"/>
      <c r="BY8" s="41"/>
    </row>
    <row r="9" spans="1:78" ht="18.75" customHeight="1" x14ac:dyDescent="0.2">
      <c r="A9" s="2"/>
      <c r="B9" s="30" t="s">
        <v>22</v>
      </c>
      <c r="C9" s="30"/>
      <c r="D9" s="30"/>
      <c r="E9" s="30"/>
      <c r="F9" s="30"/>
      <c r="G9" s="30"/>
      <c r="H9" s="30"/>
      <c r="I9" s="30" t="s">
        <v>24</v>
      </c>
      <c r="J9" s="30"/>
      <c r="K9" s="30"/>
      <c r="L9" s="30"/>
      <c r="M9" s="30"/>
      <c r="N9" s="30"/>
      <c r="O9" s="30"/>
      <c r="P9" s="30" t="s">
        <v>25</v>
      </c>
      <c r="Q9" s="30"/>
      <c r="R9" s="30"/>
      <c r="S9" s="30"/>
      <c r="T9" s="30"/>
      <c r="U9" s="30"/>
      <c r="V9" s="30"/>
      <c r="W9" s="30" t="s">
        <v>28</v>
      </c>
      <c r="X9" s="30"/>
      <c r="Y9" s="30"/>
      <c r="Z9" s="30"/>
      <c r="AA9" s="30"/>
      <c r="AB9" s="30"/>
      <c r="AC9" s="30"/>
      <c r="AD9" s="30" t="s">
        <v>23</v>
      </c>
      <c r="AE9" s="30"/>
      <c r="AF9" s="30"/>
      <c r="AG9" s="30"/>
      <c r="AH9" s="30"/>
      <c r="AI9" s="30"/>
      <c r="AJ9" s="30"/>
      <c r="AK9" s="3"/>
      <c r="AL9" s="30" t="s">
        <v>30</v>
      </c>
      <c r="AM9" s="30"/>
      <c r="AN9" s="30"/>
      <c r="AO9" s="30"/>
      <c r="AP9" s="30"/>
      <c r="AQ9" s="30"/>
      <c r="AR9" s="30"/>
      <c r="AS9" s="30"/>
      <c r="AT9" s="30" t="s">
        <v>31</v>
      </c>
      <c r="AU9" s="30"/>
      <c r="AV9" s="30"/>
      <c r="AW9" s="30"/>
      <c r="AX9" s="30"/>
      <c r="AY9" s="30"/>
      <c r="AZ9" s="30"/>
      <c r="BA9" s="30"/>
      <c r="BB9" s="30" t="s">
        <v>32</v>
      </c>
      <c r="BC9" s="30"/>
      <c r="BD9" s="30"/>
      <c r="BE9" s="30"/>
      <c r="BF9" s="30"/>
      <c r="BG9" s="30"/>
      <c r="BH9" s="30"/>
      <c r="BI9" s="30"/>
      <c r="BJ9" s="3"/>
      <c r="BK9" s="3"/>
      <c r="BL9" s="42" t="s">
        <v>35</v>
      </c>
      <c r="BM9" s="43"/>
      <c r="BN9" s="44" t="s">
        <v>36</v>
      </c>
      <c r="BO9" s="44"/>
      <c r="BP9" s="44"/>
      <c r="BQ9" s="44"/>
      <c r="BR9" s="44"/>
      <c r="BS9" s="44"/>
      <c r="BT9" s="44"/>
      <c r="BU9" s="44"/>
      <c r="BV9" s="44"/>
      <c r="BW9" s="44"/>
      <c r="BX9" s="44"/>
      <c r="BY9" s="45"/>
    </row>
    <row r="10" spans="1:78" ht="18.75" customHeight="1" x14ac:dyDescent="0.2">
      <c r="A10" s="2"/>
      <c r="B10" s="37" t="str">
        <f>データ!N6</f>
        <v>-</v>
      </c>
      <c r="C10" s="37"/>
      <c r="D10" s="37"/>
      <c r="E10" s="37"/>
      <c r="F10" s="37"/>
      <c r="G10" s="37"/>
      <c r="H10" s="37"/>
      <c r="I10" s="37">
        <f>データ!O6</f>
        <v>84.96</v>
      </c>
      <c r="J10" s="37"/>
      <c r="K10" s="37"/>
      <c r="L10" s="37"/>
      <c r="M10" s="37"/>
      <c r="N10" s="37"/>
      <c r="O10" s="37"/>
      <c r="P10" s="37">
        <f>データ!P6</f>
        <v>72</v>
      </c>
      <c r="Q10" s="37"/>
      <c r="R10" s="37"/>
      <c r="S10" s="37"/>
      <c r="T10" s="37"/>
      <c r="U10" s="37"/>
      <c r="V10" s="37"/>
      <c r="W10" s="37">
        <f>データ!Q6</f>
        <v>100</v>
      </c>
      <c r="X10" s="37"/>
      <c r="Y10" s="37"/>
      <c r="Z10" s="37"/>
      <c r="AA10" s="37"/>
      <c r="AB10" s="37"/>
      <c r="AC10" s="37"/>
      <c r="AD10" s="36">
        <f>データ!R6</f>
        <v>0</v>
      </c>
      <c r="AE10" s="36"/>
      <c r="AF10" s="36"/>
      <c r="AG10" s="36"/>
      <c r="AH10" s="36"/>
      <c r="AI10" s="36"/>
      <c r="AJ10" s="36"/>
      <c r="AK10" s="2"/>
      <c r="AL10" s="36">
        <f>データ!V6</f>
        <v>506457</v>
      </c>
      <c r="AM10" s="36"/>
      <c r="AN10" s="36"/>
      <c r="AO10" s="36"/>
      <c r="AP10" s="36"/>
      <c r="AQ10" s="36"/>
      <c r="AR10" s="36"/>
      <c r="AS10" s="36"/>
      <c r="AT10" s="37">
        <f>データ!W6</f>
        <v>163.89</v>
      </c>
      <c r="AU10" s="37"/>
      <c r="AV10" s="37"/>
      <c r="AW10" s="37"/>
      <c r="AX10" s="37"/>
      <c r="AY10" s="37"/>
      <c r="AZ10" s="37"/>
      <c r="BA10" s="37"/>
      <c r="BB10" s="37">
        <f>データ!X6</f>
        <v>3090.23</v>
      </c>
      <c r="BC10" s="37"/>
      <c r="BD10" s="37"/>
      <c r="BE10" s="37"/>
      <c r="BF10" s="37"/>
      <c r="BG10" s="37"/>
      <c r="BH10" s="37"/>
      <c r="BI10" s="37"/>
      <c r="BJ10" s="2"/>
      <c r="BK10" s="2"/>
      <c r="BL10" s="46" t="s">
        <v>38</v>
      </c>
      <c r="BM10" s="47"/>
      <c r="BN10" s="48" t="s">
        <v>7</v>
      </c>
      <c r="BO10" s="48"/>
      <c r="BP10" s="48"/>
      <c r="BQ10" s="48"/>
      <c r="BR10" s="48"/>
      <c r="BS10" s="48"/>
      <c r="BT10" s="48"/>
      <c r="BU10" s="48"/>
      <c r="BV10" s="48"/>
      <c r="BW10" s="48"/>
      <c r="BX10" s="48"/>
      <c r="BY10" s="4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39</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27</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40</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113</v>
      </c>
      <c r="BM16" s="67"/>
      <c r="BN16" s="67"/>
      <c r="BO16" s="67"/>
      <c r="BP16" s="67"/>
      <c r="BQ16" s="67"/>
      <c r="BR16" s="67"/>
      <c r="BS16" s="67"/>
      <c r="BT16" s="67"/>
      <c r="BU16" s="67"/>
      <c r="BV16" s="67"/>
      <c r="BW16" s="67"/>
      <c r="BX16" s="67"/>
      <c r="BY16" s="67"/>
      <c r="BZ16" s="68"/>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2">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2">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41</v>
      </c>
      <c r="BM45" s="61"/>
      <c r="BN45" s="61"/>
      <c r="BO45" s="61"/>
      <c r="BP45" s="61"/>
      <c r="BQ45" s="61"/>
      <c r="BR45" s="61"/>
      <c r="BS45" s="61"/>
      <c r="BT45" s="61"/>
      <c r="BU45" s="61"/>
      <c r="BV45" s="61"/>
      <c r="BW45" s="61"/>
      <c r="BX45" s="61"/>
      <c r="BY45" s="61"/>
      <c r="BZ45" s="6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114</v>
      </c>
      <c r="BM47" s="67"/>
      <c r="BN47" s="67"/>
      <c r="BO47" s="67"/>
      <c r="BP47" s="67"/>
      <c r="BQ47" s="67"/>
      <c r="BR47" s="67"/>
      <c r="BS47" s="67"/>
      <c r="BT47" s="67"/>
      <c r="BU47" s="67"/>
      <c r="BV47" s="67"/>
      <c r="BW47" s="67"/>
      <c r="BX47" s="67"/>
      <c r="BY47" s="67"/>
      <c r="BZ47" s="68"/>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2">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2">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2">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2">
      <c r="A60" s="2"/>
      <c r="B60" s="57" t="s">
        <v>10</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11</v>
      </c>
      <c r="BM64" s="61"/>
      <c r="BN64" s="61"/>
      <c r="BO64" s="61"/>
      <c r="BP64" s="61"/>
      <c r="BQ64" s="61"/>
      <c r="BR64" s="61"/>
      <c r="BS64" s="61"/>
      <c r="BT64" s="61"/>
      <c r="BU64" s="61"/>
      <c r="BV64" s="61"/>
      <c r="BW64" s="61"/>
      <c r="BX64" s="61"/>
      <c r="BY64" s="61"/>
      <c r="BZ64" s="6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112</v>
      </c>
      <c r="BM66" s="67"/>
      <c r="BN66" s="67"/>
      <c r="BO66" s="67"/>
      <c r="BP66" s="67"/>
      <c r="BQ66" s="67"/>
      <c r="BR66" s="67"/>
      <c r="BS66" s="67"/>
      <c r="BT66" s="67"/>
      <c r="BU66" s="67"/>
      <c r="BV66" s="67"/>
      <c r="BW66" s="67"/>
      <c r="BX66" s="67"/>
      <c r="BY66" s="67"/>
      <c r="BZ66" s="68"/>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2">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2">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2">
      <c r="C83" s="50" t="s">
        <v>43</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
      <c r="B84" s="6" t="s">
        <v>44</v>
      </c>
      <c r="C84" s="6"/>
      <c r="D84" s="6"/>
      <c r="E84" s="6" t="s">
        <v>45</v>
      </c>
      <c r="F84" s="6" t="s">
        <v>47</v>
      </c>
      <c r="G84" s="6" t="s">
        <v>48</v>
      </c>
      <c r="H84" s="6" t="s">
        <v>42</v>
      </c>
      <c r="I84" s="6" t="s">
        <v>12</v>
      </c>
      <c r="J84" s="6" t="s">
        <v>49</v>
      </c>
      <c r="K84" s="6" t="s">
        <v>50</v>
      </c>
      <c r="L84" s="6" t="s">
        <v>33</v>
      </c>
      <c r="M84" s="6" t="s">
        <v>37</v>
      </c>
      <c r="N84" s="6" t="s">
        <v>51</v>
      </c>
      <c r="O84" s="6" t="s">
        <v>54</v>
      </c>
    </row>
    <row r="85" spans="1:78" hidden="1" x14ac:dyDescent="0.2">
      <c r="B85" s="6"/>
      <c r="C85" s="6"/>
      <c r="D85" s="6"/>
      <c r="E85" s="6" t="str">
        <f>データ!AI6</f>
        <v>【100.18】</v>
      </c>
      <c r="F85" s="6" t="str">
        <f>データ!AT6</f>
        <v>【10.64】</v>
      </c>
      <c r="G85" s="6" t="str">
        <f>データ!BE6</f>
        <v>【104.34】</v>
      </c>
      <c r="H85" s="6" t="str">
        <f>データ!BP6</f>
        <v>【245.36】</v>
      </c>
      <c r="I85" s="6" t="str">
        <f>データ!CA6</f>
        <v>【0.00】</v>
      </c>
      <c r="J85" s="6" t="str">
        <f>データ!CL6</f>
        <v>【48.89】</v>
      </c>
      <c r="K85" s="6" t="str">
        <f>データ!CW6</f>
        <v>【68.03】</v>
      </c>
      <c r="L85" s="6" t="str">
        <f>データ!DH6</f>
        <v>【94.07】</v>
      </c>
      <c r="M85" s="6" t="str">
        <f>データ!DS6</f>
        <v>【33.95】</v>
      </c>
      <c r="N85" s="6" t="str">
        <f>データ!ED6</f>
        <v>【1.02】</v>
      </c>
      <c r="O85" s="6" t="str">
        <f>データ!EO6</f>
        <v>【0.10】</v>
      </c>
    </row>
  </sheetData>
  <sheetProtection algorithmName="SHA-512" hashValue="KUin2wCRp7B49/VH/nS09q0fbSLjH0FFJt8iAWXgfosCz/DlDaHsFL6m+Ze5yp50xMhq3JvauGZFUvgZPDGdag==" saltValue="MRUOcon2+q5VHM0AVtW52g=="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14" t="s">
        <v>57</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2">
      <c r="A3" s="14" t="s">
        <v>20</v>
      </c>
      <c r="B3" s="16" t="s">
        <v>34</v>
      </c>
      <c r="C3" s="16" t="s">
        <v>59</v>
      </c>
      <c r="D3" s="16" t="s">
        <v>60</v>
      </c>
      <c r="E3" s="16" t="s">
        <v>6</v>
      </c>
      <c r="F3" s="16" t="s">
        <v>5</v>
      </c>
      <c r="G3" s="16" t="s">
        <v>26</v>
      </c>
      <c r="H3" s="74" t="s">
        <v>61</v>
      </c>
      <c r="I3" s="75"/>
      <c r="J3" s="75"/>
      <c r="K3" s="75"/>
      <c r="L3" s="75"/>
      <c r="M3" s="75"/>
      <c r="N3" s="75"/>
      <c r="O3" s="75"/>
      <c r="P3" s="75"/>
      <c r="Q3" s="75"/>
      <c r="R3" s="75"/>
      <c r="S3" s="75"/>
      <c r="T3" s="75"/>
      <c r="U3" s="75"/>
      <c r="V3" s="75"/>
      <c r="W3" s="75"/>
      <c r="X3" s="76"/>
      <c r="Y3" s="72" t="s">
        <v>55</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10</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2">
      <c r="A4" s="14" t="s">
        <v>62</v>
      </c>
      <c r="B4" s="17"/>
      <c r="C4" s="17"/>
      <c r="D4" s="17"/>
      <c r="E4" s="17"/>
      <c r="F4" s="17"/>
      <c r="G4" s="17"/>
      <c r="H4" s="77"/>
      <c r="I4" s="78"/>
      <c r="J4" s="78"/>
      <c r="K4" s="78"/>
      <c r="L4" s="78"/>
      <c r="M4" s="78"/>
      <c r="N4" s="78"/>
      <c r="O4" s="78"/>
      <c r="P4" s="78"/>
      <c r="Q4" s="78"/>
      <c r="R4" s="78"/>
      <c r="S4" s="78"/>
      <c r="T4" s="78"/>
      <c r="U4" s="78"/>
      <c r="V4" s="78"/>
      <c r="W4" s="78"/>
      <c r="X4" s="79"/>
      <c r="Y4" s="73" t="s">
        <v>53</v>
      </c>
      <c r="Z4" s="73"/>
      <c r="AA4" s="73"/>
      <c r="AB4" s="73"/>
      <c r="AC4" s="73"/>
      <c r="AD4" s="73"/>
      <c r="AE4" s="73"/>
      <c r="AF4" s="73"/>
      <c r="AG4" s="73"/>
      <c r="AH4" s="73"/>
      <c r="AI4" s="73"/>
      <c r="AJ4" s="73" t="s">
        <v>46</v>
      </c>
      <c r="AK4" s="73"/>
      <c r="AL4" s="73"/>
      <c r="AM4" s="73"/>
      <c r="AN4" s="73"/>
      <c r="AO4" s="73"/>
      <c r="AP4" s="73"/>
      <c r="AQ4" s="73"/>
      <c r="AR4" s="73"/>
      <c r="AS4" s="73"/>
      <c r="AT4" s="73"/>
      <c r="AU4" s="73" t="s">
        <v>29</v>
      </c>
      <c r="AV4" s="73"/>
      <c r="AW4" s="73"/>
      <c r="AX4" s="73"/>
      <c r="AY4" s="73"/>
      <c r="AZ4" s="73"/>
      <c r="BA4" s="73"/>
      <c r="BB4" s="73"/>
      <c r="BC4" s="73"/>
      <c r="BD4" s="73"/>
      <c r="BE4" s="73"/>
      <c r="BF4" s="73" t="s">
        <v>63</v>
      </c>
      <c r="BG4" s="73"/>
      <c r="BH4" s="73"/>
      <c r="BI4" s="73"/>
      <c r="BJ4" s="73"/>
      <c r="BK4" s="73"/>
      <c r="BL4" s="73"/>
      <c r="BM4" s="73"/>
      <c r="BN4" s="73"/>
      <c r="BO4" s="73"/>
      <c r="BP4" s="73"/>
      <c r="BQ4" s="73" t="s">
        <v>16</v>
      </c>
      <c r="BR4" s="73"/>
      <c r="BS4" s="73"/>
      <c r="BT4" s="73"/>
      <c r="BU4" s="73"/>
      <c r="BV4" s="73"/>
      <c r="BW4" s="73"/>
      <c r="BX4" s="73"/>
      <c r="BY4" s="73"/>
      <c r="BZ4" s="73"/>
      <c r="CA4" s="73"/>
      <c r="CB4" s="73" t="s">
        <v>64</v>
      </c>
      <c r="CC4" s="73"/>
      <c r="CD4" s="73"/>
      <c r="CE4" s="73"/>
      <c r="CF4" s="73"/>
      <c r="CG4" s="73"/>
      <c r="CH4" s="73"/>
      <c r="CI4" s="73"/>
      <c r="CJ4" s="73"/>
      <c r="CK4" s="73"/>
      <c r="CL4" s="73"/>
      <c r="CM4" s="73" t="s">
        <v>0</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8" x14ac:dyDescent="0.2">
      <c r="A5" s="14" t="s">
        <v>69</v>
      </c>
      <c r="B5" s="18"/>
      <c r="C5" s="18"/>
      <c r="D5" s="18"/>
      <c r="E5" s="18"/>
      <c r="F5" s="18"/>
      <c r="G5" s="18"/>
      <c r="H5" s="23" t="s">
        <v>58</v>
      </c>
      <c r="I5" s="23" t="s">
        <v>70</v>
      </c>
      <c r="J5" s="23" t="s">
        <v>71</v>
      </c>
      <c r="K5" s="23" t="s">
        <v>72</v>
      </c>
      <c r="L5" s="23" t="s">
        <v>73</v>
      </c>
      <c r="M5" s="23" t="s">
        <v>8</v>
      </c>
      <c r="N5" s="23" t="s">
        <v>74</v>
      </c>
      <c r="O5" s="23" t="s">
        <v>75</v>
      </c>
      <c r="P5" s="23" t="s">
        <v>76</v>
      </c>
      <c r="Q5" s="23" t="s">
        <v>77</v>
      </c>
      <c r="R5" s="23" t="s">
        <v>78</v>
      </c>
      <c r="S5" s="23" t="s">
        <v>79</v>
      </c>
      <c r="T5" s="23" t="s">
        <v>80</v>
      </c>
      <c r="U5" s="23" t="s">
        <v>1</v>
      </c>
      <c r="V5" s="23" t="s">
        <v>81</v>
      </c>
      <c r="W5" s="23" t="s">
        <v>82</v>
      </c>
      <c r="X5" s="23" t="s">
        <v>83</v>
      </c>
      <c r="Y5" s="23" t="s">
        <v>84</v>
      </c>
      <c r="Z5" s="23" t="s">
        <v>85</v>
      </c>
      <c r="AA5" s="23" t="s">
        <v>86</v>
      </c>
      <c r="AB5" s="23" t="s">
        <v>87</v>
      </c>
      <c r="AC5" s="23" t="s">
        <v>88</v>
      </c>
      <c r="AD5" s="23" t="s">
        <v>89</v>
      </c>
      <c r="AE5" s="23" t="s">
        <v>91</v>
      </c>
      <c r="AF5" s="23" t="s">
        <v>92</v>
      </c>
      <c r="AG5" s="23" t="s">
        <v>93</v>
      </c>
      <c r="AH5" s="23" t="s">
        <v>94</v>
      </c>
      <c r="AI5" s="23" t="s">
        <v>44</v>
      </c>
      <c r="AJ5" s="23" t="s">
        <v>84</v>
      </c>
      <c r="AK5" s="23" t="s">
        <v>85</v>
      </c>
      <c r="AL5" s="23" t="s">
        <v>86</v>
      </c>
      <c r="AM5" s="23" t="s">
        <v>87</v>
      </c>
      <c r="AN5" s="23" t="s">
        <v>88</v>
      </c>
      <c r="AO5" s="23" t="s">
        <v>89</v>
      </c>
      <c r="AP5" s="23" t="s">
        <v>91</v>
      </c>
      <c r="AQ5" s="23" t="s">
        <v>92</v>
      </c>
      <c r="AR5" s="23" t="s">
        <v>93</v>
      </c>
      <c r="AS5" s="23" t="s">
        <v>94</v>
      </c>
      <c r="AT5" s="23" t="s">
        <v>90</v>
      </c>
      <c r="AU5" s="23" t="s">
        <v>84</v>
      </c>
      <c r="AV5" s="23" t="s">
        <v>85</v>
      </c>
      <c r="AW5" s="23" t="s">
        <v>86</v>
      </c>
      <c r="AX5" s="23" t="s">
        <v>87</v>
      </c>
      <c r="AY5" s="23" t="s">
        <v>88</v>
      </c>
      <c r="AZ5" s="23" t="s">
        <v>89</v>
      </c>
      <c r="BA5" s="23" t="s">
        <v>91</v>
      </c>
      <c r="BB5" s="23" t="s">
        <v>92</v>
      </c>
      <c r="BC5" s="23" t="s">
        <v>93</v>
      </c>
      <c r="BD5" s="23" t="s">
        <v>94</v>
      </c>
      <c r="BE5" s="23" t="s">
        <v>90</v>
      </c>
      <c r="BF5" s="23" t="s">
        <v>84</v>
      </c>
      <c r="BG5" s="23" t="s">
        <v>85</v>
      </c>
      <c r="BH5" s="23" t="s">
        <v>86</v>
      </c>
      <c r="BI5" s="23" t="s">
        <v>87</v>
      </c>
      <c r="BJ5" s="23" t="s">
        <v>88</v>
      </c>
      <c r="BK5" s="23" t="s">
        <v>89</v>
      </c>
      <c r="BL5" s="23" t="s">
        <v>91</v>
      </c>
      <c r="BM5" s="23" t="s">
        <v>92</v>
      </c>
      <c r="BN5" s="23" t="s">
        <v>93</v>
      </c>
      <c r="BO5" s="23" t="s">
        <v>94</v>
      </c>
      <c r="BP5" s="23" t="s">
        <v>90</v>
      </c>
      <c r="BQ5" s="23" t="s">
        <v>84</v>
      </c>
      <c r="BR5" s="23" t="s">
        <v>85</v>
      </c>
      <c r="BS5" s="23" t="s">
        <v>86</v>
      </c>
      <c r="BT5" s="23" t="s">
        <v>87</v>
      </c>
      <c r="BU5" s="23" t="s">
        <v>88</v>
      </c>
      <c r="BV5" s="23" t="s">
        <v>89</v>
      </c>
      <c r="BW5" s="23" t="s">
        <v>91</v>
      </c>
      <c r="BX5" s="23" t="s">
        <v>92</v>
      </c>
      <c r="BY5" s="23" t="s">
        <v>93</v>
      </c>
      <c r="BZ5" s="23" t="s">
        <v>94</v>
      </c>
      <c r="CA5" s="23" t="s">
        <v>90</v>
      </c>
      <c r="CB5" s="23" t="s">
        <v>84</v>
      </c>
      <c r="CC5" s="23" t="s">
        <v>85</v>
      </c>
      <c r="CD5" s="23" t="s">
        <v>86</v>
      </c>
      <c r="CE5" s="23" t="s">
        <v>87</v>
      </c>
      <c r="CF5" s="23" t="s">
        <v>88</v>
      </c>
      <c r="CG5" s="23" t="s">
        <v>89</v>
      </c>
      <c r="CH5" s="23" t="s">
        <v>91</v>
      </c>
      <c r="CI5" s="23" t="s">
        <v>92</v>
      </c>
      <c r="CJ5" s="23" t="s">
        <v>93</v>
      </c>
      <c r="CK5" s="23" t="s">
        <v>94</v>
      </c>
      <c r="CL5" s="23" t="s">
        <v>90</v>
      </c>
      <c r="CM5" s="23" t="s">
        <v>84</v>
      </c>
      <c r="CN5" s="23" t="s">
        <v>85</v>
      </c>
      <c r="CO5" s="23" t="s">
        <v>86</v>
      </c>
      <c r="CP5" s="23" t="s">
        <v>87</v>
      </c>
      <c r="CQ5" s="23" t="s">
        <v>88</v>
      </c>
      <c r="CR5" s="23" t="s">
        <v>89</v>
      </c>
      <c r="CS5" s="23" t="s">
        <v>91</v>
      </c>
      <c r="CT5" s="23" t="s">
        <v>92</v>
      </c>
      <c r="CU5" s="23" t="s">
        <v>93</v>
      </c>
      <c r="CV5" s="23" t="s">
        <v>94</v>
      </c>
      <c r="CW5" s="23" t="s">
        <v>90</v>
      </c>
      <c r="CX5" s="23" t="s">
        <v>84</v>
      </c>
      <c r="CY5" s="23" t="s">
        <v>85</v>
      </c>
      <c r="CZ5" s="23" t="s">
        <v>86</v>
      </c>
      <c r="DA5" s="23" t="s">
        <v>87</v>
      </c>
      <c r="DB5" s="23" t="s">
        <v>88</v>
      </c>
      <c r="DC5" s="23" t="s">
        <v>89</v>
      </c>
      <c r="DD5" s="23" t="s">
        <v>91</v>
      </c>
      <c r="DE5" s="23" t="s">
        <v>92</v>
      </c>
      <c r="DF5" s="23" t="s">
        <v>93</v>
      </c>
      <c r="DG5" s="23" t="s">
        <v>94</v>
      </c>
      <c r="DH5" s="23" t="s">
        <v>90</v>
      </c>
      <c r="DI5" s="23" t="s">
        <v>84</v>
      </c>
      <c r="DJ5" s="23" t="s">
        <v>85</v>
      </c>
      <c r="DK5" s="23" t="s">
        <v>86</v>
      </c>
      <c r="DL5" s="23" t="s">
        <v>87</v>
      </c>
      <c r="DM5" s="23" t="s">
        <v>88</v>
      </c>
      <c r="DN5" s="23" t="s">
        <v>89</v>
      </c>
      <c r="DO5" s="23" t="s">
        <v>91</v>
      </c>
      <c r="DP5" s="23" t="s">
        <v>92</v>
      </c>
      <c r="DQ5" s="23" t="s">
        <v>93</v>
      </c>
      <c r="DR5" s="23" t="s">
        <v>94</v>
      </c>
      <c r="DS5" s="23" t="s">
        <v>90</v>
      </c>
      <c r="DT5" s="23" t="s">
        <v>84</v>
      </c>
      <c r="DU5" s="23" t="s">
        <v>85</v>
      </c>
      <c r="DV5" s="23" t="s">
        <v>86</v>
      </c>
      <c r="DW5" s="23" t="s">
        <v>87</v>
      </c>
      <c r="DX5" s="23" t="s">
        <v>88</v>
      </c>
      <c r="DY5" s="23" t="s">
        <v>89</v>
      </c>
      <c r="DZ5" s="23" t="s">
        <v>91</v>
      </c>
      <c r="EA5" s="23" t="s">
        <v>92</v>
      </c>
      <c r="EB5" s="23" t="s">
        <v>93</v>
      </c>
      <c r="EC5" s="23" t="s">
        <v>94</v>
      </c>
      <c r="ED5" s="23" t="s">
        <v>90</v>
      </c>
      <c r="EE5" s="23" t="s">
        <v>84</v>
      </c>
      <c r="EF5" s="23" t="s">
        <v>85</v>
      </c>
      <c r="EG5" s="23" t="s">
        <v>86</v>
      </c>
      <c r="EH5" s="23" t="s">
        <v>87</v>
      </c>
      <c r="EI5" s="23" t="s">
        <v>88</v>
      </c>
      <c r="EJ5" s="23" t="s">
        <v>89</v>
      </c>
      <c r="EK5" s="23" t="s">
        <v>91</v>
      </c>
      <c r="EL5" s="23" t="s">
        <v>92</v>
      </c>
      <c r="EM5" s="23" t="s">
        <v>93</v>
      </c>
      <c r="EN5" s="23" t="s">
        <v>94</v>
      </c>
      <c r="EO5" s="23" t="s">
        <v>90</v>
      </c>
    </row>
    <row r="6" spans="1:148" s="13" customFormat="1" x14ac:dyDescent="0.2">
      <c r="A6" s="14" t="s">
        <v>95</v>
      </c>
      <c r="B6" s="19">
        <f t="shared" ref="B6:X6" si="1">B7</f>
        <v>2021</v>
      </c>
      <c r="C6" s="19">
        <f t="shared" si="1"/>
        <v>50008</v>
      </c>
      <c r="D6" s="19">
        <f t="shared" si="1"/>
        <v>46</v>
      </c>
      <c r="E6" s="19">
        <f t="shared" si="1"/>
        <v>17</v>
      </c>
      <c r="F6" s="19">
        <f t="shared" si="1"/>
        <v>3</v>
      </c>
      <c r="G6" s="19">
        <f t="shared" si="1"/>
        <v>0</v>
      </c>
      <c r="H6" s="19" t="str">
        <f t="shared" si="1"/>
        <v>秋田県</v>
      </c>
      <c r="I6" s="19" t="str">
        <f t="shared" si="1"/>
        <v>法適用</v>
      </c>
      <c r="J6" s="19" t="str">
        <f t="shared" si="1"/>
        <v>下水道事業</v>
      </c>
      <c r="K6" s="19" t="str">
        <f t="shared" si="1"/>
        <v>流域下水道</v>
      </c>
      <c r="L6" s="19" t="str">
        <f t="shared" si="1"/>
        <v>E1</v>
      </c>
      <c r="M6" s="19" t="str">
        <f t="shared" si="1"/>
        <v>非設置</v>
      </c>
      <c r="N6" s="24" t="str">
        <f t="shared" si="1"/>
        <v>-</v>
      </c>
      <c r="O6" s="24">
        <f t="shared" si="1"/>
        <v>84.96</v>
      </c>
      <c r="P6" s="24">
        <f t="shared" si="1"/>
        <v>72</v>
      </c>
      <c r="Q6" s="24">
        <f t="shared" si="1"/>
        <v>100</v>
      </c>
      <c r="R6" s="24">
        <f t="shared" si="1"/>
        <v>0</v>
      </c>
      <c r="S6" s="24">
        <f t="shared" si="1"/>
        <v>956836</v>
      </c>
      <c r="T6" s="24">
        <f t="shared" si="1"/>
        <v>11637.52</v>
      </c>
      <c r="U6" s="24">
        <f t="shared" si="1"/>
        <v>82.22</v>
      </c>
      <c r="V6" s="24">
        <f t="shared" si="1"/>
        <v>506457</v>
      </c>
      <c r="W6" s="24">
        <f t="shared" si="1"/>
        <v>163.89</v>
      </c>
      <c r="X6" s="24">
        <f t="shared" si="1"/>
        <v>3090.23</v>
      </c>
      <c r="Y6" s="28" t="str">
        <f t="shared" ref="Y6:AH6" si="2">IF(Y7="",NA(),Y7)</f>
        <v>-</v>
      </c>
      <c r="Z6" s="28" t="str">
        <f t="shared" si="2"/>
        <v>-</v>
      </c>
      <c r="AA6" s="28" t="str">
        <f t="shared" si="2"/>
        <v>-</v>
      </c>
      <c r="AB6" s="28">
        <f t="shared" si="2"/>
        <v>107.48</v>
      </c>
      <c r="AC6" s="28">
        <f t="shared" si="2"/>
        <v>108.96</v>
      </c>
      <c r="AD6" s="28" t="str">
        <f t="shared" si="2"/>
        <v>-</v>
      </c>
      <c r="AE6" s="28" t="str">
        <f t="shared" si="2"/>
        <v>-</v>
      </c>
      <c r="AF6" s="28" t="str">
        <f t="shared" si="2"/>
        <v>-</v>
      </c>
      <c r="AG6" s="28">
        <f t="shared" si="2"/>
        <v>101.63</v>
      </c>
      <c r="AH6" s="28">
        <f t="shared" si="2"/>
        <v>100.14</v>
      </c>
      <c r="AI6" s="24" t="str">
        <f>IF(AI7="","",IF(AI7="-","【-】","【"&amp;SUBSTITUTE(TEXT(AI7,"#,##0.00"),"-","△")&amp;"】"))</f>
        <v>【100.18】</v>
      </c>
      <c r="AJ6" s="28" t="str">
        <f t="shared" ref="AJ6:AS6" si="3">IF(AJ7="",NA(),AJ7)</f>
        <v>-</v>
      </c>
      <c r="AK6" s="28" t="str">
        <f t="shared" si="3"/>
        <v>-</v>
      </c>
      <c r="AL6" s="28" t="str">
        <f t="shared" si="3"/>
        <v>-</v>
      </c>
      <c r="AM6" s="24">
        <f t="shared" si="3"/>
        <v>0</v>
      </c>
      <c r="AN6" s="24">
        <f t="shared" si="3"/>
        <v>0</v>
      </c>
      <c r="AO6" s="28" t="str">
        <f t="shared" si="3"/>
        <v>-</v>
      </c>
      <c r="AP6" s="28" t="str">
        <f t="shared" si="3"/>
        <v>-</v>
      </c>
      <c r="AQ6" s="28" t="str">
        <f t="shared" si="3"/>
        <v>-</v>
      </c>
      <c r="AR6" s="28">
        <f t="shared" si="3"/>
        <v>9.1</v>
      </c>
      <c r="AS6" s="28">
        <f t="shared" si="3"/>
        <v>10.71</v>
      </c>
      <c r="AT6" s="24" t="str">
        <f>IF(AT7="","",IF(AT7="-","【-】","【"&amp;SUBSTITUTE(TEXT(AT7,"#,##0.00"),"-","△")&amp;"】"))</f>
        <v>【10.64】</v>
      </c>
      <c r="AU6" s="28" t="str">
        <f t="shared" ref="AU6:BD6" si="4">IF(AU7="",NA(),AU7)</f>
        <v>-</v>
      </c>
      <c r="AV6" s="28" t="str">
        <f t="shared" si="4"/>
        <v>-</v>
      </c>
      <c r="AW6" s="28" t="str">
        <f t="shared" si="4"/>
        <v>-</v>
      </c>
      <c r="AX6" s="28">
        <f t="shared" si="4"/>
        <v>85.32</v>
      </c>
      <c r="AY6" s="28">
        <f t="shared" si="4"/>
        <v>125.63</v>
      </c>
      <c r="AZ6" s="28" t="str">
        <f t="shared" si="4"/>
        <v>-</v>
      </c>
      <c r="BA6" s="28" t="str">
        <f t="shared" si="4"/>
        <v>-</v>
      </c>
      <c r="BB6" s="28" t="str">
        <f t="shared" si="4"/>
        <v>-</v>
      </c>
      <c r="BC6" s="28">
        <f t="shared" si="4"/>
        <v>101.14</v>
      </c>
      <c r="BD6" s="28">
        <f t="shared" si="4"/>
        <v>104.74</v>
      </c>
      <c r="BE6" s="24" t="str">
        <f>IF(BE7="","",IF(BE7="-","【-】","【"&amp;SUBSTITUTE(TEXT(BE7,"#,##0.00"),"-","△")&amp;"】"))</f>
        <v>【104.34】</v>
      </c>
      <c r="BF6" s="28" t="str">
        <f t="shared" ref="BF6:BO6" si="5">IF(BF7="",NA(),BF7)</f>
        <v>-</v>
      </c>
      <c r="BG6" s="28" t="str">
        <f t="shared" si="5"/>
        <v>-</v>
      </c>
      <c r="BH6" s="28" t="str">
        <f t="shared" si="5"/>
        <v>-</v>
      </c>
      <c r="BI6" s="28">
        <f t="shared" si="5"/>
        <v>145.97999999999999</v>
      </c>
      <c r="BJ6" s="28">
        <f t="shared" si="5"/>
        <v>130.28</v>
      </c>
      <c r="BK6" s="28" t="str">
        <f t="shared" si="5"/>
        <v>-</v>
      </c>
      <c r="BL6" s="28" t="str">
        <f t="shared" si="5"/>
        <v>-</v>
      </c>
      <c r="BM6" s="28" t="str">
        <f t="shared" si="5"/>
        <v>-</v>
      </c>
      <c r="BN6" s="28">
        <f t="shared" si="5"/>
        <v>255.67</v>
      </c>
      <c r="BO6" s="28">
        <f t="shared" si="5"/>
        <v>242.44</v>
      </c>
      <c r="BP6" s="24" t="str">
        <f>IF(BP7="","",IF(BP7="-","【-】","【"&amp;SUBSTITUTE(TEXT(BP7,"#,##0.00"),"-","△")&amp;"】"))</f>
        <v>【245.36】</v>
      </c>
      <c r="BQ6" s="28" t="str">
        <f t="shared" ref="BQ6:BZ6" si="6">IF(BQ7="",NA(),BQ7)</f>
        <v>-</v>
      </c>
      <c r="BR6" s="28" t="str">
        <f t="shared" si="6"/>
        <v>-</v>
      </c>
      <c r="BS6" s="28" t="str">
        <f t="shared" si="6"/>
        <v>-</v>
      </c>
      <c r="BT6" s="24">
        <f t="shared" si="6"/>
        <v>0</v>
      </c>
      <c r="BU6" s="24">
        <f t="shared" si="6"/>
        <v>0</v>
      </c>
      <c r="BV6" s="28" t="str">
        <f t="shared" si="6"/>
        <v>-</v>
      </c>
      <c r="BW6" s="28" t="str">
        <f t="shared" si="6"/>
        <v>-</v>
      </c>
      <c r="BX6" s="28" t="str">
        <f t="shared" si="6"/>
        <v>-</v>
      </c>
      <c r="BY6" s="24">
        <f t="shared" si="6"/>
        <v>0</v>
      </c>
      <c r="BZ6" s="24">
        <f t="shared" si="6"/>
        <v>0</v>
      </c>
      <c r="CA6" s="24" t="str">
        <f>IF(CA7="","",IF(CA7="-","【-】","【"&amp;SUBSTITUTE(TEXT(CA7,"#,##0.00"),"-","△")&amp;"】"))</f>
        <v>【0.00】</v>
      </c>
      <c r="CB6" s="28" t="str">
        <f t="shared" ref="CB6:CK6" si="7">IF(CB7="",NA(),CB7)</f>
        <v>-</v>
      </c>
      <c r="CC6" s="28" t="str">
        <f t="shared" si="7"/>
        <v>-</v>
      </c>
      <c r="CD6" s="28" t="str">
        <f t="shared" si="7"/>
        <v>-</v>
      </c>
      <c r="CE6" s="28">
        <f t="shared" si="7"/>
        <v>117.82</v>
      </c>
      <c r="CF6" s="28">
        <f t="shared" si="7"/>
        <v>107.3</v>
      </c>
      <c r="CG6" s="28" t="str">
        <f t="shared" si="7"/>
        <v>-</v>
      </c>
      <c r="CH6" s="28" t="str">
        <f t="shared" si="7"/>
        <v>-</v>
      </c>
      <c r="CI6" s="28" t="str">
        <f t="shared" si="7"/>
        <v>-</v>
      </c>
      <c r="CJ6" s="28">
        <f t="shared" si="7"/>
        <v>50.67</v>
      </c>
      <c r="CK6" s="28">
        <f t="shared" si="7"/>
        <v>48.7</v>
      </c>
      <c r="CL6" s="24" t="str">
        <f>IF(CL7="","",IF(CL7="-","【-】","【"&amp;SUBSTITUTE(TEXT(CL7,"#,##0.00"),"-","△")&amp;"】"))</f>
        <v>【48.89】</v>
      </c>
      <c r="CM6" s="28" t="str">
        <f t="shared" ref="CM6:CV6" si="8">IF(CM7="",NA(),CM7)</f>
        <v>-</v>
      </c>
      <c r="CN6" s="28" t="str">
        <f t="shared" si="8"/>
        <v>-</v>
      </c>
      <c r="CO6" s="28" t="str">
        <f t="shared" si="8"/>
        <v>-</v>
      </c>
      <c r="CP6" s="28">
        <f t="shared" si="8"/>
        <v>58.62</v>
      </c>
      <c r="CQ6" s="28">
        <f t="shared" si="8"/>
        <v>71.55</v>
      </c>
      <c r="CR6" s="28" t="str">
        <f t="shared" si="8"/>
        <v>-</v>
      </c>
      <c r="CS6" s="28" t="str">
        <f t="shared" si="8"/>
        <v>-</v>
      </c>
      <c r="CT6" s="28" t="str">
        <f t="shared" si="8"/>
        <v>-</v>
      </c>
      <c r="CU6" s="28">
        <f t="shared" si="8"/>
        <v>68.2</v>
      </c>
      <c r="CV6" s="28">
        <f t="shared" si="8"/>
        <v>68.05</v>
      </c>
      <c r="CW6" s="24" t="str">
        <f>IF(CW7="","",IF(CW7="-","【-】","【"&amp;SUBSTITUTE(TEXT(CW7,"#,##0.00"),"-","△")&amp;"】"))</f>
        <v>【68.03】</v>
      </c>
      <c r="CX6" s="28" t="str">
        <f t="shared" ref="CX6:DG6" si="9">IF(CX7="",NA(),CX7)</f>
        <v>-</v>
      </c>
      <c r="CY6" s="28" t="str">
        <f t="shared" si="9"/>
        <v>-</v>
      </c>
      <c r="CZ6" s="28" t="str">
        <f t="shared" si="9"/>
        <v>-</v>
      </c>
      <c r="DA6" s="28">
        <f t="shared" si="9"/>
        <v>84.69</v>
      </c>
      <c r="DB6" s="28">
        <f t="shared" si="9"/>
        <v>84.98</v>
      </c>
      <c r="DC6" s="28" t="str">
        <f t="shared" si="9"/>
        <v>-</v>
      </c>
      <c r="DD6" s="28" t="str">
        <f t="shared" si="9"/>
        <v>-</v>
      </c>
      <c r="DE6" s="28" t="str">
        <f t="shared" si="9"/>
        <v>-</v>
      </c>
      <c r="DF6" s="28">
        <f t="shared" si="9"/>
        <v>94.01</v>
      </c>
      <c r="DG6" s="28">
        <f t="shared" si="9"/>
        <v>94.14</v>
      </c>
      <c r="DH6" s="24" t="str">
        <f>IF(DH7="","",IF(DH7="-","【-】","【"&amp;SUBSTITUTE(TEXT(DH7,"#,##0.00"),"-","△")&amp;"】"))</f>
        <v>【94.07】</v>
      </c>
      <c r="DI6" s="28" t="str">
        <f t="shared" ref="DI6:DR6" si="10">IF(DI7="",NA(),DI7)</f>
        <v>-</v>
      </c>
      <c r="DJ6" s="28" t="str">
        <f t="shared" si="10"/>
        <v>-</v>
      </c>
      <c r="DK6" s="28" t="str">
        <f t="shared" si="10"/>
        <v>-</v>
      </c>
      <c r="DL6" s="28">
        <f t="shared" si="10"/>
        <v>5.65</v>
      </c>
      <c r="DM6" s="28">
        <f t="shared" si="10"/>
        <v>10.36</v>
      </c>
      <c r="DN6" s="28" t="str">
        <f t="shared" si="10"/>
        <v>-</v>
      </c>
      <c r="DO6" s="28" t="str">
        <f t="shared" si="10"/>
        <v>-</v>
      </c>
      <c r="DP6" s="28" t="str">
        <f t="shared" si="10"/>
        <v>-</v>
      </c>
      <c r="DQ6" s="28">
        <f t="shared" si="10"/>
        <v>31.96</v>
      </c>
      <c r="DR6" s="28">
        <f t="shared" si="10"/>
        <v>34.17</v>
      </c>
      <c r="DS6" s="24" t="str">
        <f>IF(DS7="","",IF(DS7="-","【-】","【"&amp;SUBSTITUTE(TEXT(DS7,"#,##0.00"),"-","△")&amp;"】"))</f>
        <v>【33.95】</v>
      </c>
      <c r="DT6" s="28" t="str">
        <f t="shared" ref="DT6:EC6" si="11">IF(DT7="",NA(),DT7)</f>
        <v>-</v>
      </c>
      <c r="DU6" s="28" t="str">
        <f t="shared" si="11"/>
        <v>-</v>
      </c>
      <c r="DV6" s="28" t="str">
        <f t="shared" si="11"/>
        <v>-</v>
      </c>
      <c r="DW6" s="24">
        <f t="shared" si="11"/>
        <v>0</v>
      </c>
      <c r="DX6" s="24">
        <f t="shared" si="11"/>
        <v>0</v>
      </c>
      <c r="DY6" s="28" t="str">
        <f t="shared" si="11"/>
        <v>-</v>
      </c>
      <c r="DZ6" s="28" t="str">
        <f t="shared" si="11"/>
        <v>-</v>
      </c>
      <c r="EA6" s="28" t="str">
        <f t="shared" si="11"/>
        <v>-</v>
      </c>
      <c r="EB6" s="28">
        <f t="shared" si="11"/>
        <v>0.93</v>
      </c>
      <c r="EC6" s="28">
        <f t="shared" si="11"/>
        <v>1.04</v>
      </c>
      <c r="ED6" s="24" t="str">
        <f>IF(ED7="","",IF(ED7="-","【-】","【"&amp;SUBSTITUTE(TEXT(ED7,"#,##0.00"),"-","△")&amp;"】"))</f>
        <v>【1.02】</v>
      </c>
      <c r="EE6" s="28" t="str">
        <f t="shared" ref="EE6:EN6" si="12">IF(EE7="",NA(),EE7)</f>
        <v>-</v>
      </c>
      <c r="EF6" s="28" t="str">
        <f t="shared" si="12"/>
        <v>-</v>
      </c>
      <c r="EG6" s="28" t="str">
        <f t="shared" si="12"/>
        <v>-</v>
      </c>
      <c r="EH6" s="28">
        <f t="shared" si="12"/>
        <v>0.71</v>
      </c>
      <c r="EI6" s="28">
        <f t="shared" si="12"/>
        <v>0.54</v>
      </c>
      <c r="EJ6" s="28" t="str">
        <f t="shared" si="12"/>
        <v>-</v>
      </c>
      <c r="EK6" s="28" t="str">
        <f t="shared" si="12"/>
        <v>-</v>
      </c>
      <c r="EL6" s="28" t="str">
        <f t="shared" si="12"/>
        <v>-</v>
      </c>
      <c r="EM6" s="28">
        <f t="shared" si="12"/>
        <v>1.87</v>
      </c>
      <c r="EN6" s="28">
        <f t="shared" si="12"/>
        <v>0.1</v>
      </c>
      <c r="EO6" s="24" t="str">
        <f>IF(EO7="","",IF(EO7="-","【-】","【"&amp;SUBSTITUTE(TEXT(EO7,"#,##0.00"),"-","△")&amp;"】"))</f>
        <v>【0.10】</v>
      </c>
    </row>
    <row r="7" spans="1:148" s="13" customFormat="1" x14ac:dyDescent="0.2">
      <c r="A7" s="14"/>
      <c r="B7" s="20">
        <v>2021</v>
      </c>
      <c r="C7" s="20">
        <v>50008</v>
      </c>
      <c r="D7" s="20">
        <v>46</v>
      </c>
      <c r="E7" s="20">
        <v>17</v>
      </c>
      <c r="F7" s="20">
        <v>3</v>
      </c>
      <c r="G7" s="20">
        <v>0</v>
      </c>
      <c r="H7" s="20" t="s">
        <v>96</v>
      </c>
      <c r="I7" s="20" t="s">
        <v>97</v>
      </c>
      <c r="J7" s="20" t="s">
        <v>98</v>
      </c>
      <c r="K7" s="20" t="s">
        <v>52</v>
      </c>
      <c r="L7" s="20" t="s">
        <v>99</v>
      </c>
      <c r="M7" s="20" t="s">
        <v>100</v>
      </c>
      <c r="N7" s="25" t="s">
        <v>101</v>
      </c>
      <c r="O7" s="25">
        <v>84.96</v>
      </c>
      <c r="P7" s="25">
        <v>72</v>
      </c>
      <c r="Q7" s="25">
        <v>100</v>
      </c>
      <c r="R7" s="25">
        <v>0</v>
      </c>
      <c r="S7" s="25">
        <v>956836</v>
      </c>
      <c r="T7" s="25">
        <v>11637.52</v>
      </c>
      <c r="U7" s="25">
        <v>82.22</v>
      </c>
      <c r="V7" s="25">
        <v>506457</v>
      </c>
      <c r="W7" s="25">
        <v>163.89</v>
      </c>
      <c r="X7" s="25">
        <v>3090.23</v>
      </c>
      <c r="Y7" s="25" t="s">
        <v>101</v>
      </c>
      <c r="Z7" s="25" t="s">
        <v>101</v>
      </c>
      <c r="AA7" s="25" t="s">
        <v>101</v>
      </c>
      <c r="AB7" s="25">
        <v>107.48</v>
      </c>
      <c r="AC7" s="25">
        <v>108.96</v>
      </c>
      <c r="AD7" s="25" t="s">
        <v>101</v>
      </c>
      <c r="AE7" s="25" t="s">
        <v>101</v>
      </c>
      <c r="AF7" s="25" t="s">
        <v>101</v>
      </c>
      <c r="AG7" s="25">
        <v>101.63</v>
      </c>
      <c r="AH7" s="25">
        <v>100.14</v>
      </c>
      <c r="AI7" s="25">
        <v>100.18</v>
      </c>
      <c r="AJ7" s="25" t="s">
        <v>101</v>
      </c>
      <c r="AK7" s="25" t="s">
        <v>101</v>
      </c>
      <c r="AL7" s="25" t="s">
        <v>101</v>
      </c>
      <c r="AM7" s="25">
        <v>0</v>
      </c>
      <c r="AN7" s="25">
        <v>0</v>
      </c>
      <c r="AO7" s="25" t="s">
        <v>101</v>
      </c>
      <c r="AP7" s="25" t="s">
        <v>101</v>
      </c>
      <c r="AQ7" s="25" t="s">
        <v>101</v>
      </c>
      <c r="AR7" s="25">
        <v>9.1</v>
      </c>
      <c r="AS7" s="25">
        <v>10.71</v>
      </c>
      <c r="AT7" s="25">
        <v>10.64</v>
      </c>
      <c r="AU7" s="25" t="s">
        <v>101</v>
      </c>
      <c r="AV7" s="25" t="s">
        <v>101</v>
      </c>
      <c r="AW7" s="25" t="s">
        <v>101</v>
      </c>
      <c r="AX7" s="25">
        <v>85.32</v>
      </c>
      <c r="AY7" s="25">
        <v>125.63</v>
      </c>
      <c r="AZ7" s="25" t="s">
        <v>101</v>
      </c>
      <c r="BA7" s="25" t="s">
        <v>101</v>
      </c>
      <c r="BB7" s="25" t="s">
        <v>101</v>
      </c>
      <c r="BC7" s="25">
        <v>101.14</v>
      </c>
      <c r="BD7" s="25">
        <v>104.74</v>
      </c>
      <c r="BE7" s="25">
        <v>104.34</v>
      </c>
      <c r="BF7" s="25" t="s">
        <v>101</v>
      </c>
      <c r="BG7" s="25" t="s">
        <v>101</v>
      </c>
      <c r="BH7" s="25" t="s">
        <v>101</v>
      </c>
      <c r="BI7" s="25">
        <v>145.97999999999999</v>
      </c>
      <c r="BJ7" s="25">
        <v>130.28</v>
      </c>
      <c r="BK7" s="25" t="s">
        <v>101</v>
      </c>
      <c r="BL7" s="25" t="s">
        <v>101</v>
      </c>
      <c r="BM7" s="25" t="s">
        <v>101</v>
      </c>
      <c r="BN7" s="25">
        <v>255.67</v>
      </c>
      <c r="BO7" s="25">
        <v>242.44</v>
      </c>
      <c r="BP7" s="25">
        <v>245.36</v>
      </c>
      <c r="BQ7" s="25" t="s">
        <v>101</v>
      </c>
      <c r="BR7" s="25" t="s">
        <v>101</v>
      </c>
      <c r="BS7" s="25" t="s">
        <v>101</v>
      </c>
      <c r="BT7" s="25">
        <v>0</v>
      </c>
      <c r="BU7" s="25">
        <v>0</v>
      </c>
      <c r="BV7" s="25" t="s">
        <v>101</v>
      </c>
      <c r="BW7" s="25" t="s">
        <v>101</v>
      </c>
      <c r="BX7" s="25" t="s">
        <v>101</v>
      </c>
      <c r="BY7" s="25">
        <v>0</v>
      </c>
      <c r="BZ7" s="25">
        <v>0</v>
      </c>
      <c r="CA7" s="25">
        <v>0</v>
      </c>
      <c r="CB7" s="25" t="s">
        <v>101</v>
      </c>
      <c r="CC7" s="25" t="s">
        <v>101</v>
      </c>
      <c r="CD7" s="25" t="s">
        <v>101</v>
      </c>
      <c r="CE7" s="25">
        <v>117.82</v>
      </c>
      <c r="CF7" s="25">
        <v>107.3</v>
      </c>
      <c r="CG7" s="25" t="s">
        <v>101</v>
      </c>
      <c r="CH7" s="25" t="s">
        <v>101</v>
      </c>
      <c r="CI7" s="25" t="s">
        <v>101</v>
      </c>
      <c r="CJ7" s="25">
        <v>50.67</v>
      </c>
      <c r="CK7" s="25">
        <v>48.7</v>
      </c>
      <c r="CL7" s="25">
        <v>48.89</v>
      </c>
      <c r="CM7" s="25" t="s">
        <v>101</v>
      </c>
      <c r="CN7" s="25" t="s">
        <v>101</v>
      </c>
      <c r="CO7" s="25" t="s">
        <v>101</v>
      </c>
      <c r="CP7" s="25">
        <v>58.62</v>
      </c>
      <c r="CQ7" s="25">
        <v>71.55</v>
      </c>
      <c r="CR7" s="25" t="s">
        <v>101</v>
      </c>
      <c r="CS7" s="25" t="s">
        <v>101</v>
      </c>
      <c r="CT7" s="25" t="s">
        <v>101</v>
      </c>
      <c r="CU7" s="25">
        <v>68.2</v>
      </c>
      <c r="CV7" s="25">
        <v>68.05</v>
      </c>
      <c r="CW7" s="25">
        <v>68.03</v>
      </c>
      <c r="CX7" s="25" t="s">
        <v>101</v>
      </c>
      <c r="CY7" s="25" t="s">
        <v>101</v>
      </c>
      <c r="CZ7" s="25" t="s">
        <v>101</v>
      </c>
      <c r="DA7" s="25">
        <v>84.69</v>
      </c>
      <c r="DB7" s="25">
        <v>84.98</v>
      </c>
      <c r="DC7" s="25" t="s">
        <v>101</v>
      </c>
      <c r="DD7" s="25" t="s">
        <v>101</v>
      </c>
      <c r="DE7" s="25" t="s">
        <v>101</v>
      </c>
      <c r="DF7" s="25">
        <v>94.01</v>
      </c>
      <c r="DG7" s="25">
        <v>94.14</v>
      </c>
      <c r="DH7" s="25">
        <v>94.07</v>
      </c>
      <c r="DI7" s="25" t="s">
        <v>101</v>
      </c>
      <c r="DJ7" s="25" t="s">
        <v>101</v>
      </c>
      <c r="DK7" s="25" t="s">
        <v>101</v>
      </c>
      <c r="DL7" s="25">
        <v>5.65</v>
      </c>
      <c r="DM7" s="25">
        <v>10.36</v>
      </c>
      <c r="DN7" s="25" t="s">
        <v>101</v>
      </c>
      <c r="DO7" s="25" t="s">
        <v>101</v>
      </c>
      <c r="DP7" s="25" t="s">
        <v>101</v>
      </c>
      <c r="DQ7" s="25">
        <v>31.96</v>
      </c>
      <c r="DR7" s="25">
        <v>34.17</v>
      </c>
      <c r="DS7" s="25">
        <v>33.950000000000003</v>
      </c>
      <c r="DT7" s="25" t="s">
        <v>101</v>
      </c>
      <c r="DU7" s="25" t="s">
        <v>101</v>
      </c>
      <c r="DV7" s="25" t="s">
        <v>101</v>
      </c>
      <c r="DW7" s="25">
        <v>0</v>
      </c>
      <c r="DX7" s="25">
        <v>0</v>
      </c>
      <c r="DY7" s="25" t="s">
        <v>101</v>
      </c>
      <c r="DZ7" s="25" t="s">
        <v>101</v>
      </c>
      <c r="EA7" s="25" t="s">
        <v>101</v>
      </c>
      <c r="EB7" s="25">
        <v>0.93</v>
      </c>
      <c r="EC7" s="25">
        <v>1.04</v>
      </c>
      <c r="ED7" s="25">
        <v>1.02</v>
      </c>
      <c r="EE7" s="25" t="s">
        <v>101</v>
      </c>
      <c r="EF7" s="25" t="s">
        <v>101</v>
      </c>
      <c r="EG7" s="25" t="s">
        <v>101</v>
      </c>
      <c r="EH7" s="25">
        <v>0.71</v>
      </c>
      <c r="EI7" s="25">
        <v>0.54</v>
      </c>
      <c r="EJ7" s="25" t="s">
        <v>101</v>
      </c>
      <c r="EK7" s="25" t="s">
        <v>101</v>
      </c>
      <c r="EL7" s="25" t="s">
        <v>101</v>
      </c>
      <c r="EM7" s="25">
        <v>1.87</v>
      </c>
      <c r="EN7" s="25">
        <v>0.1</v>
      </c>
      <c r="EO7" s="25">
        <v>0.1</v>
      </c>
    </row>
    <row r="8" spans="1:148" x14ac:dyDescent="0.2">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2">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2">
      <c r="A10" s="15" t="s">
        <v>34</v>
      </c>
      <c r="B10" s="21">
        <f>DATEVALUE($B7+12-B11&amp;"/1/"&amp;B12)</f>
        <v>47119</v>
      </c>
      <c r="C10" s="21">
        <f>DATEVALUE($B7+12-C11&amp;"/1/"&amp;C12)</f>
        <v>47484</v>
      </c>
      <c r="D10" s="22">
        <f>DATEVALUE($B7+12-D11&amp;"/1/"&amp;D12)</f>
        <v>47849</v>
      </c>
      <c r="E10" s="22">
        <f>DATEVALUE($B7+12-E11&amp;"/1/"&amp;E12)</f>
        <v>48215</v>
      </c>
      <c r="F10" s="22">
        <f>DATEVALUE($B7+12-F11&amp;"/1/"&amp;F12)</f>
        <v>48582</v>
      </c>
    </row>
    <row r="11" spans="1:148" x14ac:dyDescent="0.2">
      <c r="B11">
        <v>4</v>
      </c>
      <c r="C11">
        <v>3</v>
      </c>
      <c r="D11">
        <v>2</v>
      </c>
      <c r="E11">
        <v>1</v>
      </c>
      <c r="F11">
        <v>0</v>
      </c>
      <c r="G11" t="s">
        <v>107</v>
      </c>
    </row>
    <row r="12" spans="1:148" x14ac:dyDescent="0.2">
      <c r="B12">
        <v>1</v>
      </c>
      <c r="C12">
        <v>1</v>
      </c>
      <c r="D12">
        <v>1</v>
      </c>
      <c r="E12">
        <v>2</v>
      </c>
      <c r="F12">
        <v>3</v>
      </c>
      <c r="G12" t="s">
        <v>108</v>
      </c>
    </row>
    <row r="13" spans="1:148" x14ac:dyDescent="0.2">
      <c r="B13" t="s">
        <v>109</v>
      </c>
      <c r="C13" t="s">
        <v>109</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黒田　太郎</cp:lastModifiedBy>
  <dcterms:created xsi:type="dcterms:W3CDTF">2023-01-12T23:36:18Z</dcterms:created>
  <dcterms:modified xsi:type="dcterms:W3CDTF">2023-02-06T08:16:10Z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2023-01-19T05:33:07Z</vt:filetime>
  </property>
</Properties>
</file>