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iryoseisaku\◆医療企画担当\100_県・酒田市病院機構\R04\05 照会回答\54 公営企業に係る経営比較分析表（令和３年度決算）の分析等について（財政課・総務省）\05 財政課へ回答\"/>
    </mc:Choice>
  </mc:AlternateContent>
  <workbookProtection workbookAlgorithmName="SHA-512" workbookHashValue="EV9I/8seoI4qozRFadocf13NrZOfgHP4Wwm3con4Td2pGVsuEUgNMPJFvJWtKZKoG67Y7roai3tB0Iap+cStfw==" workbookSaltValue="53liFDzEipInUdl3IYlaoQ=="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BX54" i="4"/>
  <c r="CS78" i="4"/>
  <c r="MN54" i="4"/>
  <c r="MN32" i="4"/>
  <c r="FL54" i="4"/>
  <c r="BX32" i="4"/>
  <c r="C11" i="5"/>
  <c r="D11" i="5"/>
  <c r="E11" i="5"/>
  <c r="B11" i="5"/>
  <c r="FH78" i="4" l="1"/>
  <c r="DS54" i="4"/>
  <c r="DS32" i="4"/>
  <c r="AE32" i="4"/>
  <c r="KU54" i="4"/>
  <c r="KU32" i="4"/>
  <c r="KC78" i="4"/>
  <c r="HG54" i="4"/>
  <c r="HG32" i="4"/>
  <c r="AN78" i="4"/>
  <c r="AE54" i="4"/>
  <c r="JJ78" i="4"/>
  <c r="GR54" i="4"/>
  <c r="GR32" i="4"/>
  <c r="EO78" i="4"/>
  <c r="P32" i="4"/>
  <c r="DD54" i="4"/>
  <c r="KF54" i="4"/>
  <c r="KF32" i="4"/>
  <c r="DD32" i="4"/>
  <c r="U78" i="4"/>
  <c r="P54" i="4"/>
  <c r="LY54" i="4"/>
  <c r="LY32" i="4"/>
  <c r="IK54" i="4"/>
  <c r="IK32" i="4"/>
  <c r="GT78" i="4"/>
  <c r="EW32" i="4"/>
  <c r="BZ78" i="4"/>
  <c r="BI54" i="4"/>
  <c r="BI32" i="4"/>
  <c r="LO78" i="4"/>
  <c r="EW54" i="4"/>
  <c r="BG78" i="4"/>
  <c r="AT54" i="4"/>
  <c r="AT32" i="4"/>
  <c r="LJ32" i="4"/>
  <c r="KV78" i="4"/>
  <c r="HV32" i="4"/>
  <c r="HV54" i="4"/>
  <c r="GA78" i="4"/>
  <c r="EH54" i="4"/>
  <c r="EH32" i="4"/>
  <c r="LJ54"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<sst xmlns="http://schemas.openxmlformats.org/spreadsheetml/2006/main" count="327" uniqueCount="182">
  <si>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</si>
  <si>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</si>
  <si>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</si>
  <si>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</si>
  <si>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</si>
  <si>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</si>
  <si>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</si>
  <si>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</si>
  <si>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</si>
  <si>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</si>
  <si>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</si>
  <si>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</si>
  <si>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</si>
  <si>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</si>
  <si>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</si>
  <si>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</si>
  <si>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</si>
  <si>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</si>
  <si>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</si>
  <si>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</si>
  <si>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</si>
  <si>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</si>
  <si>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</si>
  <si>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</si>
  <si>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</si>
  <si>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</si>
  <si>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</si>
  <si>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</si>
  <si>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</si>
  <si>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</si>
  <si>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</si>
  <si>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</si>
  <si>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</si>
  <si>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</si>
  <si>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</si>
  <si>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</si>
  <si>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</si>
  <si>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</si>
  <si>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</si>
  <si>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</si>
  <si>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</si>
  <si>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</si>
  <si>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</si>
  <si>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</si>
  <si>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</si>
  <si>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</si>
  <si>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</si>
  <si>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</si>
  <si>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</si>
  <si>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</si>
  <si>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</si>
  <si>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</si>
  <si>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</si>
  <si>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</si>
  <si>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</si>
  <si>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</si>
  <si>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</si>
  <si>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</si>
  <si>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</si>
  <si>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</si>
  <si>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</si>
  <si>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</si>
  <si>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</si>
  <si>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</si>
  <si>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</si>
  <si>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</si>
  <si>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</si>
  <si>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</si>
  <si>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</si>
  <si>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</si>
  <si>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</si>
  <si>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</si>
  <si>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</si>
  <si>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</si>
  <si>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</si>
  <si>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</si>
  <si>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</si>
  <si>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</si>
  <si>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</si>
  <si>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</si>
  <si>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</si>
  <si>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</si>
  <si>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</si>
  <si>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</si>
  <si>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</si>
  <si>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</si>
  <si>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</si>
  <si>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</si>
  <si>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</si>
  <si>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</si>
  <si>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</si>
  <si>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</si>
  <si>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</si>
  <si>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</si>
  <si>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</si>
  <si>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</si>
  <si>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</si>
  <si>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</si>
  <si>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</si>
  <si>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</si>
  <si>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</si>
  <si>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</si>
  <si>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</si>
  <si>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</si>
  <si>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</si>
  <si>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</si>
  <si>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</si>
  <si>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</si>
  <si>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</si>
  <si>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</si>
  <si>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</si>
  <si>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</si>
  <si>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</si>
  <si>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</si>
  <si>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</si>
  <si>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</si>
  <si>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</si>
  <si>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</si>
  <si>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</si>
  <si>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</si>
  <si>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</si>
  <si>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</si>
  <si>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</si>
  <si>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</si>
  <si>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</si>
  <si>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</si>
  <si>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</si>
  <si>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</si>
  <si>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</si>
  <si>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</si>
  <si>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</si>
  <si>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</si>
  <si>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</si>
  <si>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</si>
  <si>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</si>
  <si>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</si>
  <si>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</si>
  <si>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</si>
  <si>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</si>
  <si>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</si>
  <si>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</si>
  <si>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</si>
  <si>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</si>
  <si>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</si>
  <si>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</si>
  <si>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</si>
  <si>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</si>
  <si>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</si>
  <si>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</si>
  <si>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</si>
  <si>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</si>
  <si>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</si>
  <si>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</si>
  <si>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</si>
  <si>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</si>
  <si>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</si>
  <si>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</si>
  <si>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</si>
  <si>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</si>
  <si>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</si>
  <si>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</si>
  <si>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日本海総合病院（法人内診療所含む）</t>
  </si>
  <si>
    <t>地方独立行政法人</t>
  </si>
  <si>
    <t>病院事業</t>
  </si>
  <si>
    <t>一般病院</t>
  </si>
  <si>
    <t>500床以上</t>
  </si>
  <si>
    <t>非設置</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</si>
  <si>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</si>
  <si>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</si>
  <si>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</si>
  <si>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</si>
  <si>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</si>
  <si>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</si>
  <si>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</si>
  <si>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</si>
  <si>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</si>
  <si>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</si>
  <si>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</si>
  <si>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日本海総合病院は庄内二次医療圏の中核的な医療機関として、急性期の患者に対し状態の早期安定化に向け、診療密度が特に高い医療を提供する役割を担っています。
　また、平成30年度から酒田市より移管統合された日本海八幡クリニック等５つの診療所の効率的かつ効果的な業務運営を担っています。
　さらには、地域の医療機関等との連携を一層推進するため、地域医療連携推進法人「日本海ヘルスケアネット」への参画等を通して、積極的に地域医療構想の実現と地域包括ケアシステムの構築に資する役割を担っています。</t>
    <rPh sb="1" eb="3">
      <t>ニホン</t>
    </rPh>
    <rPh sb="3" eb="4">
      <t>カイ</t>
    </rPh>
    <rPh sb="4" eb="6">
      <t>ソウゴウ</t>
    </rPh>
    <rPh sb="6" eb="8">
      <t>ビョウイン</t>
    </rPh>
    <rPh sb="9" eb="11">
      <t>ショウナイ</t>
    </rPh>
    <rPh sb="11" eb="13">
      <t>ニジ</t>
    </rPh>
    <rPh sb="13" eb="15">
      <t>イリョウ</t>
    </rPh>
    <rPh sb="15" eb="16">
      <t>ケン</t>
    </rPh>
    <rPh sb="17" eb="20">
      <t>チュウカクテキ</t>
    </rPh>
    <rPh sb="21" eb="23">
      <t>イリョウ</t>
    </rPh>
    <rPh sb="23" eb="25">
      <t>キカン</t>
    </rPh>
    <rPh sb="29" eb="32">
      <t>キュウセイキ</t>
    </rPh>
    <rPh sb="33" eb="35">
      <t>カンジャ</t>
    </rPh>
    <rPh sb="36" eb="37">
      <t>タイ</t>
    </rPh>
    <rPh sb="38" eb="40">
      <t>ジョウタイ</t>
    </rPh>
    <rPh sb="41" eb="43">
      <t>ソウキ</t>
    </rPh>
    <rPh sb="43" eb="46">
      <t>アンテイカ</t>
    </rPh>
    <rPh sb="47" eb="48">
      <t>ム</t>
    </rPh>
    <rPh sb="50" eb="52">
      <t>シンリョウ</t>
    </rPh>
    <rPh sb="52" eb="54">
      <t>ミツド</t>
    </rPh>
    <rPh sb="55" eb="56">
      <t>トク</t>
    </rPh>
    <rPh sb="57" eb="58">
      <t>タカ</t>
    </rPh>
    <rPh sb="59" eb="61">
      <t>イリョウ</t>
    </rPh>
    <rPh sb="62" eb="64">
      <t>テイキョウ</t>
    </rPh>
    <rPh sb="66" eb="68">
      <t>ヤクワリ</t>
    </rPh>
    <rPh sb="69" eb="70">
      <t>ニナ</t>
    </rPh>
    <rPh sb="81" eb="83">
      <t>ヘイセイ</t>
    </rPh>
    <rPh sb="85" eb="87">
      <t>ネンド</t>
    </rPh>
    <rPh sb="89" eb="92">
      <t>サカタシ</t>
    </rPh>
    <rPh sb="94" eb="96">
      <t>イカン</t>
    </rPh>
    <rPh sb="96" eb="98">
      <t>トウゴウ</t>
    </rPh>
    <rPh sb="101" eb="103">
      <t>ニホン</t>
    </rPh>
    <rPh sb="103" eb="104">
      <t>カイ</t>
    </rPh>
    <rPh sb="104" eb="106">
      <t>ヤワタ</t>
    </rPh>
    <rPh sb="111" eb="112">
      <t>トウ</t>
    </rPh>
    <rPh sb="115" eb="118">
      <t>シンリョウジョ</t>
    </rPh>
    <rPh sb="119" eb="122">
      <t>コウリツテキ</t>
    </rPh>
    <rPh sb="124" eb="127">
      <t>コウカテキ</t>
    </rPh>
    <rPh sb="128" eb="130">
      <t>ギョウム</t>
    </rPh>
    <rPh sb="130" eb="132">
      <t>ウンエイ</t>
    </rPh>
    <rPh sb="133" eb="134">
      <t>ニナ</t>
    </rPh>
    <phoneticPr fontId="5"/>
  </si>
  <si>
    <t>　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また、新型コロナウイルス感染症への一連の対応等、医療への負担はこれまでにない程に高まりを見せています。
　このような状況の中、山形県・酒田市病院機構の基本理念である「安心、信頼、高度な医療提供」、「保健、医療、福祉の地域連携」及び「地域に貢献する病院経営」のもと、地域の医療ネットワークの中核病院としての役割を果たし、良質で信頼される医療の提供に努めます。</t>
    <rPh sb="1" eb="3">
      <t>キンネン</t>
    </rPh>
    <rPh sb="4" eb="6">
      <t>イリョウ</t>
    </rPh>
    <rPh sb="7" eb="10">
      <t>コウドカ</t>
    </rPh>
    <rPh sb="11" eb="13">
      <t>イリョウ</t>
    </rPh>
    <rPh sb="13" eb="15">
      <t>ジュヨウ</t>
    </rPh>
    <rPh sb="16" eb="19">
      <t>タヨウカ</t>
    </rPh>
    <rPh sb="20" eb="21">
      <t>スス</t>
    </rPh>
    <rPh sb="22" eb="24">
      <t>イッポウ</t>
    </rPh>
    <rPh sb="26" eb="28">
      <t>チイキ</t>
    </rPh>
    <rPh sb="28" eb="30">
      <t>ホウカツ</t>
    </rPh>
    <rPh sb="37" eb="39">
      <t>コウチク</t>
    </rPh>
    <rPh sb="39" eb="40">
      <t>トウ</t>
    </rPh>
    <rPh sb="41" eb="43">
      <t>キュウム</t>
    </rPh>
    <rPh sb="44" eb="46">
      <t>カダイ</t>
    </rPh>
    <rPh sb="58" eb="59">
      <t>クニ</t>
    </rPh>
    <rPh sb="60" eb="62">
      <t>シャカイ</t>
    </rPh>
    <rPh sb="62" eb="64">
      <t>ホショウ</t>
    </rPh>
    <rPh sb="64" eb="66">
      <t>セイド</t>
    </rPh>
    <rPh sb="66" eb="68">
      <t>カイカク</t>
    </rPh>
    <rPh sb="73" eb="75">
      <t>ビョウイン</t>
    </rPh>
    <rPh sb="76" eb="78">
      <t>ビョウショウ</t>
    </rPh>
    <rPh sb="78" eb="80">
      <t>キノウ</t>
    </rPh>
    <rPh sb="81" eb="83">
      <t>ブンカ</t>
    </rPh>
    <rPh sb="84" eb="86">
      <t>ザイタク</t>
    </rPh>
    <rPh sb="86" eb="88">
      <t>イリョウ</t>
    </rPh>
    <rPh sb="89" eb="91">
      <t>スイシン</t>
    </rPh>
    <rPh sb="91" eb="92">
      <t>トウ</t>
    </rPh>
    <rPh sb="93" eb="96">
      <t>ホウコウセイ</t>
    </rPh>
    <rPh sb="97" eb="98">
      <t>シメ</t>
    </rPh>
    <rPh sb="110" eb="112">
      <t>シンガタ</t>
    </rPh>
    <rPh sb="119" eb="122">
      <t>カンセンショウ</t>
    </rPh>
    <rPh sb="124" eb="126">
      <t>イチレン</t>
    </rPh>
    <rPh sb="127" eb="129">
      <t>タイオウ</t>
    </rPh>
    <rPh sb="129" eb="130">
      <t>トウ</t>
    </rPh>
    <rPh sb="131" eb="133">
      <t>イリョウ</t>
    </rPh>
    <rPh sb="135" eb="137">
      <t>フタン</t>
    </rPh>
    <rPh sb="145" eb="146">
      <t>ホド</t>
    </rPh>
    <rPh sb="147" eb="148">
      <t>タカ</t>
    </rPh>
    <rPh sb="151" eb="152">
      <t>ミ</t>
    </rPh>
    <rPh sb="165" eb="167">
      <t>ジョウキョウ</t>
    </rPh>
    <rPh sb="168" eb="169">
      <t>ナカ</t>
    </rPh>
    <rPh sb="170" eb="173">
      <t>ヤマガタケン</t>
    </rPh>
    <rPh sb="174" eb="177">
      <t>サカタシ</t>
    </rPh>
    <rPh sb="177" eb="179">
      <t>ビョウイン</t>
    </rPh>
    <rPh sb="179" eb="181">
      <t>キコウ</t>
    </rPh>
    <rPh sb="182" eb="184">
      <t>キホン</t>
    </rPh>
    <rPh sb="184" eb="186">
      <t>リネン</t>
    </rPh>
    <rPh sb="190" eb="192">
      <t>アンシン</t>
    </rPh>
    <rPh sb="193" eb="195">
      <t>シンライ</t>
    </rPh>
    <rPh sb="196" eb="198">
      <t>コウド</t>
    </rPh>
    <rPh sb="199" eb="201">
      <t>イリョウ</t>
    </rPh>
    <rPh sb="201" eb="203">
      <t>テイキョウ</t>
    </rPh>
    <rPh sb="206" eb="208">
      <t>ホケン</t>
    </rPh>
    <rPh sb="209" eb="211">
      <t>イリョウ</t>
    </rPh>
    <rPh sb="212" eb="214">
      <t>フクシ</t>
    </rPh>
    <rPh sb="215" eb="217">
      <t>チイキ</t>
    </rPh>
    <rPh sb="217" eb="219">
      <t>レンケイ</t>
    </rPh>
    <rPh sb="220" eb="221">
      <t>オヨ</t>
    </rPh>
    <rPh sb="223" eb="225">
      <t>チイキ</t>
    </rPh>
    <rPh sb="226" eb="228">
      <t>コウケン</t>
    </rPh>
    <rPh sb="230" eb="232">
      <t>ビョウイン</t>
    </rPh>
    <rPh sb="232" eb="234">
      <t>ケイエイ</t>
    </rPh>
    <rPh sb="239" eb="241">
      <t>チイキ</t>
    </rPh>
    <rPh sb="242" eb="244">
      <t>イリョウ</t>
    </rPh>
    <rPh sb="251" eb="253">
      <t>チュウカク</t>
    </rPh>
    <rPh sb="253" eb="255">
      <t>ビョウイン</t>
    </rPh>
    <rPh sb="259" eb="261">
      <t>ヤクワリ</t>
    </rPh>
    <rPh sb="262" eb="263">
      <t>ハ</t>
    </rPh>
    <rPh sb="266" eb="268">
      <t>リョウシツ</t>
    </rPh>
    <rPh sb="269" eb="271">
      <t>シンライ</t>
    </rPh>
    <rPh sb="274" eb="276">
      <t>イリョウ</t>
    </rPh>
    <rPh sb="277" eb="279">
      <t>テイキョウ</t>
    </rPh>
    <rPh sb="280" eb="281">
      <t>ツト</t>
    </rPh>
    <phoneticPr fontId="5"/>
  </si>
  <si>
    <t>　令和３年度は、「地方独立行政法人山形県・酒田市病院機構第４期中期計画」の２年目に当たり、中期計画において取り組んでいくこととされていた事業計画及び財務計画の目標を着実に実施しました。
　「①経常収支比率」は、中期計画の目標値である100％以上を維持しています。「②医業収支比率」は100%を若干下回りましたが、他の経営指標についてもおおむね良好な水準で推移しており、健全な事業運営を行っています。
　「④病床利用率」については、前年度よりは回復したものの、新型コロナウイルス感染症が流行する以前の水準までには回復していません。</t>
    <rPh sb="1" eb="3">
      <t>レイワ</t>
    </rPh>
    <rPh sb="4" eb="6">
      <t>ネンド</t>
    </rPh>
    <rPh sb="38" eb="40">
      <t>ネンメ</t>
    </rPh>
    <rPh sb="41" eb="42">
      <t>ア</t>
    </rPh>
    <rPh sb="45" eb="47">
      <t>チュウキ</t>
    </rPh>
    <rPh sb="47" eb="49">
      <t>ケイカク</t>
    </rPh>
    <rPh sb="53" eb="54">
      <t>ト</t>
    </rPh>
    <rPh sb="55" eb="56">
      <t>ク</t>
    </rPh>
    <rPh sb="68" eb="70">
      <t>ジギョウ</t>
    </rPh>
    <rPh sb="70" eb="72">
      <t>ケイカク</t>
    </rPh>
    <rPh sb="72" eb="73">
      <t>オヨ</t>
    </rPh>
    <rPh sb="74" eb="76">
      <t>ザイム</t>
    </rPh>
    <rPh sb="76" eb="78">
      <t>ケイカク</t>
    </rPh>
    <rPh sb="79" eb="81">
      <t>モクヒョウ</t>
    </rPh>
    <rPh sb="82" eb="84">
      <t>チャクジツ</t>
    </rPh>
    <rPh sb="85" eb="87">
      <t>ジッシ</t>
    </rPh>
    <rPh sb="96" eb="98">
      <t>ケイジョウ</t>
    </rPh>
    <rPh sb="98" eb="100">
      <t>シュウシ</t>
    </rPh>
    <rPh sb="100" eb="102">
      <t>ヒリツ</t>
    </rPh>
    <rPh sb="133" eb="135">
      <t>イギョウ</t>
    </rPh>
    <rPh sb="135" eb="137">
      <t>シュウシ</t>
    </rPh>
    <rPh sb="137" eb="139">
      <t>ヒリツ</t>
    </rPh>
    <rPh sb="146" eb="148">
      <t>ジャッカン</t>
    </rPh>
    <rPh sb="148" eb="150">
      <t>シタマワ</t>
    </rPh>
    <rPh sb="156" eb="157">
      <t>タ</t>
    </rPh>
    <rPh sb="158" eb="160">
      <t>ケイエイ</t>
    </rPh>
    <rPh sb="160" eb="162">
      <t>シヒョウ</t>
    </rPh>
    <rPh sb="171" eb="173">
      <t>リョウコウ</t>
    </rPh>
    <rPh sb="174" eb="176">
      <t>スイジュン</t>
    </rPh>
    <rPh sb="177" eb="179">
      <t>スイイ</t>
    </rPh>
    <rPh sb="184" eb="186">
      <t>ケンゼン</t>
    </rPh>
    <rPh sb="187" eb="189">
      <t>ジギョウ</t>
    </rPh>
    <rPh sb="189" eb="191">
      <t>ウンエイ</t>
    </rPh>
    <rPh sb="192" eb="193">
      <t>オコナ</t>
    </rPh>
    <rPh sb="203" eb="205">
      <t>ビョウショウ</t>
    </rPh>
    <rPh sb="205" eb="207">
      <t>リヨウ</t>
    </rPh>
    <rPh sb="207" eb="208">
      <t>リツ</t>
    </rPh>
    <rPh sb="215" eb="218">
      <t>ゼンネンド</t>
    </rPh>
    <rPh sb="221" eb="223">
      <t>カイフク</t>
    </rPh>
    <rPh sb="229" eb="231">
      <t>シンガタ</t>
    </rPh>
    <rPh sb="238" eb="241">
      <t>カンセンショウ</t>
    </rPh>
    <rPh sb="242" eb="244">
      <t>リュウコウ</t>
    </rPh>
    <rPh sb="246" eb="248">
      <t>イゼン</t>
    </rPh>
    <rPh sb="249" eb="251">
      <t>スイジュン</t>
    </rPh>
    <rPh sb="255" eb="257">
      <t>カイフク</t>
    </rPh>
    <phoneticPr fontId="5"/>
  </si>
  <si>
    <t>　日本海総合病院では、施設の経過年数や老朽化の状況を踏まえ、優先順位に配慮した計画的な施設整備を進めています。
　「①有形固定資産減価償却率」は、建物の増築工事完了から間もないこともあり、類似病院平均値に比べて低い水準で推移しています。
　「②器械備品減価償却率」は、近年、リニアックやda Vinci等の高額な医療機器の整備を行ったため、類似病院平均値に比べて低い水準で推移しています。
　「③１床当たり有形固定資産」は、類似病院平均値に比べて低い水準で推移しています。</t>
    <rPh sb="1" eb="3">
      <t>ニホン</t>
    </rPh>
    <rPh sb="3" eb="4">
      <t>カイ</t>
    </rPh>
    <rPh sb="4" eb="6">
      <t>ソウゴウ</t>
    </rPh>
    <rPh sb="6" eb="8">
      <t>ビョウイン</t>
    </rPh>
    <rPh sb="11" eb="13">
      <t>シセツ</t>
    </rPh>
    <rPh sb="14" eb="16">
      <t>ケイカ</t>
    </rPh>
    <rPh sb="16" eb="18">
      <t>ネンスウ</t>
    </rPh>
    <rPh sb="19" eb="22">
      <t>ロウキュウカ</t>
    </rPh>
    <rPh sb="23" eb="25">
      <t>ジョウキョウ</t>
    </rPh>
    <rPh sb="26" eb="27">
      <t>フ</t>
    </rPh>
    <rPh sb="30" eb="32">
      <t>ユウセン</t>
    </rPh>
    <rPh sb="32" eb="34">
      <t>ジュンイ</t>
    </rPh>
    <rPh sb="35" eb="37">
      <t>ハイリョ</t>
    </rPh>
    <rPh sb="39" eb="42">
      <t>ケイカクテキ</t>
    </rPh>
    <rPh sb="43" eb="45">
      <t>シセツ</t>
    </rPh>
    <rPh sb="45" eb="47">
      <t>セイビ</t>
    </rPh>
    <rPh sb="48" eb="49">
      <t>スス</t>
    </rPh>
    <rPh sb="59" eb="61">
      <t>ユウケイ</t>
    </rPh>
    <rPh sb="61" eb="63">
      <t>コテイ</t>
    </rPh>
    <rPh sb="63" eb="65">
      <t>シサン</t>
    </rPh>
    <rPh sb="65" eb="67">
      <t>ゲンカ</t>
    </rPh>
    <rPh sb="67" eb="69">
      <t>ショウキャク</t>
    </rPh>
    <rPh sb="69" eb="70">
      <t>リツ</t>
    </rPh>
    <rPh sb="73" eb="75">
      <t>タテモノ</t>
    </rPh>
    <rPh sb="76" eb="78">
      <t>ゾウチク</t>
    </rPh>
    <rPh sb="78" eb="80">
      <t>コウジ</t>
    </rPh>
    <rPh sb="80" eb="82">
      <t>カンリョウ</t>
    </rPh>
    <rPh sb="84" eb="85">
      <t>マ</t>
    </rPh>
    <rPh sb="94" eb="96">
      <t>ルイジ</t>
    </rPh>
    <rPh sb="96" eb="98">
      <t>ビョウイン</t>
    </rPh>
    <rPh sb="98" eb="100">
      <t>ヘイキン</t>
    </rPh>
    <rPh sb="100" eb="101">
      <t>チ</t>
    </rPh>
    <rPh sb="102" eb="103">
      <t>クラ</t>
    </rPh>
    <rPh sb="105" eb="106">
      <t>ヒク</t>
    </rPh>
    <rPh sb="107" eb="109">
      <t>スイジュン</t>
    </rPh>
    <rPh sb="110" eb="112">
      <t>スイイ</t>
    </rPh>
    <rPh sb="122" eb="124">
      <t>キカイ</t>
    </rPh>
    <rPh sb="124" eb="126">
      <t>ビヒン</t>
    </rPh>
    <rPh sb="126" eb="128">
      <t>ゲンカ</t>
    </rPh>
    <rPh sb="128" eb="130">
      <t>ショウキャク</t>
    </rPh>
    <rPh sb="130" eb="131">
      <t>リツ</t>
    </rPh>
    <rPh sb="134" eb="136">
      <t>キンネン</t>
    </rPh>
    <rPh sb="151" eb="152">
      <t>トウ</t>
    </rPh>
    <rPh sb="153" eb="155">
      <t>コウガク</t>
    </rPh>
    <rPh sb="156" eb="158">
      <t>イリョウ</t>
    </rPh>
    <rPh sb="158" eb="160">
      <t>キキ</t>
    </rPh>
    <rPh sb="196" eb="198">
      <t>カコウ</t>
    </rPh>
    <rPh sb="208" eb="209">
      <t>ユカ</t>
    </rPh>
    <rPh sb="209" eb="210">
      <t>ア</t>
    </rPh>
    <rPh sb="212" eb="214">
      <t>ユウケイ</t>
    </rPh>
    <rPh sb="214" eb="216">
      <t>コテイ</t>
    </rPh>
    <rPh sb="216" eb="218">
      <t>シサン</t>
    </rPh>
    <rPh sb="221" eb="223">
      <t>ルイジ</t>
    </rPh>
    <rPh sb="223" eb="225">
      <t>ビョウイン</t>
    </rPh>
    <rPh sb="225" eb="227">
      <t>ヘイキン</t>
    </rPh>
    <rPh sb="227" eb="228">
      <t>チ</t>
    </rPh>
    <rPh sb="229" eb="230">
      <t>クラ</t>
    </rPh>
    <rPh sb="232" eb="233">
      <t>ヒク</t>
    </rPh>
    <rPh sb="234" eb="236">
      <t>スイジュンスイイ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</si>
</sst>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79.7</c:v>
                </c:pt>
                <c:pt idx="1">
                  <c:v>80.8</c:v>
                </c:pt>
                <c:pt idx="2">
                  <c:v>81.099999999999994</c:v>
                </c:pt>
                <c:pt idx="3">
                  <c:v>73.7</c:v>
                </c:pt>
                <c:pt idx="4">
                  <c:v>76.8</c:v>
                </c:pt>
              </c:numCache>
            </c:numRef>
          </c:val>
          <c:extLst xmlns:c16r2="http://schemas.microsoft.com/office/drawing/2015/06/chart">
            <c:ext xmlns:c16="http://schemas.microsoft.com/office/drawing/2014/chart" uri="{C3380CC4-5D6E-409C-BE32-E72D297353CC}">
              <c16:uniqueId val="{00000000-80D5-4256-8EFB-7D1715A68289}"/>
            </c:ext>
          </c:extLst>
        </c:ser>
        <c:dLbls>
          <c:showLegendKey val="0"/>
          <c:showVal val="0"/>
          <c:showCatName val="0"/>
          <c:showSerName val="0"/>
          <c:showPercent val="0"/>
          <c:showBubbleSize val="0"/>
        </c:dLbls>
        <c:gapWidth val="150"/>
        <c:axId val="158016472"/>
        <c:axId val="1578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xmlns:c16r2="http://schemas.microsoft.com/office/drawing/2015/06/chart">
            <c:ext xmlns:c16="http://schemas.microsoft.com/office/drawing/2014/chart" uri="{C3380CC4-5D6E-409C-BE32-E72D297353CC}">
              <c16:uniqueId val="{00000001-80D5-4256-8EFB-7D1715A68289}"/>
            </c:ext>
          </c:extLst>
        </c:ser>
        <c:dLbls>
          <c:showLegendKey val="0"/>
          <c:showVal val="0"/>
          <c:showCatName val="0"/>
          <c:showSerName val="0"/>
          <c:showPercent val="0"/>
          <c:showBubbleSize val="0"/>
        </c:dLbls>
        <c:marker val="1"/>
        <c:smooth val="0"/>
        <c:axId val="158016472"/>
        <c:axId val="157853408"/>
      </c:lineChart>
      <c:catAx>
        <c:axId val="158016472"/>
        <c:scaling>
          <c:orientation val="minMax"/>
        </c:scaling>
        <c:delete val="1"/>
        <c:axPos val="b"/>
        <c:numFmt formatCode="General" sourceLinked="1"/>
        <c:majorTickMark val="none"/>
        <c:minorTickMark val="none"/>
        <c:tickLblPos val="none"/>
        <c:crossAx val="157853408"/>
        <c:crosses val="autoZero"/>
        <c:auto val="1"/>
        <c:lblAlgn val="ctr"/>
        <c:lblOffset val="100"/>
        <c:noMultiLvlLbl val="1"/>
      </c:catAx>
      <c:valAx>
        <c:axId val="1578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01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15276</c:v>
                </c:pt>
                <c:pt idx="1">
                  <c:v>15433</c:v>
                </c:pt>
                <c:pt idx="2">
                  <c:v>16453</c:v>
                </c:pt>
                <c:pt idx="3">
                  <c:v>18451</c:v>
                </c:pt>
                <c:pt idx="4">
                  <c:v>19416</c:v>
                </c:pt>
              </c:numCache>
            </c:numRef>
          </c:val>
          <c:extLst xmlns:c16r2="http://schemas.microsoft.com/office/drawing/2015/06/chart">
            <c:ext xmlns:c16="http://schemas.microsoft.com/office/drawing/2014/chart" uri="{C3380CC4-5D6E-409C-BE32-E72D297353CC}">
              <c16:uniqueId val="{00000000-3EEF-4D55-B204-C30973378B86}"/>
            </c:ext>
          </c:extLst>
        </c:ser>
        <c:dLbls>
          <c:showLegendKey val="0"/>
          <c:showVal val="0"/>
          <c:showCatName val="0"/>
          <c:showSerName val="0"/>
          <c:showPercent val="0"/>
          <c:showBubbleSize val="0"/>
        </c:dLbls>
        <c:gapWidth val="150"/>
        <c:axId val="402690920"/>
        <c:axId val="4026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xmlns:c16r2="http://schemas.microsoft.com/office/drawing/2015/06/chart">
            <c:ext xmlns:c16="http://schemas.microsoft.com/office/drawing/2014/chart" uri="{C3380CC4-5D6E-409C-BE32-E72D297353CC}">
              <c16:uniqueId val="{00000001-3EEF-4D55-B204-C30973378B86}"/>
            </c:ext>
          </c:extLst>
        </c:ser>
        <c:dLbls>
          <c:showLegendKey val="0"/>
          <c:showVal val="0"/>
          <c:showCatName val="0"/>
          <c:showSerName val="0"/>
          <c:showPercent val="0"/>
          <c:showBubbleSize val="0"/>
        </c:dLbls>
        <c:marker val="1"/>
        <c:smooth val="0"/>
        <c:axId val="402690920"/>
        <c:axId val="402691312"/>
      </c:lineChart>
      <c:catAx>
        <c:axId val="402690920"/>
        <c:scaling>
          <c:orientation val="minMax"/>
        </c:scaling>
        <c:delete val="1"/>
        <c:axPos val="b"/>
        <c:numFmt formatCode="General" sourceLinked="1"/>
        <c:majorTickMark val="none"/>
        <c:minorTickMark val="none"/>
        <c:tickLblPos val="none"/>
        <c:crossAx val="402691312"/>
        <c:crosses val="autoZero"/>
        <c:auto val="1"/>
        <c:lblAlgn val="ctr"/>
        <c:lblOffset val="100"/>
        <c:noMultiLvlLbl val="1"/>
      </c:catAx>
      <c:valAx>
        <c:axId val="40269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269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68113</c:v>
                </c:pt>
                <c:pt idx="1">
                  <c:v>68587</c:v>
                </c:pt>
                <c:pt idx="2">
                  <c:v>70955</c:v>
                </c:pt>
                <c:pt idx="3">
                  <c:v>76194</c:v>
                </c:pt>
                <c:pt idx="4">
                  <c:v>75242</c:v>
                </c:pt>
              </c:numCache>
            </c:numRef>
          </c:val>
          <c:extLst xmlns:c16r2="http://schemas.microsoft.com/office/drawing/2015/06/chart">
            <c:ext xmlns:c16="http://schemas.microsoft.com/office/drawing/2014/chart" uri="{C3380CC4-5D6E-409C-BE32-E72D297353CC}">
              <c16:uniqueId val="{00000000-6C39-46BE-B1C7-B95E5D071A92}"/>
            </c:ext>
          </c:extLst>
        </c:ser>
        <c:dLbls>
          <c:showLegendKey val="0"/>
          <c:showVal val="0"/>
          <c:showCatName val="0"/>
          <c:showSerName val="0"/>
          <c:showPercent val="0"/>
          <c:showBubbleSize val="0"/>
        </c:dLbls>
        <c:gapWidth val="150"/>
        <c:axId val="402687000"/>
        <c:axId val="40374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xmlns:c16r2="http://schemas.microsoft.com/office/drawing/2015/06/chart">
            <c:ext xmlns:c16="http://schemas.microsoft.com/office/drawing/2014/chart" uri="{C3380CC4-5D6E-409C-BE32-E72D297353CC}">
              <c16:uniqueId val="{00000001-6C39-46BE-B1C7-B95E5D071A92}"/>
            </c:ext>
          </c:extLst>
        </c:ser>
        <c:dLbls>
          <c:showLegendKey val="0"/>
          <c:showVal val="0"/>
          <c:showCatName val="0"/>
          <c:showSerName val="0"/>
          <c:showPercent val="0"/>
          <c:showBubbleSize val="0"/>
        </c:dLbls>
        <c:marker val="1"/>
        <c:smooth val="0"/>
        <c:axId val="402687000"/>
        <c:axId val="403748792"/>
      </c:lineChart>
      <c:catAx>
        <c:axId val="402687000"/>
        <c:scaling>
          <c:orientation val="minMax"/>
        </c:scaling>
        <c:delete val="1"/>
        <c:axPos val="b"/>
        <c:numFmt formatCode="General" sourceLinked="1"/>
        <c:majorTickMark val="none"/>
        <c:minorTickMark val="none"/>
        <c:tickLblPos val="none"/>
        <c:crossAx val="403748792"/>
        <c:crosses val="autoZero"/>
        <c:auto val="1"/>
        <c:lblAlgn val="ctr"/>
        <c:lblOffset val="100"/>
        <c:noMultiLvlLbl val="1"/>
      </c:catAx>
      <c:valAx>
        <c:axId val="403748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268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03-40B7-9338-1CAA494288BC}"/>
            </c:ext>
          </c:extLst>
        </c:ser>
        <c:dLbls>
          <c:showLegendKey val="0"/>
          <c:showVal val="0"/>
          <c:showCatName val="0"/>
          <c:showSerName val="0"/>
          <c:showPercent val="0"/>
          <c:showBubbleSize val="0"/>
        </c:dLbls>
        <c:gapWidth val="150"/>
        <c:axId val="351502240"/>
        <c:axId val="35200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xmlns:c16r2="http://schemas.microsoft.com/office/drawing/2015/06/chart">
            <c:ext xmlns:c16="http://schemas.microsoft.com/office/drawing/2014/chart" uri="{C3380CC4-5D6E-409C-BE32-E72D297353CC}">
              <c16:uniqueId val="{00000001-5403-40B7-9338-1CAA494288BC}"/>
            </c:ext>
          </c:extLst>
        </c:ser>
        <c:dLbls>
          <c:showLegendKey val="0"/>
          <c:showVal val="0"/>
          <c:showCatName val="0"/>
          <c:showSerName val="0"/>
          <c:showPercent val="0"/>
          <c:showBubbleSize val="0"/>
        </c:dLbls>
        <c:marker val="1"/>
        <c:smooth val="0"/>
        <c:axId val="351502240"/>
        <c:axId val="352001144"/>
      </c:lineChart>
      <c:catAx>
        <c:axId val="351502240"/>
        <c:scaling>
          <c:orientation val="minMax"/>
        </c:scaling>
        <c:delete val="1"/>
        <c:axPos val="b"/>
        <c:numFmt formatCode="General" sourceLinked="1"/>
        <c:majorTickMark val="none"/>
        <c:minorTickMark val="none"/>
        <c:tickLblPos val="none"/>
        <c:crossAx val="352001144"/>
        <c:crosses val="autoZero"/>
        <c:auto val="1"/>
        <c:lblAlgn val="ctr"/>
        <c:lblOffset val="100"/>
        <c:noMultiLvlLbl val="1"/>
      </c:catAx>
      <c:valAx>
        <c:axId val="352001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50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105.8</c:v>
                </c:pt>
                <c:pt idx="1">
                  <c:v>103.9</c:v>
                </c:pt>
                <c:pt idx="2">
                  <c:v>103.3</c:v>
                </c:pt>
                <c:pt idx="3">
                  <c:v>100.5</c:v>
                </c:pt>
                <c:pt idx="4">
                  <c:v>99</c:v>
                </c:pt>
              </c:numCache>
            </c:numRef>
          </c:val>
          <c:extLst xmlns:c16r2="http://schemas.microsoft.com/office/drawing/2015/06/chart">
            <c:ext xmlns:c16="http://schemas.microsoft.com/office/drawing/2014/chart" uri="{C3380CC4-5D6E-409C-BE32-E72D297353CC}">
              <c16:uniqueId val="{00000000-79C1-4C78-9A2F-7C27D946BBF3}"/>
            </c:ext>
          </c:extLst>
        </c:ser>
        <c:dLbls>
          <c:showLegendKey val="0"/>
          <c:showVal val="0"/>
          <c:showCatName val="0"/>
          <c:showSerName val="0"/>
          <c:showPercent val="0"/>
          <c:showBubbleSize val="0"/>
        </c:dLbls>
        <c:gapWidth val="150"/>
        <c:axId val="402551400"/>
        <c:axId val="4025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xmlns:c16r2="http://schemas.microsoft.com/office/drawing/2015/06/chart">
            <c:ext xmlns:c16="http://schemas.microsoft.com/office/drawing/2014/chart" uri="{C3380CC4-5D6E-409C-BE32-E72D297353CC}">
              <c16:uniqueId val="{00000001-79C1-4C78-9A2F-7C27D946BBF3}"/>
            </c:ext>
          </c:extLst>
        </c:ser>
        <c:dLbls>
          <c:showLegendKey val="0"/>
          <c:showVal val="0"/>
          <c:showCatName val="0"/>
          <c:showSerName val="0"/>
          <c:showPercent val="0"/>
          <c:showBubbleSize val="0"/>
        </c:dLbls>
        <c:marker val="1"/>
        <c:smooth val="0"/>
        <c:axId val="402551400"/>
        <c:axId val="402551784"/>
      </c:lineChart>
      <c:catAx>
        <c:axId val="402551400"/>
        <c:scaling>
          <c:orientation val="minMax"/>
        </c:scaling>
        <c:delete val="1"/>
        <c:axPos val="b"/>
        <c:numFmt formatCode="General" sourceLinked="1"/>
        <c:majorTickMark val="none"/>
        <c:minorTickMark val="none"/>
        <c:tickLblPos val="none"/>
        <c:crossAx val="402551784"/>
        <c:crosses val="autoZero"/>
        <c:auto val="1"/>
        <c:lblAlgn val="ctr"/>
        <c:lblOffset val="100"/>
        <c:noMultiLvlLbl val="1"/>
      </c:catAx>
      <c:valAx>
        <c:axId val="40255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55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105.3</c:v>
                </c:pt>
                <c:pt idx="1">
                  <c:v>104.2</c:v>
                </c:pt>
                <c:pt idx="2">
                  <c:v>103</c:v>
                </c:pt>
                <c:pt idx="3">
                  <c:v>107</c:v>
                </c:pt>
                <c:pt idx="4">
                  <c:v>105.7</c:v>
                </c:pt>
              </c:numCache>
            </c:numRef>
          </c:val>
          <c:extLst xmlns:c16r2="http://schemas.microsoft.com/office/drawing/2015/06/chart">
            <c:ext xmlns:c16="http://schemas.microsoft.com/office/drawing/2014/chart" uri="{C3380CC4-5D6E-409C-BE32-E72D297353CC}">
              <c16:uniqueId val="{00000000-7AE3-4DBF-B672-7C5D5328877D}"/>
            </c:ext>
          </c:extLst>
        </c:ser>
        <c:dLbls>
          <c:showLegendKey val="0"/>
          <c:showVal val="0"/>
          <c:showCatName val="0"/>
          <c:showSerName val="0"/>
          <c:showPercent val="0"/>
          <c:showBubbleSize val="0"/>
        </c:dLbls>
        <c:gapWidth val="150"/>
        <c:axId val="159021120"/>
        <c:axId val="15902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xmlns:c16r2="http://schemas.microsoft.com/office/drawing/2015/06/chart">
            <c:ext xmlns:c16="http://schemas.microsoft.com/office/drawing/2014/chart" uri="{C3380CC4-5D6E-409C-BE32-E72D297353CC}">
              <c16:uniqueId val="{00000001-7AE3-4DBF-B672-7C5D5328877D}"/>
            </c:ext>
          </c:extLst>
        </c:ser>
        <c:dLbls>
          <c:showLegendKey val="0"/>
          <c:showVal val="0"/>
          <c:showCatName val="0"/>
          <c:showSerName val="0"/>
          <c:showPercent val="0"/>
          <c:showBubbleSize val="0"/>
        </c:dLbls>
        <c:marker val="1"/>
        <c:smooth val="0"/>
        <c:axId val="159021120"/>
        <c:axId val="159021904"/>
      </c:lineChart>
      <c:catAx>
        <c:axId val="159021120"/>
        <c:scaling>
          <c:orientation val="minMax"/>
        </c:scaling>
        <c:delete val="1"/>
        <c:axPos val="b"/>
        <c:numFmt formatCode="General" sourceLinked="1"/>
        <c:majorTickMark val="none"/>
        <c:minorTickMark val="none"/>
        <c:tickLblPos val="none"/>
        <c:crossAx val="159021904"/>
        <c:crosses val="autoZero"/>
        <c:auto val="1"/>
        <c:lblAlgn val="ctr"/>
        <c:lblOffset val="100"/>
        <c:noMultiLvlLbl val="1"/>
      </c:catAx>
      <c:valAx>
        <c:axId val="15902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902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42.2</c:v>
                </c:pt>
                <c:pt idx="1">
                  <c:v>42.3</c:v>
                </c:pt>
                <c:pt idx="2">
                  <c:v>43</c:v>
                </c:pt>
                <c:pt idx="3">
                  <c:v>45.8</c:v>
                </c:pt>
                <c:pt idx="4">
                  <c:v>49.5</c:v>
                </c:pt>
              </c:numCache>
            </c:numRef>
          </c:val>
          <c:extLst xmlns:c16r2="http://schemas.microsoft.com/office/drawing/2015/06/chart">
            <c:ext xmlns:c16="http://schemas.microsoft.com/office/drawing/2014/chart" uri="{C3380CC4-5D6E-409C-BE32-E72D297353CC}">
              <c16:uniqueId val="{00000000-792C-4FB5-9E89-9D47A216582F}"/>
            </c:ext>
          </c:extLst>
        </c:ser>
        <c:dLbls>
          <c:showLegendKey val="0"/>
          <c:showVal val="0"/>
          <c:showCatName val="0"/>
          <c:showSerName val="0"/>
          <c:showPercent val="0"/>
          <c:showBubbleSize val="0"/>
        </c:dLbls>
        <c:gapWidth val="150"/>
        <c:axId val="402685824"/>
        <c:axId val="40268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xmlns:c16r2="http://schemas.microsoft.com/office/drawing/2015/06/chart">
            <c:ext xmlns:c16="http://schemas.microsoft.com/office/drawing/2014/chart" uri="{C3380CC4-5D6E-409C-BE32-E72D297353CC}">
              <c16:uniqueId val="{00000001-792C-4FB5-9E89-9D47A216582F}"/>
            </c:ext>
          </c:extLst>
        </c:ser>
        <c:dLbls>
          <c:showLegendKey val="0"/>
          <c:showVal val="0"/>
          <c:showCatName val="0"/>
          <c:showSerName val="0"/>
          <c:showPercent val="0"/>
          <c:showBubbleSize val="0"/>
        </c:dLbls>
        <c:marker val="1"/>
        <c:smooth val="0"/>
        <c:axId val="402685824"/>
        <c:axId val="402689744"/>
      </c:lineChart>
      <c:catAx>
        <c:axId val="402685824"/>
        <c:scaling>
          <c:orientation val="minMax"/>
        </c:scaling>
        <c:delete val="1"/>
        <c:axPos val="b"/>
        <c:numFmt formatCode="General" sourceLinked="1"/>
        <c:majorTickMark val="none"/>
        <c:minorTickMark val="none"/>
        <c:tickLblPos val="none"/>
        <c:crossAx val="402689744"/>
        <c:crosses val="autoZero"/>
        <c:auto val="1"/>
        <c:lblAlgn val="ctr"/>
        <c:lblOffset val="100"/>
        <c:noMultiLvlLbl val="1"/>
      </c:catAx>
      <c:valAx>
        <c:axId val="40268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68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65.7</c:v>
                </c:pt>
                <c:pt idx="1">
                  <c:v>62</c:v>
                </c:pt>
                <c:pt idx="2">
                  <c:v>60.3</c:v>
                </c:pt>
                <c:pt idx="3">
                  <c:v>61.9</c:v>
                </c:pt>
                <c:pt idx="4">
                  <c:v>65.3</c:v>
                </c:pt>
              </c:numCache>
            </c:numRef>
          </c:val>
          <c:extLst xmlns:c16r2="http://schemas.microsoft.com/office/drawing/2015/06/chart">
            <c:ext xmlns:c16="http://schemas.microsoft.com/office/drawing/2014/chart" uri="{C3380CC4-5D6E-409C-BE32-E72D297353CC}">
              <c16:uniqueId val="{00000000-D7C3-4B9D-BD0D-2AF239C1A9FD}"/>
            </c:ext>
          </c:extLst>
        </c:ser>
        <c:dLbls>
          <c:showLegendKey val="0"/>
          <c:showVal val="0"/>
          <c:showCatName val="0"/>
          <c:showSerName val="0"/>
          <c:showPercent val="0"/>
          <c:showBubbleSize val="0"/>
        </c:dLbls>
        <c:gapWidth val="150"/>
        <c:axId val="402692096"/>
        <c:axId val="40269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xmlns:c16r2="http://schemas.microsoft.com/office/drawing/2015/06/chart">
            <c:ext xmlns:c16="http://schemas.microsoft.com/office/drawing/2014/chart" uri="{C3380CC4-5D6E-409C-BE32-E72D297353CC}">
              <c16:uniqueId val="{00000001-D7C3-4B9D-BD0D-2AF239C1A9FD}"/>
            </c:ext>
          </c:extLst>
        </c:ser>
        <c:dLbls>
          <c:showLegendKey val="0"/>
          <c:showVal val="0"/>
          <c:showCatName val="0"/>
          <c:showSerName val="0"/>
          <c:showPercent val="0"/>
          <c:showBubbleSize val="0"/>
        </c:dLbls>
        <c:marker val="1"/>
        <c:smooth val="0"/>
        <c:axId val="402692096"/>
        <c:axId val="402692488"/>
      </c:lineChart>
      <c:catAx>
        <c:axId val="402692096"/>
        <c:scaling>
          <c:orientation val="minMax"/>
        </c:scaling>
        <c:delete val="1"/>
        <c:axPos val="b"/>
        <c:numFmt formatCode="General" sourceLinked="1"/>
        <c:majorTickMark val="none"/>
        <c:minorTickMark val="none"/>
        <c:tickLblPos val="none"/>
        <c:crossAx val="402692488"/>
        <c:crosses val="autoZero"/>
        <c:auto val="1"/>
        <c:lblAlgn val="ctr"/>
        <c:lblOffset val="100"/>
        <c:noMultiLvlLbl val="1"/>
      </c:catAx>
      <c:valAx>
        <c:axId val="402692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69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36444946</c:v>
                </c:pt>
                <c:pt idx="1">
                  <c:v>39994170</c:v>
                </c:pt>
                <c:pt idx="2">
                  <c:v>41302041</c:v>
                </c:pt>
                <c:pt idx="3">
                  <c:v>42126490</c:v>
                </c:pt>
                <c:pt idx="4">
                  <c:v>43405375</c:v>
                </c:pt>
              </c:numCache>
            </c:numRef>
          </c:val>
          <c:extLst xmlns:c16r2="http://schemas.microsoft.com/office/drawing/2015/06/chart">
            <c:ext xmlns:c16="http://schemas.microsoft.com/office/drawing/2014/chart" uri="{C3380CC4-5D6E-409C-BE32-E72D297353CC}">
              <c16:uniqueId val="{00000000-B61E-46E6-9BAF-611E0110A745}"/>
            </c:ext>
          </c:extLst>
        </c:ser>
        <c:dLbls>
          <c:showLegendKey val="0"/>
          <c:showVal val="0"/>
          <c:showCatName val="0"/>
          <c:showSerName val="0"/>
          <c:showPercent val="0"/>
          <c:showBubbleSize val="0"/>
        </c:dLbls>
        <c:gapWidth val="150"/>
        <c:axId val="402688568"/>
        <c:axId val="4026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xmlns:c16r2="http://schemas.microsoft.com/office/drawing/2015/06/chart">
            <c:ext xmlns:c16="http://schemas.microsoft.com/office/drawing/2014/chart" uri="{C3380CC4-5D6E-409C-BE32-E72D297353CC}">
              <c16:uniqueId val="{00000001-B61E-46E6-9BAF-611E0110A745}"/>
            </c:ext>
          </c:extLst>
        </c:ser>
        <c:dLbls>
          <c:showLegendKey val="0"/>
          <c:showVal val="0"/>
          <c:showCatName val="0"/>
          <c:showSerName val="0"/>
          <c:showPercent val="0"/>
          <c:showBubbleSize val="0"/>
        </c:dLbls>
        <c:marker val="1"/>
        <c:smooth val="0"/>
        <c:axId val="402688568"/>
        <c:axId val="402688960"/>
      </c:lineChart>
      <c:catAx>
        <c:axId val="402688568"/>
        <c:scaling>
          <c:orientation val="minMax"/>
        </c:scaling>
        <c:delete val="1"/>
        <c:axPos val="b"/>
        <c:numFmt formatCode="General" sourceLinked="1"/>
        <c:majorTickMark val="none"/>
        <c:minorTickMark val="none"/>
        <c:tickLblPos val="none"/>
        <c:crossAx val="402688960"/>
        <c:crosses val="autoZero"/>
        <c:auto val="1"/>
        <c:lblAlgn val="ctr"/>
        <c:lblOffset val="100"/>
        <c:noMultiLvlLbl val="1"/>
      </c:catAx>
      <c:valAx>
        <c:axId val="402688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268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26.9</c:v>
                </c:pt>
                <c:pt idx="1">
                  <c:v>27.3</c:v>
                </c:pt>
                <c:pt idx="2">
                  <c:v>29.2</c:v>
                </c:pt>
                <c:pt idx="3">
                  <c:v>28.4</c:v>
                </c:pt>
                <c:pt idx="4">
                  <c:v>28.8</c:v>
                </c:pt>
              </c:numCache>
            </c:numRef>
          </c:val>
          <c:extLst xmlns:c16r2="http://schemas.microsoft.com/office/drawing/2015/06/chart">
            <c:ext xmlns:c16="http://schemas.microsoft.com/office/drawing/2014/chart" uri="{C3380CC4-5D6E-409C-BE32-E72D297353CC}">
              <c16:uniqueId val="{00000000-E4FA-4ACE-92EC-07C69331E2DC}"/>
            </c:ext>
          </c:extLst>
        </c:ser>
        <c:dLbls>
          <c:showLegendKey val="0"/>
          <c:showVal val="0"/>
          <c:showCatName val="0"/>
          <c:showSerName val="0"/>
          <c:showPercent val="0"/>
          <c:showBubbleSize val="0"/>
        </c:dLbls>
        <c:gapWidth val="150"/>
        <c:axId val="402688176"/>
        <c:axId val="40268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xmlns:c16r2="http://schemas.microsoft.com/office/drawing/2015/06/chart">
            <c:ext xmlns:c16="http://schemas.microsoft.com/office/drawing/2014/chart" uri="{C3380CC4-5D6E-409C-BE32-E72D297353CC}">
              <c16:uniqueId val="{00000001-E4FA-4ACE-92EC-07C69331E2DC}"/>
            </c:ext>
          </c:extLst>
        </c:ser>
        <c:dLbls>
          <c:showLegendKey val="0"/>
          <c:showVal val="0"/>
          <c:showCatName val="0"/>
          <c:showSerName val="0"/>
          <c:showPercent val="0"/>
          <c:showBubbleSize val="0"/>
        </c:dLbls>
        <c:marker val="1"/>
        <c:smooth val="0"/>
        <c:axId val="402688176"/>
        <c:axId val="402686216"/>
      </c:lineChart>
      <c:catAx>
        <c:axId val="402688176"/>
        <c:scaling>
          <c:orientation val="minMax"/>
        </c:scaling>
        <c:delete val="1"/>
        <c:axPos val="b"/>
        <c:numFmt formatCode="General" sourceLinked="1"/>
        <c:majorTickMark val="none"/>
        <c:minorTickMark val="none"/>
        <c:tickLblPos val="none"/>
        <c:crossAx val="402686216"/>
        <c:crosses val="autoZero"/>
        <c:auto val="1"/>
        <c:lblAlgn val="ctr"/>
        <c:lblOffset val="100"/>
        <c:noMultiLvlLbl val="1"/>
      </c:catAx>
      <c:valAx>
        <c:axId val="40268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68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41.1</c:v>
                </c:pt>
                <c:pt idx="1">
                  <c:v>42.1</c:v>
                </c:pt>
                <c:pt idx="2">
                  <c:v>40.6</c:v>
                </c:pt>
                <c:pt idx="3">
                  <c:v>39.1</c:v>
                </c:pt>
                <c:pt idx="4">
                  <c:v>40.1</c:v>
                </c:pt>
              </c:numCache>
            </c:numRef>
          </c:val>
          <c:extLst xmlns:c16r2="http://schemas.microsoft.com/office/drawing/2015/06/chart">
            <c:ext xmlns:c16="http://schemas.microsoft.com/office/drawing/2014/chart" uri="{C3380CC4-5D6E-409C-BE32-E72D297353CC}">
              <c16:uniqueId val="{00000000-BF9A-41B3-9129-87EB6BC8000A}"/>
            </c:ext>
          </c:extLst>
        </c:ser>
        <c:dLbls>
          <c:showLegendKey val="0"/>
          <c:showVal val="0"/>
          <c:showCatName val="0"/>
          <c:showSerName val="0"/>
          <c:showPercent val="0"/>
          <c:showBubbleSize val="0"/>
        </c:dLbls>
        <c:gapWidth val="150"/>
        <c:axId val="402686608"/>
        <c:axId val="40269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xmlns:c16r2="http://schemas.microsoft.com/office/drawing/2015/06/chart">
            <c:ext xmlns:c16="http://schemas.microsoft.com/office/drawing/2014/chart" uri="{C3380CC4-5D6E-409C-BE32-E72D297353CC}">
              <c16:uniqueId val="{00000001-BF9A-41B3-9129-87EB6BC8000A}"/>
            </c:ext>
          </c:extLst>
        </c:ser>
        <c:dLbls>
          <c:showLegendKey val="0"/>
          <c:showVal val="0"/>
          <c:showCatName val="0"/>
          <c:showSerName val="0"/>
          <c:showPercent val="0"/>
          <c:showBubbleSize val="0"/>
        </c:dLbls>
        <c:marker val="1"/>
        <c:smooth val="0"/>
        <c:axId val="402686608"/>
        <c:axId val="402690136"/>
      </c:lineChart>
      <c:catAx>
        <c:axId val="402686608"/>
        <c:scaling>
          <c:orientation val="minMax"/>
        </c:scaling>
        <c:delete val="1"/>
        <c:axPos val="b"/>
        <c:numFmt formatCode="General" sourceLinked="1"/>
        <c:majorTickMark val="none"/>
        <c:minorTickMark val="none"/>
        <c:tickLblPos val="none"/>
        <c:crossAx val="402690136"/>
        <c:crosses val="autoZero"/>
        <c:auto val="1"/>
        <c:lblAlgn val="ctr"/>
        <c:lblOffset val="100"/>
        <c:noMultiLvlLbl val="1"/>
      </c:catAx>
      <c:valAx>
        <c:axId val="402690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68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山形県地方独立行政法人山形県・酒田市病院機構　日本海総合病院（法人内診療所含む）</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626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へ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630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55912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603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603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75</v>
      </c>
      <c r="NK18" s="112"/>
      <c r="NL18" s="112"/>
      <c r="NM18" s="115" t="s">
        <v>40</v>
      </c>
      <c r="NN18" s="116"/>
      <c r="NO18" s="111" t="s">
        <v>66</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178</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105.3</v>
      </c>
      <c r="Q33" s="77"/>
      <c r="R33" s="77"/>
      <c r="S33" s="77"/>
      <c r="T33" s="77"/>
      <c r="U33" s="77"/>
      <c r="V33" s="77"/>
      <c r="W33" s="77"/>
      <c r="X33" s="77"/>
      <c r="Y33" s="77"/>
      <c r="Z33" s="77"/>
      <c r="AA33" s="77"/>
      <c r="AB33" s="77"/>
      <c r="AC33" s="77"/>
      <c r="AD33" s="78"/>
      <c r="AE33" s="76">
        <f>データ!AJ7</f>
        <v>104.2</v>
      </c>
      <c r="AF33" s="77"/>
      <c r="AG33" s="77"/>
      <c r="AH33" s="77"/>
      <c r="AI33" s="77"/>
      <c r="AJ33" s="77"/>
      <c r="AK33" s="77"/>
      <c r="AL33" s="77"/>
      <c r="AM33" s="77"/>
      <c r="AN33" s="77"/>
      <c r="AO33" s="77"/>
      <c r="AP33" s="77"/>
      <c r="AQ33" s="77"/>
      <c r="AR33" s="77"/>
      <c r="AS33" s="78"/>
      <c r="AT33" s="76">
        <f>データ!AK7</f>
        <v>103</v>
      </c>
      <c r="AU33" s="77"/>
      <c r="AV33" s="77"/>
      <c r="AW33" s="77"/>
      <c r="AX33" s="77"/>
      <c r="AY33" s="77"/>
      <c r="AZ33" s="77"/>
      <c r="BA33" s="77"/>
      <c r="BB33" s="77"/>
      <c r="BC33" s="77"/>
      <c r="BD33" s="77"/>
      <c r="BE33" s="77"/>
      <c r="BF33" s="77"/>
      <c r="BG33" s="77"/>
      <c r="BH33" s="78"/>
      <c r="BI33" s="76">
        <f>データ!AL7</f>
        <v>107</v>
      </c>
      <c r="BJ33" s="77"/>
      <c r="BK33" s="77"/>
      <c r="BL33" s="77"/>
      <c r="BM33" s="77"/>
      <c r="BN33" s="77"/>
      <c r="BO33" s="77"/>
      <c r="BP33" s="77"/>
      <c r="BQ33" s="77"/>
      <c r="BR33" s="77"/>
      <c r="BS33" s="77"/>
      <c r="BT33" s="77"/>
      <c r="BU33" s="77"/>
      <c r="BV33" s="77"/>
      <c r="BW33" s="78"/>
      <c r="BX33" s="76">
        <f>データ!AM7</f>
        <v>105.7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105.8</v>
      </c>
      <c r="DE33" s="77"/>
      <c r="DF33" s="77"/>
      <c r="DG33" s="77"/>
      <c r="DH33" s="77"/>
      <c r="DI33" s="77"/>
      <c r="DJ33" s="77"/>
      <c r="DK33" s="77"/>
      <c r="DL33" s="77"/>
      <c r="DM33" s="77"/>
      <c r="DN33" s="77"/>
      <c r="DO33" s="77"/>
      <c r="DP33" s="77"/>
      <c r="DQ33" s="77"/>
      <c r="DR33" s="78"/>
      <c r="DS33" s="76">
        <f>データ!AU7</f>
        <v>103.9</v>
      </c>
      <c r="DT33" s="77"/>
      <c r="DU33" s="77"/>
      <c r="DV33" s="77"/>
      <c r="DW33" s="77"/>
      <c r="DX33" s="77"/>
      <c r="DY33" s="77"/>
      <c r="DZ33" s="77"/>
      <c r="EA33" s="77"/>
      <c r="EB33" s="77"/>
      <c r="EC33" s="77"/>
      <c r="ED33" s="77"/>
      <c r="EE33" s="77"/>
      <c r="EF33" s="77"/>
      <c r="EG33" s="78"/>
      <c r="EH33" s="76">
        <f>データ!AV7</f>
        <v>103.3</v>
      </c>
      <c r="EI33" s="77"/>
      <c r="EJ33" s="77"/>
      <c r="EK33" s="77"/>
      <c r="EL33" s="77"/>
      <c r="EM33" s="77"/>
      <c r="EN33" s="77"/>
      <c r="EO33" s="77"/>
      <c r="EP33" s="77"/>
      <c r="EQ33" s="77"/>
      <c r="ER33" s="77"/>
      <c r="ES33" s="77"/>
      <c r="ET33" s="77"/>
      <c r="EU33" s="77"/>
      <c r="EV33" s="78"/>
      <c r="EW33" s="76">
        <f>データ!AW7</f>
        <v>100.5</v>
      </c>
      <c r="EX33" s="77"/>
      <c r="EY33" s="77"/>
      <c r="EZ33" s="77"/>
      <c r="FA33" s="77"/>
      <c r="FB33" s="77"/>
      <c r="FC33" s="77"/>
      <c r="FD33" s="77"/>
      <c r="FE33" s="77"/>
      <c r="FF33" s="77"/>
      <c r="FG33" s="77"/>
      <c r="FH33" s="77"/>
      <c r="FI33" s="77"/>
      <c r="FJ33" s="77"/>
      <c r="FK33" s="78"/>
      <c r="FL33" s="76">
        <f>データ!AX7</f>
        <v>99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79.7</v>
      </c>
      <c r="KG33" s="77"/>
      <c r="KH33" s="77"/>
      <c r="KI33" s="77"/>
      <c r="KJ33" s="77"/>
      <c r="KK33" s="77"/>
      <c r="KL33" s="77"/>
      <c r="KM33" s="77"/>
      <c r="KN33" s="77"/>
      <c r="KO33" s="77"/>
      <c r="KP33" s="77"/>
      <c r="KQ33" s="77"/>
      <c r="KR33" s="77"/>
      <c r="KS33" s="77"/>
      <c r="KT33" s="78"/>
      <c r="KU33" s="76">
        <f>データ!BQ7</f>
        <v>80.8</v>
      </c>
      <c r="KV33" s="77"/>
      <c r="KW33" s="77"/>
      <c r="KX33" s="77"/>
      <c r="KY33" s="77"/>
      <c r="KZ33" s="77"/>
      <c r="LA33" s="77"/>
      <c r="LB33" s="77"/>
      <c r="LC33" s="77"/>
      <c r="LD33" s="77"/>
      <c r="LE33" s="77"/>
      <c r="LF33" s="77"/>
      <c r="LG33" s="77"/>
      <c r="LH33" s="77"/>
      <c r="LI33" s="78"/>
      <c r="LJ33" s="76">
        <f>データ!BR7</f>
        <v>81.099999999999994</v>
      </c>
      <c r="LK33" s="77"/>
      <c r="LL33" s="77"/>
      <c r="LM33" s="77"/>
      <c r="LN33" s="77"/>
      <c r="LO33" s="77"/>
      <c r="LP33" s="77"/>
      <c r="LQ33" s="77"/>
      <c r="LR33" s="77"/>
      <c r="LS33" s="77"/>
      <c r="LT33" s="77"/>
      <c r="LU33" s="77"/>
      <c r="LV33" s="77"/>
      <c r="LW33" s="77"/>
      <c r="LX33" s="78"/>
      <c r="LY33" s="76">
        <f>データ!BS7</f>
        <v>73.7</v>
      </c>
      <c r="LZ33" s="77"/>
      <c r="MA33" s="77"/>
      <c r="MB33" s="77"/>
      <c r="MC33" s="77"/>
      <c r="MD33" s="77"/>
      <c r="ME33" s="77"/>
      <c r="MF33" s="77"/>
      <c r="MG33" s="77"/>
      <c r="MH33" s="77"/>
      <c r="MI33" s="77"/>
      <c r="MJ33" s="77"/>
      <c r="MK33" s="77"/>
      <c r="ML33" s="77"/>
      <c r="MM33" s="78"/>
      <c r="MN33" s="76">
        <f>データ!BT7</f>
        <v>76.8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180</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61" t="s">
        <v>181</v>
      </c>
      <c r="NK54" s="162"/>
      <c r="NL54" s="162"/>
      <c r="NM54" s="162"/>
      <c r="NN54" s="162"/>
      <c r="NO54" s="162"/>
      <c r="NP54" s="162"/>
      <c r="NQ54" s="162"/>
      <c r="NR54" s="162"/>
      <c r="NS54" s="162"/>
      <c r="NT54" s="162"/>
      <c r="NU54" s="162"/>
      <c r="NV54" s="162"/>
      <c r="NW54" s="162"/>
      <c r="NX54" s="163"/>
      <c r="OC54" s="18" t="s">
        <v>83</v>
      </c>
    </row>
    <row r="55" spans="1:393" ht="13.5" customHeight="1">
      <c r="A55" s="2"/>
      <c r="B55" s="15"/>
      <c r="C55" s="5"/>
      <c r="D55" s="5"/>
      <c r="E55" s="5"/>
      <c r="F55" s="5"/>
      <c r="G55" s="93" t="s">
        <v>57</v>
      </c>
      <c r="H55" s="93"/>
      <c r="I55" s="93"/>
      <c r="J55" s="93"/>
      <c r="K55" s="93"/>
      <c r="L55" s="93"/>
      <c r="M55" s="93"/>
      <c r="N55" s="93"/>
      <c r="O55" s="93"/>
      <c r="P55" s="94">
        <f>データ!CA7</f>
        <v>68113</v>
      </c>
      <c r="Q55" s="95"/>
      <c r="R55" s="95"/>
      <c r="S55" s="95"/>
      <c r="T55" s="95"/>
      <c r="U55" s="95"/>
      <c r="V55" s="95"/>
      <c r="W55" s="95"/>
      <c r="X55" s="95"/>
      <c r="Y55" s="95"/>
      <c r="Z55" s="95"/>
      <c r="AA55" s="95"/>
      <c r="AB55" s="95"/>
      <c r="AC55" s="95"/>
      <c r="AD55" s="96"/>
      <c r="AE55" s="94">
        <f>データ!CB7</f>
        <v>68587</v>
      </c>
      <c r="AF55" s="95"/>
      <c r="AG55" s="95"/>
      <c r="AH55" s="95"/>
      <c r="AI55" s="95"/>
      <c r="AJ55" s="95"/>
      <c r="AK55" s="95"/>
      <c r="AL55" s="95"/>
      <c r="AM55" s="95"/>
      <c r="AN55" s="95"/>
      <c r="AO55" s="95"/>
      <c r="AP55" s="95"/>
      <c r="AQ55" s="95"/>
      <c r="AR55" s="95"/>
      <c r="AS55" s="96"/>
      <c r="AT55" s="94">
        <f>データ!CC7</f>
        <v>70955</v>
      </c>
      <c r="AU55" s="95"/>
      <c r="AV55" s="95"/>
      <c r="AW55" s="95"/>
      <c r="AX55" s="95"/>
      <c r="AY55" s="95"/>
      <c r="AZ55" s="95"/>
      <c r="BA55" s="95"/>
      <c r="BB55" s="95"/>
      <c r="BC55" s="95"/>
      <c r="BD55" s="95"/>
      <c r="BE55" s="95"/>
      <c r="BF55" s="95"/>
      <c r="BG55" s="95"/>
      <c r="BH55" s="96"/>
      <c r="BI55" s="94">
        <f>データ!CD7</f>
        <v>76194</v>
      </c>
      <c r="BJ55" s="95"/>
      <c r="BK55" s="95"/>
      <c r="BL55" s="95"/>
      <c r="BM55" s="95"/>
      <c r="BN55" s="95"/>
      <c r="BO55" s="95"/>
      <c r="BP55" s="95"/>
      <c r="BQ55" s="95"/>
      <c r="BR55" s="95"/>
      <c r="BS55" s="95"/>
      <c r="BT55" s="95"/>
      <c r="BU55" s="95"/>
      <c r="BV55" s="95"/>
      <c r="BW55" s="96"/>
      <c r="BX55" s="94">
        <f>データ!CE7</f>
        <v>75242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15276</v>
      </c>
      <c r="DE55" s="95"/>
      <c r="DF55" s="95"/>
      <c r="DG55" s="95"/>
      <c r="DH55" s="95"/>
      <c r="DI55" s="95"/>
      <c r="DJ55" s="95"/>
      <c r="DK55" s="95"/>
      <c r="DL55" s="95"/>
      <c r="DM55" s="95"/>
      <c r="DN55" s="95"/>
      <c r="DO55" s="95"/>
      <c r="DP55" s="95"/>
      <c r="DQ55" s="95"/>
      <c r="DR55" s="96"/>
      <c r="DS55" s="94">
        <f>データ!CM7</f>
        <v>15433</v>
      </c>
      <c r="DT55" s="95"/>
      <c r="DU55" s="95"/>
      <c r="DV55" s="95"/>
      <c r="DW55" s="95"/>
      <c r="DX55" s="95"/>
      <c r="DY55" s="95"/>
      <c r="DZ55" s="95"/>
      <c r="EA55" s="95"/>
      <c r="EB55" s="95"/>
      <c r="EC55" s="95"/>
      <c r="ED55" s="95"/>
      <c r="EE55" s="95"/>
      <c r="EF55" s="95"/>
      <c r="EG55" s="96"/>
      <c r="EH55" s="94">
        <f>データ!CN7</f>
        <v>16453</v>
      </c>
      <c r="EI55" s="95"/>
      <c r="EJ55" s="95"/>
      <c r="EK55" s="95"/>
      <c r="EL55" s="95"/>
      <c r="EM55" s="95"/>
      <c r="EN55" s="95"/>
      <c r="EO55" s="95"/>
      <c r="EP55" s="95"/>
      <c r="EQ55" s="95"/>
      <c r="ER55" s="95"/>
      <c r="ES55" s="95"/>
      <c r="ET55" s="95"/>
      <c r="EU55" s="95"/>
      <c r="EV55" s="96"/>
      <c r="EW55" s="94">
        <f>データ!CO7</f>
        <v>18451</v>
      </c>
      <c r="EX55" s="95"/>
      <c r="EY55" s="95"/>
      <c r="EZ55" s="95"/>
      <c r="FA55" s="95"/>
      <c r="FB55" s="95"/>
      <c r="FC55" s="95"/>
      <c r="FD55" s="95"/>
      <c r="FE55" s="95"/>
      <c r="FF55" s="95"/>
      <c r="FG55" s="95"/>
      <c r="FH55" s="95"/>
      <c r="FI55" s="95"/>
      <c r="FJ55" s="95"/>
      <c r="FK55" s="96"/>
      <c r="FL55" s="94">
        <f>データ!CP7</f>
        <v>19416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41.1</v>
      </c>
      <c r="GS55" s="77"/>
      <c r="GT55" s="77"/>
      <c r="GU55" s="77"/>
      <c r="GV55" s="77"/>
      <c r="GW55" s="77"/>
      <c r="GX55" s="77"/>
      <c r="GY55" s="77"/>
      <c r="GZ55" s="77"/>
      <c r="HA55" s="77"/>
      <c r="HB55" s="77"/>
      <c r="HC55" s="77"/>
      <c r="HD55" s="77"/>
      <c r="HE55" s="77"/>
      <c r="HF55" s="78"/>
      <c r="HG55" s="76">
        <f>データ!CX7</f>
        <v>42.1</v>
      </c>
      <c r="HH55" s="77"/>
      <c r="HI55" s="77"/>
      <c r="HJ55" s="77"/>
      <c r="HK55" s="77"/>
      <c r="HL55" s="77"/>
      <c r="HM55" s="77"/>
      <c r="HN55" s="77"/>
      <c r="HO55" s="77"/>
      <c r="HP55" s="77"/>
      <c r="HQ55" s="77"/>
      <c r="HR55" s="77"/>
      <c r="HS55" s="77"/>
      <c r="HT55" s="77"/>
      <c r="HU55" s="78"/>
      <c r="HV55" s="76">
        <f>データ!CY7</f>
        <v>40.6</v>
      </c>
      <c r="HW55" s="77"/>
      <c r="HX55" s="77"/>
      <c r="HY55" s="77"/>
      <c r="HZ55" s="77"/>
      <c r="IA55" s="77"/>
      <c r="IB55" s="77"/>
      <c r="IC55" s="77"/>
      <c r="ID55" s="77"/>
      <c r="IE55" s="77"/>
      <c r="IF55" s="77"/>
      <c r="IG55" s="77"/>
      <c r="IH55" s="77"/>
      <c r="II55" s="77"/>
      <c r="IJ55" s="78"/>
      <c r="IK55" s="76">
        <f>データ!CZ7</f>
        <v>39.1</v>
      </c>
      <c r="IL55" s="77"/>
      <c r="IM55" s="77"/>
      <c r="IN55" s="77"/>
      <c r="IO55" s="77"/>
      <c r="IP55" s="77"/>
      <c r="IQ55" s="77"/>
      <c r="IR55" s="77"/>
      <c r="IS55" s="77"/>
      <c r="IT55" s="77"/>
      <c r="IU55" s="77"/>
      <c r="IV55" s="77"/>
      <c r="IW55" s="77"/>
      <c r="IX55" s="77"/>
      <c r="IY55" s="78"/>
      <c r="IZ55" s="76">
        <f>データ!DA7</f>
        <v>40.1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26.9</v>
      </c>
      <c r="KG55" s="77"/>
      <c r="KH55" s="77"/>
      <c r="KI55" s="77"/>
      <c r="KJ55" s="77"/>
      <c r="KK55" s="77"/>
      <c r="KL55" s="77"/>
      <c r="KM55" s="77"/>
      <c r="KN55" s="77"/>
      <c r="KO55" s="77"/>
      <c r="KP55" s="77"/>
      <c r="KQ55" s="77"/>
      <c r="KR55" s="77"/>
      <c r="KS55" s="77"/>
      <c r="KT55" s="78"/>
      <c r="KU55" s="76">
        <f>データ!DI7</f>
        <v>27.3</v>
      </c>
      <c r="KV55" s="77"/>
      <c r="KW55" s="77"/>
      <c r="KX55" s="77"/>
      <c r="KY55" s="77"/>
      <c r="KZ55" s="77"/>
      <c r="LA55" s="77"/>
      <c r="LB55" s="77"/>
      <c r="LC55" s="77"/>
      <c r="LD55" s="77"/>
      <c r="LE55" s="77"/>
      <c r="LF55" s="77"/>
      <c r="LG55" s="77"/>
      <c r="LH55" s="77"/>
      <c r="LI55" s="78"/>
      <c r="LJ55" s="76">
        <f>データ!DJ7</f>
        <v>29.2</v>
      </c>
      <c r="LK55" s="77"/>
      <c r="LL55" s="77"/>
      <c r="LM55" s="77"/>
      <c r="LN55" s="77"/>
      <c r="LO55" s="77"/>
      <c r="LP55" s="77"/>
      <c r="LQ55" s="77"/>
      <c r="LR55" s="77"/>
      <c r="LS55" s="77"/>
      <c r="LT55" s="77"/>
      <c r="LU55" s="77"/>
      <c r="LV55" s="77"/>
      <c r="LW55" s="77"/>
      <c r="LX55" s="78"/>
      <c r="LY55" s="76">
        <f>データ!DK7</f>
        <v>28.4</v>
      </c>
      <c r="LZ55" s="77"/>
      <c r="MA55" s="77"/>
      <c r="MB55" s="77"/>
      <c r="MC55" s="77"/>
      <c r="MD55" s="77"/>
      <c r="ME55" s="77"/>
      <c r="MF55" s="77"/>
      <c r="MG55" s="77"/>
      <c r="MH55" s="77"/>
      <c r="MI55" s="77"/>
      <c r="MJ55" s="77"/>
      <c r="MK55" s="77"/>
      <c r="ML55" s="77"/>
      <c r="MM55" s="78"/>
      <c r="MN55" s="76">
        <f>データ!DL7</f>
        <v>28.8</v>
      </c>
      <c r="MO55" s="77"/>
      <c r="MP55" s="77"/>
      <c r="MQ55" s="77"/>
      <c r="MR55" s="77"/>
      <c r="MS55" s="77"/>
      <c r="MT55" s="77"/>
      <c r="MU55" s="77"/>
      <c r="MV55" s="77"/>
      <c r="MW55" s="77"/>
      <c r="MX55" s="77"/>
      <c r="MY55" s="77"/>
      <c r="MZ55" s="77"/>
      <c r="NA55" s="77"/>
      <c r="NB55" s="78"/>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42.2</v>
      </c>
      <c r="V79" s="71"/>
      <c r="W79" s="71"/>
      <c r="X79" s="71"/>
      <c r="Y79" s="71"/>
      <c r="Z79" s="71"/>
      <c r="AA79" s="71"/>
      <c r="AB79" s="71"/>
      <c r="AC79" s="71"/>
      <c r="AD79" s="71"/>
      <c r="AE79" s="71"/>
      <c r="AF79" s="71"/>
      <c r="AG79" s="71"/>
      <c r="AH79" s="71"/>
      <c r="AI79" s="71"/>
      <c r="AJ79" s="71"/>
      <c r="AK79" s="71"/>
      <c r="AL79" s="71"/>
      <c r="AM79" s="71"/>
      <c r="AN79" s="71">
        <f>データ!DT7</f>
        <v>42.3</v>
      </c>
      <c r="AO79" s="71"/>
      <c r="AP79" s="71"/>
      <c r="AQ79" s="71"/>
      <c r="AR79" s="71"/>
      <c r="AS79" s="71"/>
      <c r="AT79" s="71"/>
      <c r="AU79" s="71"/>
      <c r="AV79" s="71"/>
      <c r="AW79" s="71"/>
      <c r="AX79" s="71"/>
      <c r="AY79" s="71"/>
      <c r="AZ79" s="71"/>
      <c r="BA79" s="71"/>
      <c r="BB79" s="71"/>
      <c r="BC79" s="71"/>
      <c r="BD79" s="71"/>
      <c r="BE79" s="71"/>
      <c r="BF79" s="71"/>
      <c r="BG79" s="71">
        <f>データ!DU7</f>
        <v>43</v>
      </c>
      <c r="BH79" s="71"/>
      <c r="BI79" s="71"/>
      <c r="BJ79" s="71"/>
      <c r="BK79" s="71"/>
      <c r="BL79" s="71"/>
      <c r="BM79" s="71"/>
      <c r="BN79" s="71"/>
      <c r="BO79" s="71"/>
      <c r="BP79" s="71"/>
      <c r="BQ79" s="71"/>
      <c r="BR79" s="71"/>
      <c r="BS79" s="71"/>
      <c r="BT79" s="71"/>
      <c r="BU79" s="71"/>
      <c r="BV79" s="71"/>
      <c r="BW79" s="71"/>
      <c r="BX79" s="71"/>
      <c r="BY79" s="71"/>
      <c r="BZ79" s="71">
        <f>データ!DV7</f>
        <v>45.8</v>
      </c>
      <c r="CA79" s="71"/>
      <c r="CB79" s="71"/>
      <c r="CC79" s="71"/>
      <c r="CD79" s="71"/>
      <c r="CE79" s="71"/>
      <c r="CF79" s="71"/>
      <c r="CG79" s="71"/>
      <c r="CH79" s="71"/>
      <c r="CI79" s="71"/>
      <c r="CJ79" s="71"/>
      <c r="CK79" s="71"/>
      <c r="CL79" s="71"/>
      <c r="CM79" s="71"/>
      <c r="CN79" s="71"/>
      <c r="CO79" s="71"/>
      <c r="CP79" s="71"/>
      <c r="CQ79" s="71"/>
      <c r="CR79" s="71"/>
      <c r="CS79" s="71">
        <f>データ!DW7</f>
        <v>49.5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65.7</v>
      </c>
      <c r="EP79" s="71"/>
      <c r="EQ79" s="71"/>
      <c r="ER79" s="71"/>
      <c r="ES79" s="71"/>
      <c r="ET79" s="71"/>
      <c r="EU79" s="71"/>
      <c r="EV79" s="71"/>
      <c r="EW79" s="71"/>
      <c r="EX79" s="71"/>
      <c r="EY79" s="71"/>
      <c r="EZ79" s="71"/>
      <c r="FA79" s="71"/>
      <c r="FB79" s="71"/>
      <c r="FC79" s="71"/>
      <c r="FD79" s="71"/>
      <c r="FE79" s="71"/>
      <c r="FF79" s="71"/>
      <c r="FG79" s="71"/>
      <c r="FH79" s="71">
        <f>データ!EE7</f>
        <v>62</v>
      </c>
      <c r="FI79" s="71"/>
      <c r="FJ79" s="71"/>
      <c r="FK79" s="71"/>
      <c r="FL79" s="71"/>
      <c r="FM79" s="71"/>
      <c r="FN79" s="71"/>
      <c r="FO79" s="71"/>
      <c r="FP79" s="71"/>
      <c r="FQ79" s="71"/>
      <c r="FR79" s="71"/>
      <c r="FS79" s="71"/>
      <c r="FT79" s="71"/>
      <c r="FU79" s="71"/>
      <c r="FV79" s="71"/>
      <c r="FW79" s="71"/>
      <c r="FX79" s="71"/>
      <c r="FY79" s="71"/>
      <c r="FZ79" s="71"/>
      <c r="GA79" s="71">
        <f>データ!EF7</f>
        <v>60.3</v>
      </c>
      <c r="GB79" s="71"/>
      <c r="GC79" s="71"/>
      <c r="GD79" s="71"/>
      <c r="GE79" s="71"/>
      <c r="GF79" s="71"/>
      <c r="GG79" s="71"/>
      <c r="GH79" s="71"/>
      <c r="GI79" s="71"/>
      <c r="GJ79" s="71"/>
      <c r="GK79" s="71"/>
      <c r="GL79" s="71"/>
      <c r="GM79" s="71"/>
      <c r="GN79" s="71"/>
      <c r="GO79" s="71"/>
      <c r="GP79" s="71"/>
      <c r="GQ79" s="71"/>
      <c r="GR79" s="71"/>
      <c r="GS79" s="71"/>
      <c r="GT79" s="71">
        <f>データ!EG7</f>
        <v>61.9</v>
      </c>
      <c r="GU79" s="71"/>
      <c r="GV79" s="71"/>
      <c r="GW79" s="71"/>
      <c r="GX79" s="71"/>
      <c r="GY79" s="71"/>
      <c r="GZ79" s="71"/>
      <c r="HA79" s="71"/>
      <c r="HB79" s="71"/>
      <c r="HC79" s="71"/>
      <c r="HD79" s="71"/>
      <c r="HE79" s="71"/>
      <c r="HF79" s="71"/>
      <c r="HG79" s="71"/>
      <c r="HH79" s="71"/>
      <c r="HI79" s="71"/>
      <c r="HJ79" s="71"/>
      <c r="HK79" s="71"/>
      <c r="HL79" s="71"/>
      <c r="HM79" s="71">
        <f>データ!EH7</f>
        <v>65.3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36444946</v>
      </c>
      <c r="JK79" s="69"/>
      <c r="JL79" s="69"/>
      <c r="JM79" s="69"/>
      <c r="JN79" s="69"/>
      <c r="JO79" s="69"/>
      <c r="JP79" s="69"/>
      <c r="JQ79" s="69"/>
      <c r="JR79" s="69"/>
      <c r="JS79" s="69"/>
      <c r="JT79" s="69"/>
      <c r="JU79" s="69"/>
      <c r="JV79" s="69"/>
      <c r="JW79" s="69"/>
      <c r="JX79" s="69"/>
      <c r="JY79" s="69"/>
      <c r="JZ79" s="69"/>
      <c r="KA79" s="69"/>
      <c r="KB79" s="69"/>
      <c r="KC79" s="69">
        <f>データ!EP7</f>
        <v>39994170</v>
      </c>
      <c r="KD79" s="69"/>
      <c r="KE79" s="69"/>
      <c r="KF79" s="69"/>
      <c r="KG79" s="69"/>
      <c r="KH79" s="69"/>
      <c r="KI79" s="69"/>
      <c r="KJ79" s="69"/>
      <c r="KK79" s="69"/>
      <c r="KL79" s="69"/>
      <c r="KM79" s="69"/>
      <c r="KN79" s="69"/>
      <c r="KO79" s="69"/>
      <c r="KP79" s="69"/>
      <c r="KQ79" s="69"/>
      <c r="KR79" s="69"/>
      <c r="KS79" s="69"/>
      <c r="KT79" s="69"/>
      <c r="KU79" s="69"/>
      <c r="KV79" s="69">
        <f>データ!EQ7</f>
        <v>41302041</v>
      </c>
      <c r="KW79" s="69"/>
      <c r="KX79" s="69"/>
      <c r="KY79" s="69"/>
      <c r="KZ79" s="69"/>
      <c r="LA79" s="69"/>
      <c r="LB79" s="69"/>
      <c r="LC79" s="69"/>
      <c r="LD79" s="69"/>
      <c r="LE79" s="69"/>
      <c r="LF79" s="69"/>
      <c r="LG79" s="69"/>
      <c r="LH79" s="69"/>
      <c r="LI79" s="69"/>
      <c r="LJ79" s="69"/>
      <c r="LK79" s="69"/>
      <c r="LL79" s="69"/>
      <c r="LM79" s="69"/>
      <c r="LN79" s="69"/>
      <c r="LO79" s="69">
        <f>データ!ER7</f>
        <v>42126490</v>
      </c>
      <c r="LP79" s="69"/>
      <c r="LQ79" s="69"/>
      <c r="LR79" s="69"/>
      <c r="LS79" s="69"/>
      <c r="LT79" s="69"/>
      <c r="LU79" s="69"/>
      <c r="LV79" s="69"/>
      <c r="LW79" s="69"/>
      <c r="LX79" s="69"/>
      <c r="LY79" s="69"/>
      <c r="LZ79" s="69"/>
      <c r="MA79" s="69"/>
      <c r="MB79" s="69"/>
      <c r="MC79" s="69"/>
      <c r="MD79" s="69"/>
      <c r="ME79" s="69"/>
      <c r="MF79" s="69"/>
      <c r="MG79" s="69"/>
      <c r="MH79" s="69">
        <f>データ!ES7</f>
        <v>43405375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LpXEReC5q18xlnhJUOfOFKMyTFrmh61G9ZKWsiE8EEWnZVrECODyvqVYSQKoWXRxUadLDjtbC09ZUMmOXOwCw==" saltValue="9eIqvByJQrzDQNZKvQkf/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156</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c r="A6" s="38" t="s">
        <v>157</v>
      </c>
      <c r="B6" s="53">
        <f>B8</f>
        <v>2021</v>
      </c>
      <c r="C6" s="53">
        <f t="shared" ref="C6:M6" si="2">C8</f>
        <v>67500</v>
      </c>
      <c r="D6" s="53">
        <f t="shared" si="2"/>
        <v>46</v>
      </c>
      <c r="E6" s="53">
        <f t="shared" si="2"/>
        <v>6</v>
      </c>
      <c r="F6" s="53">
        <f t="shared" si="2"/>
        <v>0</v>
      </c>
      <c r="G6" s="53">
        <f t="shared" si="2"/>
        <v>1</v>
      </c>
      <c r="H6" s="158" t="str">
        <f>IF(H8&lt;&gt;I8,H8,"")&amp;IF(I8&lt;&gt;J8,I8,"")&amp;"　"&amp;J8</f>
        <v>山形県地方独立行政法人山形県・酒田市病院機構　日本海総合病院（法人内診療所含む）</v>
      </c>
      <c r="I6" s="159"/>
      <c r="J6" s="160"/>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31</v>
      </c>
      <c r="R6" s="53" t="str">
        <f t="shared" si="3"/>
        <v>対象</v>
      </c>
      <c r="S6" s="53" t="str">
        <f t="shared" si="3"/>
        <v>透 I 未 訓 ガ</v>
      </c>
      <c r="T6" s="53" t="str">
        <f t="shared" si="3"/>
        <v>救 臨 が 感 へ 災 地</v>
      </c>
      <c r="U6" s="54" t="str">
        <f>U8</f>
        <v>-</v>
      </c>
      <c r="V6" s="54">
        <f>V8</f>
        <v>55912</v>
      </c>
      <c r="W6" s="53" t="str">
        <f>W8</f>
        <v>非該当</v>
      </c>
      <c r="X6" s="53" t="str">
        <f t="shared" ref="X6" si="4">X8</f>
        <v>非該当</v>
      </c>
      <c r="Y6" s="53" t="str">
        <f t="shared" si="3"/>
        <v>７：１</v>
      </c>
      <c r="Z6" s="54">
        <f t="shared" si="3"/>
        <v>626</v>
      </c>
      <c r="AA6" s="54" t="str">
        <f t="shared" si="3"/>
        <v>-</v>
      </c>
      <c r="AB6" s="54" t="str">
        <f t="shared" si="3"/>
        <v>-</v>
      </c>
      <c r="AC6" s="54" t="str">
        <f t="shared" si="3"/>
        <v>-</v>
      </c>
      <c r="AD6" s="54">
        <f t="shared" si="3"/>
        <v>4</v>
      </c>
      <c r="AE6" s="54">
        <f t="shared" si="3"/>
        <v>630</v>
      </c>
      <c r="AF6" s="54">
        <f t="shared" si="3"/>
        <v>603</v>
      </c>
      <c r="AG6" s="54" t="str">
        <f t="shared" si="3"/>
        <v>-</v>
      </c>
      <c r="AH6" s="54">
        <f t="shared" si="3"/>
        <v>603</v>
      </c>
      <c r="AI6" s="55">
        <f>IF(AI8="-",NA(),AI8)</f>
        <v>105.3</v>
      </c>
      <c r="AJ6" s="55">
        <f t="shared" ref="AJ6:AR6" si="5">IF(AJ8="-",NA(),AJ8)</f>
        <v>104.2</v>
      </c>
      <c r="AK6" s="55">
        <f t="shared" si="5"/>
        <v>103</v>
      </c>
      <c r="AL6" s="55">
        <f t="shared" si="5"/>
        <v>107</v>
      </c>
      <c r="AM6" s="55">
        <f t="shared" si="5"/>
        <v>105.7</v>
      </c>
      <c r="AN6" s="55">
        <f t="shared" si="5"/>
        <v>100.1</v>
      </c>
      <c r="AO6" s="55">
        <f t="shared" si="5"/>
        <v>100</v>
      </c>
      <c r="AP6" s="55">
        <f t="shared" si="5"/>
        <v>99.2</v>
      </c>
      <c r="AQ6" s="55">
        <f t="shared" si="5"/>
        <v>102.9</v>
      </c>
      <c r="AR6" s="55">
        <f t="shared" si="5"/>
        <v>106.1</v>
      </c>
      <c r="AS6" s="55" t="str">
        <f>IF(AS8="-","【-】","【"&amp;SUBSTITUTE(TEXT(AS8,"#,##0.0"),"-","△")&amp;"】")</f>
        <v>【106.2】</v>
      </c>
      <c r="AT6" s="55">
        <f>IF(AT8="-",NA(),AT8)</f>
        <v>105.8</v>
      </c>
      <c r="AU6" s="55">
        <f t="shared" ref="AU6:BC6" si="6">IF(AU8="-",NA(),AU8)</f>
        <v>103.9</v>
      </c>
      <c r="AV6" s="55">
        <f t="shared" si="6"/>
        <v>103.3</v>
      </c>
      <c r="AW6" s="55">
        <f t="shared" si="6"/>
        <v>100.5</v>
      </c>
      <c r="AX6" s="55">
        <f t="shared" si="6"/>
        <v>99</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79.7</v>
      </c>
      <c r="BQ6" s="55">
        <f t="shared" ref="BQ6:BY6" si="8">IF(BQ8="-",NA(),BQ8)</f>
        <v>80.8</v>
      </c>
      <c r="BR6" s="55">
        <f t="shared" si="8"/>
        <v>81.099999999999994</v>
      </c>
      <c r="BS6" s="55">
        <f t="shared" si="8"/>
        <v>73.7</v>
      </c>
      <c r="BT6" s="55">
        <f t="shared" si="8"/>
        <v>76.8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68113</v>
      </c>
      <c r="CB6" s="56">
        <f t="shared" ref="CB6:CJ6" si="9">IF(CB8="-",NA(),CB8)</f>
        <v>68587</v>
      </c>
      <c r="CC6" s="56">
        <f t="shared" si="9"/>
        <v>70955</v>
      </c>
      <c r="CD6" s="56">
        <f t="shared" si="9"/>
        <v>76194</v>
      </c>
      <c r="CE6" s="56">
        <f t="shared" si="9"/>
        <v>75242</v>
      </c>
      <c r="CF6" s="56">
        <f t="shared" si="9"/>
        <v>66228</v>
      </c>
      <c r="CG6" s="56">
        <f t="shared" si="9"/>
        <v>68751</v>
      </c>
      <c r="CH6" s="56">
        <f t="shared" si="9"/>
        <v>70630</v>
      </c>
      <c r="CI6" s="56">
        <f t="shared" si="9"/>
        <v>75766</v>
      </c>
      <c r="CJ6" s="56">
        <f t="shared" si="9"/>
        <v>79610</v>
      </c>
      <c r="CK6" s="55" t="str">
        <f>IF(CK8="-","【-】","【"&amp;SUBSTITUTE(TEXT(CK8,"#,##0"),"-","△")&amp;"】")</f>
        <v>【59,287】</v>
      </c>
      <c r="CL6" s="56">
        <f>IF(CL8="-",NA(),CL8)</f>
        <v>15276</v>
      </c>
      <c r="CM6" s="56">
        <f t="shared" ref="CM6:CU6" si="10">IF(CM8="-",NA(),CM8)</f>
        <v>15433</v>
      </c>
      <c r="CN6" s="56">
        <f t="shared" si="10"/>
        <v>16453</v>
      </c>
      <c r="CO6" s="56">
        <f t="shared" si="10"/>
        <v>18451</v>
      </c>
      <c r="CP6" s="56">
        <f t="shared" si="10"/>
        <v>19416</v>
      </c>
      <c r="CQ6" s="56">
        <f t="shared" si="10"/>
        <v>18393</v>
      </c>
      <c r="CR6" s="56">
        <f t="shared" si="10"/>
        <v>19207</v>
      </c>
      <c r="CS6" s="56">
        <f t="shared" si="10"/>
        <v>20687</v>
      </c>
      <c r="CT6" s="56">
        <f t="shared" si="10"/>
        <v>22637</v>
      </c>
      <c r="CU6" s="56">
        <f t="shared" si="10"/>
        <v>23244</v>
      </c>
      <c r="CV6" s="55" t="str">
        <f>IF(CV8="-","【-】","【"&amp;SUBSTITUTE(TEXT(CV8,"#,##0"),"-","△")&amp;"】")</f>
        <v>【17,202】</v>
      </c>
      <c r="CW6" s="55">
        <f>IF(CW8="-",NA(),CW8)</f>
        <v>41.1</v>
      </c>
      <c r="CX6" s="55">
        <f t="shared" ref="CX6:DF6" si="11">IF(CX8="-",NA(),CX8)</f>
        <v>42.1</v>
      </c>
      <c r="CY6" s="55">
        <f t="shared" si="11"/>
        <v>40.6</v>
      </c>
      <c r="CZ6" s="55">
        <f t="shared" si="11"/>
        <v>39.1</v>
      </c>
      <c r="DA6" s="55">
        <f t="shared" si="11"/>
        <v>40.1</v>
      </c>
      <c r="DB6" s="55">
        <f t="shared" si="11"/>
        <v>48.7</v>
      </c>
      <c r="DC6" s="55">
        <f t="shared" si="11"/>
        <v>48.3</v>
      </c>
      <c r="DD6" s="55">
        <f t="shared" si="11"/>
        <v>47.7</v>
      </c>
      <c r="DE6" s="55">
        <f t="shared" si="11"/>
        <v>51.8</v>
      </c>
      <c r="DF6" s="55">
        <f t="shared" si="11"/>
        <v>49.6</v>
      </c>
      <c r="DG6" s="55" t="str">
        <f>IF(DG8="-","【-】","【"&amp;SUBSTITUTE(TEXT(DG8,"#,##0.0"),"-","△")&amp;"】")</f>
        <v>【56.4】</v>
      </c>
      <c r="DH6" s="55">
        <f>IF(DH8="-",NA(),DH8)</f>
        <v>26.9</v>
      </c>
      <c r="DI6" s="55">
        <f t="shared" ref="DI6:DQ6" si="12">IF(DI8="-",NA(),DI8)</f>
        <v>27.3</v>
      </c>
      <c r="DJ6" s="55">
        <f t="shared" si="12"/>
        <v>29.2</v>
      </c>
      <c r="DK6" s="55">
        <f t="shared" si="12"/>
        <v>28.4</v>
      </c>
      <c r="DL6" s="55">
        <f t="shared" si="12"/>
        <v>28.8</v>
      </c>
      <c r="DM6" s="55">
        <f t="shared" si="12"/>
        <v>27.8</v>
      </c>
      <c r="DN6" s="55">
        <f t="shared" si="12"/>
        <v>28.1</v>
      </c>
      <c r="DO6" s="55">
        <f t="shared" si="12"/>
        <v>29.2</v>
      </c>
      <c r="DP6" s="55">
        <f t="shared" si="12"/>
        <v>29</v>
      </c>
      <c r="DQ6" s="55">
        <f t="shared" si="12"/>
        <v>29.2</v>
      </c>
      <c r="DR6" s="55" t="str">
        <f>IF(DR8="-","【-】","【"&amp;SUBSTITUTE(TEXT(DR8,"#,##0.0"),"-","△")&amp;"】")</f>
        <v>【24.8】</v>
      </c>
      <c r="DS6" s="55">
        <f>IF(DS8="-",NA(),DS8)</f>
        <v>42.2</v>
      </c>
      <c r="DT6" s="55">
        <f t="shared" ref="DT6:EB6" si="13">IF(DT8="-",NA(),DT8)</f>
        <v>42.3</v>
      </c>
      <c r="DU6" s="55">
        <f t="shared" si="13"/>
        <v>43</v>
      </c>
      <c r="DV6" s="55">
        <f t="shared" si="13"/>
        <v>45.8</v>
      </c>
      <c r="DW6" s="55">
        <f t="shared" si="13"/>
        <v>49.5</v>
      </c>
      <c r="DX6" s="55">
        <f t="shared" si="13"/>
        <v>52</v>
      </c>
      <c r="DY6" s="55">
        <f t="shared" si="13"/>
        <v>52.5</v>
      </c>
      <c r="DZ6" s="55">
        <f t="shared" si="13"/>
        <v>52.5</v>
      </c>
      <c r="EA6" s="55">
        <f t="shared" si="13"/>
        <v>54</v>
      </c>
      <c r="EB6" s="55">
        <f t="shared" si="13"/>
        <v>55.4</v>
      </c>
      <c r="EC6" s="55" t="str">
        <f>IF(EC8="-","【-】","【"&amp;SUBSTITUTE(TEXT(EC8,"#,##0.0"),"-","△")&amp;"】")</f>
        <v>【56.0】</v>
      </c>
      <c r="ED6" s="55">
        <f>IF(ED8="-",NA(),ED8)</f>
        <v>65.7</v>
      </c>
      <c r="EE6" s="55">
        <f t="shared" ref="EE6:EM6" si="14">IF(EE8="-",NA(),EE8)</f>
        <v>62</v>
      </c>
      <c r="EF6" s="55">
        <f t="shared" si="14"/>
        <v>60.3</v>
      </c>
      <c r="EG6" s="55">
        <f t="shared" si="14"/>
        <v>61.9</v>
      </c>
      <c r="EH6" s="55">
        <f t="shared" si="14"/>
        <v>65.3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36444946</v>
      </c>
      <c r="EP6" s="56">
        <f t="shared" ref="EP6:EX6" si="15">IF(EP8="-",NA(),EP8)</f>
        <v>39994170</v>
      </c>
      <c r="EQ6" s="56">
        <f t="shared" si="15"/>
        <v>41302041</v>
      </c>
      <c r="ER6" s="56">
        <f t="shared" si="15"/>
        <v>42126490</v>
      </c>
      <c r="ES6" s="56">
        <f t="shared" si="15"/>
        <v>43405375</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158</v>
      </c>
      <c r="B7" s="53">
        <f t="shared" ref="B7:AH7" si="16">B8</f>
        <v>2021</v>
      </c>
      <c r="C7" s="53">
        <f t="shared" si="16"/>
        <v>67500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31</v>
      </c>
      <c r="R7" s="53" t="str">
        <f t="shared" si="16"/>
        <v>対象</v>
      </c>
      <c r="S7" s="53" t="str">
        <f t="shared" si="16"/>
        <v>透 I 未 訓 ガ</v>
      </c>
      <c r="T7" s="53" t="str">
        <f t="shared" si="16"/>
        <v>救 臨 が 感 へ 災 地</v>
      </c>
      <c r="U7" s="54" t="str">
        <f>U8</f>
        <v>-</v>
      </c>
      <c r="V7" s="54">
        <f>V8</f>
        <v>55912</v>
      </c>
      <c r="W7" s="53" t="str">
        <f>W8</f>
        <v>非該当</v>
      </c>
      <c r="X7" s="53" t="str">
        <f t="shared" si="16"/>
        <v>非該当</v>
      </c>
      <c r="Y7" s="53" t="str">
        <f t="shared" si="16"/>
        <v>７：１</v>
      </c>
      <c r="Z7" s="54">
        <f t="shared" si="16"/>
        <v>626</v>
      </c>
      <c r="AA7" s="54" t="str">
        <f t="shared" si="16"/>
        <v>-</v>
      </c>
      <c r="AB7" s="54" t="str">
        <f t="shared" si="16"/>
        <v>-</v>
      </c>
      <c r="AC7" s="54" t="str">
        <f t="shared" si="16"/>
        <v>-</v>
      </c>
      <c r="AD7" s="54">
        <f t="shared" si="16"/>
        <v>4</v>
      </c>
      <c r="AE7" s="54">
        <f t="shared" si="16"/>
        <v>630</v>
      </c>
      <c r="AF7" s="54">
        <f t="shared" si="16"/>
        <v>603</v>
      </c>
      <c r="AG7" s="54" t="str">
        <f t="shared" si="16"/>
        <v>-</v>
      </c>
      <c r="AH7" s="54">
        <f t="shared" si="16"/>
        <v>603</v>
      </c>
      <c r="AI7" s="55">
        <f>AI8</f>
        <v>105.3</v>
      </c>
      <c r="AJ7" s="55">
        <f t="shared" ref="AJ7:AR7" si="17">AJ8</f>
        <v>104.2</v>
      </c>
      <c r="AK7" s="55">
        <f t="shared" si="17"/>
        <v>103</v>
      </c>
      <c r="AL7" s="55">
        <f t="shared" si="17"/>
        <v>107</v>
      </c>
      <c r="AM7" s="55">
        <f t="shared" si="17"/>
        <v>105.7</v>
      </c>
      <c r="AN7" s="55">
        <f t="shared" si="17"/>
        <v>100.1</v>
      </c>
      <c r="AO7" s="55">
        <f t="shared" si="17"/>
        <v>100</v>
      </c>
      <c r="AP7" s="55">
        <f t="shared" si="17"/>
        <v>99.2</v>
      </c>
      <c r="AQ7" s="55">
        <f t="shared" si="17"/>
        <v>102.9</v>
      </c>
      <c r="AR7" s="55">
        <f t="shared" si="17"/>
        <v>106.1</v>
      </c>
      <c r="AS7" s="55"/>
      <c r="AT7" s="55">
        <f>AT8</f>
        <v>105.8</v>
      </c>
      <c r="AU7" s="55">
        <f t="shared" ref="AU7:BC7" si="18">AU8</f>
        <v>103.9</v>
      </c>
      <c r="AV7" s="55">
        <f t="shared" si="18"/>
        <v>103.3</v>
      </c>
      <c r="AW7" s="55">
        <f t="shared" si="18"/>
        <v>100.5</v>
      </c>
      <c r="AX7" s="55">
        <f t="shared" si="18"/>
        <v>99</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79.7</v>
      </c>
      <c r="BQ7" s="55">
        <f t="shared" ref="BQ7:BY7" si="20">BQ8</f>
        <v>80.8</v>
      </c>
      <c r="BR7" s="55">
        <f t="shared" si="20"/>
        <v>81.099999999999994</v>
      </c>
      <c r="BS7" s="55">
        <f t="shared" si="20"/>
        <v>73.7</v>
      </c>
      <c r="BT7" s="55">
        <f t="shared" si="20"/>
        <v>76.8</v>
      </c>
      <c r="BU7" s="55">
        <f t="shared" si="20"/>
        <v>79.900000000000006</v>
      </c>
      <c r="BV7" s="55">
        <f t="shared" si="20"/>
        <v>80.2</v>
      </c>
      <c r="BW7" s="55">
        <f t="shared" si="20"/>
        <v>79.8</v>
      </c>
      <c r="BX7" s="55">
        <f t="shared" si="20"/>
        <v>70.599999999999994</v>
      </c>
      <c r="BY7" s="55">
        <f t="shared" si="20"/>
        <v>71.400000000000006</v>
      </c>
      <c r="BZ7" s="55"/>
      <c r="CA7" s="56">
        <f>CA8</f>
        <v>68113</v>
      </c>
      <c r="CB7" s="56">
        <f t="shared" ref="CB7:CJ7" si="21">CB8</f>
        <v>68587</v>
      </c>
      <c r="CC7" s="56">
        <f t="shared" si="21"/>
        <v>70955</v>
      </c>
      <c r="CD7" s="56">
        <f t="shared" si="21"/>
        <v>76194</v>
      </c>
      <c r="CE7" s="56">
        <f t="shared" si="21"/>
        <v>75242</v>
      </c>
      <c r="CF7" s="56">
        <f t="shared" si="21"/>
        <v>66228</v>
      </c>
      <c r="CG7" s="56">
        <f t="shared" si="21"/>
        <v>68751</v>
      </c>
      <c r="CH7" s="56">
        <f t="shared" si="21"/>
        <v>70630</v>
      </c>
      <c r="CI7" s="56">
        <f t="shared" si="21"/>
        <v>75766</v>
      </c>
      <c r="CJ7" s="56">
        <f t="shared" si="21"/>
        <v>79610</v>
      </c>
      <c r="CK7" s="55"/>
      <c r="CL7" s="56">
        <f>CL8</f>
        <v>15276</v>
      </c>
      <c r="CM7" s="56">
        <f t="shared" ref="CM7:CU7" si="22">CM8</f>
        <v>15433</v>
      </c>
      <c r="CN7" s="56">
        <f t="shared" si="22"/>
        <v>16453</v>
      </c>
      <c r="CO7" s="56">
        <f t="shared" si="22"/>
        <v>18451</v>
      </c>
      <c r="CP7" s="56">
        <f t="shared" si="22"/>
        <v>19416</v>
      </c>
      <c r="CQ7" s="56">
        <f t="shared" si="22"/>
        <v>18393</v>
      </c>
      <c r="CR7" s="56">
        <f t="shared" si="22"/>
        <v>19207</v>
      </c>
      <c r="CS7" s="56">
        <f t="shared" si="22"/>
        <v>20687</v>
      </c>
      <c r="CT7" s="56">
        <f t="shared" si="22"/>
        <v>22637</v>
      </c>
      <c r="CU7" s="56">
        <f t="shared" si="22"/>
        <v>23244</v>
      </c>
      <c r="CV7" s="55"/>
      <c r="CW7" s="55">
        <f>CW8</f>
        <v>41.1</v>
      </c>
      <c r="CX7" s="55">
        <f t="shared" ref="CX7:DF7" si="23">CX8</f>
        <v>42.1</v>
      </c>
      <c r="CY7" s="55">
        <f t="shared" si="23"/>
        <v>40.6</v>
      </c>
      <c r="CZ7" s="55">
        <f t="shared" si="23"/>
        <v>39.1</v>
      </c>
      <c r="DA7" s="55">
        <f t="shared" si="23"/>
        <v>40.1</v>
      </c>
      <c r="DB7" s="55">
        <f t="shared" si="23"/>
        <v>48.7</v>
      </c>
      <c r="DC7" s="55">
        <f t="shared" si="23"/>
        <v>48.3</v>
      </c>
      <c r="DD7" s="55">
        <f t="shared" si="23"/>
        <v>47.7</v>
      </c>
      <c r="DE7" s="55">
        <f t="shared" si="23"/>
        <v>51.8</v>
      </c>
      <c r="DF7" s="55">
        <f t="shared" si="23"/>
        <v>49.6</v>
      </c>
      <c r="DG7" s="55"/>
      <c r="DH7" s="55">
        <f>DH8</f>
        <v>26.9</v>
      </c>
      <c r="DI7" s="55">
        <f t="shared" ref="DI7:DQ7" si="24">DI8</f>
        <v>27.3</v>
      </c>
      <c r="DJ7" s="55">
        <f t="shared" si="24"/>
        <v>29.2</v>
      </c>
      <c r="DK7" s="55">
        <f t="shared" si="24"/>
        <v>28.4</v>
      </c>
      <c r="DL7" s="55">
        <f t="shared" si="24"/>
        <v>28.8</v>
      </c>
      <c r="DM7" s="55">
        <f t="shared" si="24"/>
        <v>27.8</v>
      </c>
      <c r="DN7" s="55">
        <f t="shared" si="24"/>
        <v>28.1</v>
      </c>
      <c r="DO7" s="55">
        <f t="shared" si="24"/>
        <v>29.2</v>
      </c>
      <c r="DP7" s="55">
        <f t="shared" si="24"/>
        <v>29</v>
      </c>
      <c r="DQ7" s="55">
        <f t="shared" si="24"/>
        <v>29.2</v>
      </c>
      <c r="DR7" s="55"/>
      <c r="DS7" s="55">
        <f>DS8</f>
        <v>42.2</v>
      </c>
      <c r="DT7" s="55">
        <f t="shared" ref="DT7:EB7" si="25">DT8</f>
        <v>42.3</v>
      </c>
      <c r="DU7" s="55">
        <f t="shared" si="25"/>
        <v>43</v>
      </c>
      <c r="DV7" s="55">
        <f t="shared" si="25"/>
        <v>45.8</v>
      </c>
      <c r="DW7" s="55">
        <f t="shared" si="25"/>
        <v>49.5</v>
      </c>
      <c r="DX7" s="55">
        <f t="shared" si="25"/>
        <v>52</v>
      </c>
      <c r="DY7" s="55">
        <f t="shared" si="25"/>
        <v>52.5</v>
      </c>
      <c r="DZ7" s="55">
        <f t="shared" si="25"/>
        <v>52.5</v>
      </c>
      <c r="EA7" s="55">
        <f t="shared" si="25"/>
        <v>54</v>
      </c>
      <c r="EB7" s="55">
        <f t="shared" si="25"/>
        <v>55.4</v>
      </c>
      <c r="EC7" s="55"/>
      <c r="ED7" s="55">
        <f>ED8</f>
        <v>65.7</v>
      </c>
      <c r="EE7" s="55">
        <f t="shared" ref="EE7:EM7" si="26">EE8</f>
        <v>62</v>
      </c>
      <c r="EF7" s="55">
        <f t="shared" si="26"/>
        <v>60.3</v>
      </c>
      <c r="EG7" s="55">
        <f t="shared" si="26"/>
        <v>61.9</v>
      </c>
      <c r="EH7" s="55">
        <f t="shared" si="26"/>
        <v>65.3</v>
      </c>
      <c r="EI7" s="55">
        <f t="shared" si="26"/>
        <v>66</v>
      </c>
      <c r="EJ7" s="55">
        <f t="shared" si="26"/>
        <v>67.099999999999994</v>
      </c>
      <c r="EK7" s="55">
        <f t="shared" si="26"/>
        <v>67.900000000000006</v>
      </c>
      <c r="EL7" s="55">
        <f t="shared" si="26"/>
        <v>69.2</v>
      </c>
      <c r="EM7" s="55">
        <f t="shared" si="26"/>
        <v>70.8</v>
      </c>
      <c r="EN7" s="55"/>
      <c r="EO7" s="56">
        <f>EO8</f>
        <v>36444946</v>
      </c>
      <c r="EP7" s="56">
        <f t="shared" ref="EP7:EX7" si="27">EP8</f>
        <v>39994170</v>
      </c>
      <c r="EQ7" s="56">
        <f t="shared" si="27"/>
        <v>41302041</v>
      </c>
      <c r="ER7" s="56">
        <f t="shared" si="27"/>
        <v>42126490</v>
      </c>
      <c r="ES7" s="56">
        <f t="shared" si="27"/>
        <v>43405375</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67500</v>
      </c>
      <c r="D8" s="58">
        <v>46</v>
      </c>
      <c r="E8" s="58">
        <v>6</v>
      </c>
      <c r="F8" s="58">
        <v>0</v>
      </c>
      <c r="G8" s="58">
        <v>1</v>
      </c>
      <c r="H8" s="58" t="s">
        <v>159</v>
      </c>
      <c r="I8" s="58" t="s">
        <v>160</v>
      </c>
      <c r="J8" s="58" t="s">
        <v>161</v>
      </c>
      <c r="K8" s="58" t="s">
        <v>162</v>
      </c>
      <c r="L8" s="58" t="s">
        <v>163</v>
      </c>
      <c r="M8" s="58" t="s">
        <v>164</v>
      </c>
      <c r="N8" s="58" t="s">
        <v>165</v>
      </c>
      <c r="O8" s="58" t="s">
        <v>166</v>
      </c>
      <c r="P8" s="58" t="s">
        <v>167</v>
      </c>
      <c r="Q8" s="59">
        <v>31</v>
      </c>
      <c r="R8" s="58" t="s">
        <v>168</v>
      </c>
      <c r="S8" s="58" t="s">
        <v>169</v>
      </c>
      <c r="T8" s="58" t="s">
        <v>170</v>
      </c>
      <c r="U8" s="59" t="s">
        <v>39</v>
      </c>
      <c r="V8" s="59">
        <v>55912</v>
      </c>
      <c r="W8" s="58" t="s">
        <v>171</v>
      </c>
      <c r="X8" s="58" t="s">
        <v>171</v>
      </c>
      <c r="Y8" s="60" t="s">
        <v>172</v>
      </c>
      <c r="Z8" s="59">
        <v>626</v>
      </c>
      <c r="AA8" s="59" t="s">
        <v>39</v>
      </c>
      <c r="AB8" s="59" t="s">
        <v>39</v>
      </c>
      <c r="AC8" s="59" t="s">
        <v>39</v>
      </c>
      <c r="AD8" s="59">
        <v>4</v>
      </c>
      <c r="AE8" s="59">
        <v>630</v>
      </c>
      <c r="AF8" s="59">
        <v>603</v>
      </c>
      <c r="AG8" s="59" t="s">
        <v>39</v>
      </c>
      <c r="AH8" s="59">
        <v>603</v>
      </c>
      <c r="AI8" s="61">
        <v>105.3</v>
      </c>
      <c r="AJ8" s="61">
        <v>104.2</v>
      </c>
      <c r="AK8" s="61">
        <v>103</v>
      </c>
      <c r="AL8" s="61">
        <v>107</v>
      </c>
      <c r="AM8" s="61">
        <v>105.7</v>
      </c>
      <c r="AN8" s="61">
        <v>100.1</v>
      </c>
      <c r="AO8" s="61">
        <v>100</v>
      </c>
      <c r="AP8" s="61">
        <v>99.2</v>
      </c>
      <c r="AQ8" s="61">
        <v>102.9</v>
      </c>
      <c r="AR8" s="61">
        <v>106.1</v>
      </c>
      <c r="AS8" s="61">
        <v>106.2</v>
      </c>
      <c r="AT8" s="61">
        <v>105.8</v>
      </c>
      <c r="AU8" s="61">
        <v>103.9</v>
      </c>
      <c r="AV8" s="61">
        <v>103.3</v>
      </c>
      <c r="AW8" s="61">
        <v>100.5</v>
      </c>
      <c r="AX8" s="61">
        <v>99</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79.7</v>
      </c>
      <c r="BQ8" s="61">
        <v>80.8</v>
      </c>
      <c r="BR8" s="61">
        <v>81.099999999999994</v>
      </c>
      <c r="BS8" s="61">
        <v>73.7</v>
      </c>
      <c r="BT8" s="61">
        <v>76.8</v>
      </c>
      <c r="BU8" s="61">
        <v>79.900000000000006</v>
      </c>
      <c r="BV8" s="61">
        <v>80.2</v>
      </c>
      <c r="BW8" s="61">
        <v>79.8</v>
      </c>
      <c r="BX8" s="61">
        <v>70.599999999999994</v>
      </c>
      <c r="BY8" s="61">
        <v>71.400000000000006</v>
      </c>
      <c r="BZ8" s="61">
        <v>67.099999999999994</v>
      </c>
      <c r="CA8" s="62">
        <v>68113</v>
      </c>
      <c r="CB8" s="62">
        <v>68587</v>
      </c>
      <c r="CC8" s="62">
        <v>70955</v>
      </c>
      <c r="CD8" s="62">
        <v>76194</v>
      </c>
      <c r="CE8" s="62">
        <v>75242</v>
      </c>
      <c r="CF8" s="62">
        <v>66228</v>
      </c>
      <c r="CG8" s="62">
        <v>68751</v>
      </c>
      <c r="CH8" s="62">
        <v>70630</v>
      </c>
      <c r="CI8" s="62">
        <v>75766</v>
      </c>
      <c r="CJ8" s="62">
        <v>79610</v>
      </c>
      <c r="CK8" s="61">
        <v>59287</v>
      </c>
      <c r="CL8" s="62">
        <v>15276</v>
      </c>
      <c r="CM8" s="62">
        <v>15433</v>
      </c>
      <c r="CN8" s="62">
        <v>16453</v>
      </c>
      <c r="CO8" s="62">
        <v>18451</v>
      </c>
      <c r="CP8" s="62">
        <v>19416</v>
      </c>
      <c r="CQ8" s="62">
        <v>18393</v>
      </c>
      <c r="CR8" s="62">
        <v>19207</v>
      </c>
      <c r="CS8" s="62">
        <v>20687</v>
      </c>
      <c r="CT8" s="62">
        <v>22637</v>
      </c>
      <c r="CU8" s="62">
        <v>23244</v>
      </c>
      <c r="CV8" s="61">
        <v>17202</v>
      </c>
      <c r="CW8" s="62">
        <v>41.1</v>
      </c>
      <c r="CX8" s="62">
        <v>42.1</v>
      </c>
      <c r="CY8" s="62">
        <v>40.6</v>
      </c>
      <c r="CZ8" s="62">
        <v>39.1</v>
      </c>
      <c r="DA8" s="62">
        <v>40.1</v>
      </c>
      <c r="DB8" s="62">
        <v>48.7</v>
      </c>
      <c r="DC8" s="62">
        <v>48.3</v>
      </c>
      <c r="DD8" s="62">
        <v>47.7</v>
      </c>
      <c r="DE8" s="62">
        <v>51.8</v>
      </c>
      <c r="DF8" s="62">
        <v>49.6</v>
      </c>
      <c r="DG8" s="62">
        <v>56.4</v>
      </c>
      <c r="DH8" s="62">
        <v>26.9</v>
      </c>
      <c r="DI8" s="62">
        <v>27.3</v>
      </c>
      <c r="DJ8" s="62">
        <v>29.2</v>
      </c>
      <c r="DK8" s="62">
        <v>28.4</v>
      </c>
      <c r="DL8" s="62">
        <v>28.8</v>
      </c>
      <c r="DM8" s="62">
        <v>27.8</v>
      </c>
      <c r="DN8" s="62">
        <v>28.1</v>
      </c>
      <c r="DO8" s="62">
        <v>29.2</v>
      </c>
      <c r="DP8" s="62">
        <v>29</v>
      </c>
      <c r="DQ8" s="62">
        <v>29.2</v>
      </c>
      <c r="DR8" s="62">
        <v>24.8</v>
      </c>
      <c r="DS8" s="61">
        <v>42.2</v>
      </c>
      <c r="DT8" s="61">
        <v>42.3</v>
      </c>
      <c r="DU8" s="61">
        <v>43</v>
      </c>
      <c r="DV8" s="61">
        <v>45.8</v>
      </c>
      <c r="DW8" s="61">
        <v>49.5</v>
      </c>
      <c r="DX8" s="61">
        <v>52</v>
      </c>
      <c r="DY8" s="61">
        <v>52.5</v>
      </c>
      <c r="DZ8" s="61">
        <v>52.5</v>
      </c>
      <c r="EA8" s="61">
        <v>54</v>
      </c>
      <c r="EB8" s="61">
        <v>55.4</v>
      </c>
      <c r="EC8" s="61">
        <v>56</v>
      </c>
      <c r="ED8" s="61">
        <v>65.7</v>
      </c>
      <c r="EE8" s="61">
        <v>62</v>
      </c>
      <c r="EF8" s="61">
        <v>60.3</v>
      </c>
      <c r="EG8" s="61">
        <v>61.9</v>
      </c>
      <c r="EH8" s="61">
        <v>65.3</v>
      </c>
      <c r="EI8" s="61">
        <v>66</v>
      </c>
      <c r="EJ8" s="61">
        <v>67.099999999999994</v>
      </c>
      <c r="EK8" s="61">
        <v>67.900000000000006</v>
      </c>
      <c r="EL8" s="61">
        <v>69.2</v>
      </c>
      <c r="EM8" s="61">
        <v>70.8</v>
      </c>
      <c r="EN8" s="61">
        <v>70.7</v>
      </c>
      <c r="EO8" s="62">
        <v>36444946</v>
      </c>
      <c r="EP8" s="62">
        <v>39994170</v>
      </c>
      <c r="EQ8" s="62">
        <v>41302041</v>
      </c>
      <c r="ER8" s="62">
        <v>42126490</v>
      </c>
      <c r="ES8" s="62">
        <v>43405375</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2023-01-24T06:38:18Z</dcterms:modified>
</cp:coreProperties>
</file>