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3年度決算状況調査\10 経営比較分析\04 総務省へ回答\工水\"/>
    </mc:Choice>
  </mc:AlternateContent>
  <workbookProtection workbookAlgorithmName="SHA-512" workbookHashValue="V7PjOPurIbvcA31kyGCsyaaT6/cicK6VLwJ0CirT4do0xWNqWMQZzIFK1XxJpqk4txcNrjAsaVD4PeCGBslotA==" workbookSaltValue="7tMitTt13J927Dzdx0hjLw=="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<sst xmlns="http://schemas.openxmlformats.org/spreadsheetml/2006/main" count="262" uniqueCount="107">
  <si>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</si>
  <si>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</si>
  <si>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</si>
  <si>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</si>
  <si>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</si>
  <si>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</si>
  <si>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</si>
  <si>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</si>
  <si>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</si>
  <si>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</si>
  <si>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</si>
  <si>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</si>
  <si>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</si>
  <si>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</si>
  <si>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</si>
  <si>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</si>
  <si>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</si>
  <si>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</si>
  <si>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</si>
  <si>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</si>
  <si>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</si>
  <si>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</si>
  <si>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</si>
  <si>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</si>
  <si>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</si>
  <si>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</si>
  <si>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</si>
  <si>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</si>
  <si>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</si>
  <si>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</si>
  <si>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</si>
  <si>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</si>
  <si>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</si>
  <si>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</si>
  <si>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</si>
  <si>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</si>
  <si>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</si>
  <si>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</si>
  <si>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</si>
  <si>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</si>
  <si>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</si>
  <si>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</si>
  <si>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</si>
  <si>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</si>
  <si>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</si>
  <si>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</si>
  <si>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</si>
  <si>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</si>
  <si>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</si>
  <si>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</si>
  <si>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</si>
  <si>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</si>
  <si>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</si>
  <si>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</si>
  <si>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</si>
  <si>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</si>
  <si>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</si>
  <si>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</si>
  <si>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</si>
  <si>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</si>
  <si>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</si>
  <si>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</si>
  <si>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</si>
  <si>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</si>
  <si>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</si>
  <si>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</si>
  <si>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</si>
  <si>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</si>
  <si>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</si>
  <si>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</si>
  <si>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</si>
  <si>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</si>
  <si>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</si>
  <si>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</si>
  <si>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</si>
  <si>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</si>
  <si>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</si>
  <si>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</si>
  <si>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</si>
  <si>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</si>
  <si>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</si>
  <si>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</si>
  <si>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</si>
  <si>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</si>
  <si>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</si>
  <si>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</si>
  <si>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</si>
  <si>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</si>
  <si>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070009</t>
  </si>
  <si>
    <t>46</t>
  </si>
  <si>
    <t>02</t>
  </si>
  <si>
    <t>0</t>
  </si>
  <si>
    <t>000</t>
  </si>
  <si>
    <t>福島県</t>
  </si>
  <si>
    <t>法適用</t>
  </si>
  <si>
    <t>工業用水道事業</t>
  </si>
  <si>
    <t>大規模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</si>
  <si>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</si>
  <si>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</si>
  <si>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</si>
  <si>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</si>
  <si>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</si>
  <si>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</si>
  <si>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</si>
  <si>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①有形固定資産減価償却率は40%台で推移しており、類似団体より法定耐用年数に近い資産は少ない状況にある。
②管路経年化率は30%弱で推移しており、類似団体より法定耐用年数を経過した管路は少ない状況にある。
③漏水によるユーザーの操業への支障や収入減に至らないよう、経営戦略等に基づいて、区間毎に複数年に渡る期間で更新工事を実施している。工事が全て完了し通水した区間がまだないため、管路更新率は0%となっている。</t>
    <rPh sb="1" eb="3">
      <t>ユウケイ</t>
    </rPh>
    <rPh sb="3" eb="7">
      <t>コテイシサン</t>
    </rPh>
    <rPh sb="7" eb="9">
      <t>ゲンカ</t>
    </rPh>
    <rPh sb="9" eb="12">
      <t>ショウキャクリツ</t>
    </rPh>
    <rPh sb="54" eb="56">
      <t>カンロ</t>
    </rPh>
    <rPh sb="56" eb="58">
      <t>ケイネン</t>
    </rPh>
    <rPh sb="58" eb="59">
      <t>カ</t>
    </rPh>
    <rPh sb="59" eb="60">
      <t>リツ</t>
    </rPh>
    <rPh sb="104" eb="106">
      <t>ロウスイ</t>
    </rPh>
    <rPh sb="114" eb="116">
      <t>ソウギョウ</t>
    </rPh>
    <rPh sb="118" eb="120">
      <t>シショウ</t>
    </rPh>
    <rPh sb="121" eb="123">
      <t>シュウニュウ</t>
    </rPh>
    <rPh sb="123" eb="124">
      <t>ゲン</t>
    </rPh>
    <rPh sb="125" eb="126">
      <t>イタ</t>
    </rPh>
    <rPh sb="132" eb="134">
      <t>ケイエイ</t>
    </rPh>
    <rPh sb="134" eb="136">
      <t>センリャク</t>
    </rPh>
    <rPh sb="136" eb="137">
      <t>トウ</t>
    </rPh>
    <rPh sb="138" eb="139">
      <t>モト</t>
    </rPh>
    <rPh sb="143" eb="145">
      <t>クカン</t>
    </rPh>
    <rPh sb="145" eb="146">
      <t>ゴト</t>
    </rPh>
    <rPh sb="168" eb="170">
      <t>コウジ</t>
    </rPh>
    <rPh sb="171" eb="172">
      <t>スベ</t>
    </rPh>
    <rPh sb="173" eb="175">
      <t>カンリョウ</t>
    </rPh>
    <rPh sb="176" eb="178">
      <t>ツウスイ</t>
    </rPh>
    <rPh sb="180" eb="182">
      <t>クカン</t>
    </rPh>
    <phoneticPr fontId="5"/>
  </si>
  <si>
    <t>　企業債残高がH28以降年々増加していることから、企業債償還額もR5以降増加していくことが見込まれる。施設・設備の老朽化度合は類似団体より低く推移しているが、今後は老朽に伴う維持管理費用の増加が見込まれる。今後も昨年度作成した経営戦略等に基づいて、施設の長寿命化、規模の適正化、建設改良工事の平準化などアセットマネジメントを実践するとともに、損失が出ないよう５年度毎に料金の見直しを実施していくほか、契約水量の増など、収益を増加させていく必要がある。</t>
    <rPh sb="103" eb="105">
      <t>コンゴ</t>
    </rPh>
    <rPh sb="109" eb="111">
      <t>サクセイ</t>
    </rPh>
    <rPh sb="113" eb="115">
      <t>ケイエイ</t>
    </rPh>
    <rPh sb="115" eb="117">
      <t>センリャク</t>
    </rPh>
    <rPh sb="117" eb="118">
      <t>トウ</t>
    </rPh>
    <rPh sb="119" eb="120">
      <t>モト</t>
    </rPh>
    <rPh sb="124" eb="126">
      <t>シセツ</t>
    </rPh>
    <rPh sb="127" eb="130">
      <t>チョウジュミョウ</t>
    </rPh>
    <rPh sb="205" eb="206">
      <t>フ</t>
    </rPh>
    <phoneticPr fontId="5"/>
  </si>
  <si>
    <t>①経常収支比率は、類似団体を下回ったまま100%前後で推移しているが、R3は100%を超過している。
②累積欠損金は発生していない。
③流動比率は、R2年度は１年以内に償還する企業債残高が増加したため一時的に下落したが、R3年度は類似団体と同程度の水準まで回復している。
④企業債残高対給水収益比率は減少傾向にある類似団体とは逆に、改良工事の増加による企業債借入の増加のためH28以降増加傾向にあり、R01以降は500%を超えている。
⑤料金回収率は、類似団体を下回ったまま100%前後で推移してきたが、H28以降は100%を下回ったままとなっている。これは、料金算定は給水収益である営業収益のほか、営業外収益であるダム負担金の売電収入等も含めての料金設定を行っていることによる。
⑥給水原価は、類似団体より契約水量に対する経常費用が少ないため、10円近く低い額で推移している。
⑦施設利用率は、類似団体より15ポイント程度高い水準で横ばいとなっている。
⑧契約率は、新規契約数が少ないため類似団体より5ポイント程度低い水準で横ばいとなっている。</t>
    <rPh sb="43" eb="45">
      <t>チョウカ</t>
    </rPh>
    <rPh sb="76" eb="78">
      <t>ネンド</t>
    </rPh>
    <rPh sb="100" eb="103">
      <t>イチジテキ</t>
    </rPh>
    <rPh sb="104" eb="106">
      <t>ゲラク</t>
    </rPh>
    <rPh sb="112" eb="114">
      <t>ネンド</t>
    </rPh>
    <rPh sb="120" eb="123">
      <t>ドウテイド</t>
    </rPh>
    <rPh sb="124" eb="126">
      <t>スイジュン</t>
    </rPh>
    <rPh sb="128" eb="130">
      <t>カイフク</t>
    </rPh>
    <rPh sb="137" eb="140">
      <t>キギョウサイ</t>
    </rPh>
    <rPh sb="140" eb="142">
      <t>ザンダカ</t>
    </rPh>
    <rPh sb="142" eb="143">
      <t>タイ</t>
    </rPh>
    <rPh sb="143" eb="145">
      <t>キュウスイ</t>
    </rPh>
    <rPh sb="145" eb="147">
      <t>シュウエキ</t>
    </rPh>
    <rPh sb="147" eb="149">
      <t>ヒリツ</t>
    </rPh>
    <rPh sb="166" eb="168">
      <t>カイリョウ</t>
    </rPh>
    <rPh sb="168" eb="170">
      <t>コウジ</t>
    </rPh>
    <rPh sb="171" eb="173">
      <t>ゾウカ</t>
    </rPh>
    <rPh sb="176" eb="179">
      <t>キギョウサイ</t>
    </rPh>
    <rPh sb="179" eb="181">
      <t>カリイレ</t>
    </rPh>
    <rPh sb="182" eb="184">
      <t>ゾウカ</t>
    </rPh>
    <rPh sb="203" eb="205">
      <t>イコウ</t>
    </rPh>
    <rPh sb="211" eb="212">
      <t>コ</t>
    </rPh>
    <rPh sb="263" eb="265">
      <t>シタマワ</t>
    </rPh>
    <rPh sb="354" eb="356">
      <t>ケイヤク</t>
    </rPh>
    <rPh sb="356" eb="358">
      <t>スイリョウ</t>
    </rPh>
    <rPh sb="359" eb="360">
      <t>タイ</t>
    </rPh>
    <rPh sb="362" eb="364">
      <t>ケイジョウ</t>
    </rPh>
    <rPh sb="364" eb="366">
      <t>ヒヨウ</t>
    </rPh>
    <rPh sb="367" eb="368">
      <t>スク</t>
    </rPh>
    <rPh sb="434" eb="436">
      <t>シンキ</t>
    </rPh>
    <rPh sb="436" eb="439">
      <t>ケイヤクスウ</t>
    </rPh>
    <rPh sb="440" eb="441">
      <t>スク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</si>
</sst>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45.31</c:v>
                </c:pt>
                <c:pt idx="1">
                  <c:v>44.19</c:v>
                </c:pt>
                <c:pt idx="2">
                  <c:v>45.56</c:v>
                </c:pt>
                <c:pt idx="3">
                  <c:v>46.37</c:v>
                </c:pt>
                <c:pt idx="4">
                  <c:v>47.25</c:v>
                </c:pt>
              </c:numCache>
            </c:numRef>
          </c:val>
          <c:extLst>
            <c:ext xmlns:c16="http://schemas.microsoft.com/office/drawing/2014/chart" uri="{C3380CC4-5D6E-409C-BE32-E72D297353CC}">
              <c16:uniqueId val="{00000000-7140-42EB-8ADC-C39E38291A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7140-42EB-8ADC-C39E38291A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F6-44C5-95CE-5A10C5F0646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BFF6-44C5-95CE-5A10C5F0646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102.07</c:v>
                </c:pt>
                <c:pt idx="1">
                  <c:v>98.98</c:v>
                </c:pt>
                <c:pt idx="2">
                  <c:v>96.77</c:v>
                </c:pt>
                <c:pt idx="3">
                  <c:v>105.77</c:v>
                </c:pt>
                <c:pt idx="4">
                  <c:v>100.67</c:v>
                </c:pt>
              </c:numCache>
            </c:numRef>
          </c:val>
          <c:extLst>
            <c:ext xmlns:c16="http://schemas.microsoft.com/office/drawing/2014/chart" uri="{C3380CC4-5D6E-409C-BE32-E72D297353CC}">
              <c16:uniqueId val="{00000000-BB44-4028-A0FE-38389930E1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BB44-4028-A0FE-38389930E1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27.91</c:v>
                </c:pt>
                <c:pt idx="1">
                  <c:v>25.32</c:v>
                </c:pt>
                <c:pt idx="2">
                  <c:v>25.32</c:v>
                </c:pt>
                <c:pt idx="3">
                  <c:v>26.49</c:v>
                </c:pt>
                <c:pt idx="4">
                  <c:v>26.78</c:v>
                </c:pt>
              </c:numCache>
            </c:numRef>
          </c:val>
          <c:extLst>
            <c:ext xmlns:c16="http://schemas.microsoft.com/office/drawing/2014/chart" uri="{C3380CC4-5D6E-409C-BE32-E72D297353CC}">
              <c16:uniqueId val="{00000000-179D-4BDA-99D3-77B1E8C2FE4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179D-4BDA-99D3-77B1E8C2FE4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60-41CD-B286-6258506706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3660-41CD-B286-6258506706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339.32</c:v>
                </c:pt>
                <c:pt idx="1">
                  <c:v>416.38</c:v>
                </c:pt>
                <c:pt idx="2">
                  <c:v>384.4</c:v>
                </c:pt>
                <c:pt idx="3">
                  <c:v>253.43</c:v>
                </c:pt>
                <c:pt idx="4">
                  <c:v>430.24</c:v>
                </c:pt>
              </c:numCache>
            </c:numRef>
          </c:val>
          <c:extLst>
            <c:ext xmlns:c16="http://schemas.microsoft.com/office/drawing/2014/chart" uri="{C3380CC4-5D6E-409C-BE32-E72D297353CC}">
              <c16:uniqueId val="{00000000-7E19-4208-8B2B-26F8B9415E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7E19-4208-8B2B-26F8B9415E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458.28</c:v>
                </c:pt>
                <c:pt idx="1">
                  <c:v>498.27</c:v>
                </c:pt>
                <c:pt idx="2">
                  <c:v>521.38</c:v>
                </c:pt>
                <c:pt idx="3">
                  <c:v>550.49</c:v>
                </c:pt>
                <c:pt idx="4">
                  <c:v>525.32000000000005</c:v>
                </c:pt>
              </c:numCache>
            </c:numRef>
          </c:val>
          <c:extLst>
            <c:ext xmlns:c16="http://schemas.microsoft.com/office/drawing/2014/chart" uri="{C3380CC4-5D6E-409C-BE32-E72D297353CC}">
              <c16:uniqueId val="{00000000-ED84-49C8-82CF-DE48EA60B2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ED84-49C8-82CF-DE48EA60B2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95.19</c:v>
                </c:pt>
                <c:pt idx="1">
                  <c:v>93.79</c:v>
                </c:pt>
                <c:pt idx="2">
                  <c:v>90.3</c:v>
                </c:pt>
                <c:pt idx="3">
                  <c:v>93.67</c:v>
                </c:pt>
                <c:pt idx="4">
                  <c:v>94.38</c:v>
                </c:pt>
              </c:numCache>
            </c:numRef>
          </c:val>
          <c:extLst>
            <c:ext xmlns:c16="http://schemas.microsoft.com/office/drawing/2014/chart" uri="{C3380CC4-5D6E-409C-BE32-E72D297353CC}">
              <c16:uniqueId val="{00000000-DC8E-4914-81C5-A50A8001C8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DC8E-4914-81C5-A50A8001C8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7.24</c:v>
                </c:pt>
                <c:pt idx="1">
                  <c:v>7.53</c:v>
                </c:pt>
                <c:pt idx="2">
                  <c:v>7.83</c:v>
                </c:pt>
                <c:pt idx="3">
                  <c:v>7.6</c:v>
                </c:pt>
                <c:pt idx="4">
                  <c:v>7.72</c:v>
                </c:pt>
              </c:numCache>
            </c:numRef>
          </c:val>
          <c:extLst>
            <c:ext xmlns:c16="http://schemas.microsoft.com/office/drawing/2014/chart" uri="{C3380CC4-5D6E-409C-BE32-E72D297353CC}">
              <c16:uniqueId val="{00000000-530D-4F3B-9B0F-628A117519B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530D-4F3B-9B0F-628A117519B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73.48</c:v>
                </c:pt>
                <c:pt idx="1">
                  <c:v>73.739999999999995</c:v>
                </c:pt>
                <c:pt idx="2">
                  <c:v>73.75</c:v>
                </c:pt>
                <c:pt idx="3">
                  <c:v>73.98</c:v>
                </c:pt>
                <c:pt idx="4">
                  <c:v>74.44</c:v>
                </c:pt>
              </c:numCache>
            </c:numRef>
          </c:val>
          <c:extLst>
            <c:ext xmlns:c16="http://schemas.microsoft.com/office/drawing/2014/chart" uri="{C3380CC4-5D6E-409C-BE32-E72D297353CC}">
              <c16:uniqueId val="{00000000-2A75-4F6C-8ACE-98E43571D5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2A75-4F6C-8ACE-98E43571D5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73.78</c:v>
                </c:pt>
                <c:pt idx="1">
                  <c:v>73.989999999999995</c:v>
                </c:pt>
                <c:pt idx="2">
                  <c:v>74</c:v>
                </c:pt>
                <c:pt idx="3">
                  <c:v>74.540000000000006</c:v>
                </c:pt>
                <c:pt idx="4">
                  <c:v>74.69</c:v>
                </c:pt>
              </c:numCache>
            </c:numRef>
          </c:val>
          <c:extLst>
            <c:ext xmlns:c16="http://schemas.microsoft.com/office/drawing/2014/chart" uri="{C3380CC4-5D6E-409C-BE32-E72D297353CC}">
              <c16:uniqueId val="{00000000-3FEB-4AFB-BAD0-FB2DE814DE4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3FEB-4AFB-BAD0-FB2DE814DE4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O81" zoomScaleNormal="100" workbookViewId="0">
      <selection activeCell="SM16" sqref="SM16:TA45"/>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福島県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1192700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5</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887805</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66.7</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75</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890826</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102.07</v>
      </c>
      <c r="Y32" s="121"/>
      <c r="Z32" s="121"/>
      <c r="AA32" s="121"/>
      <c r="AB32" s="121"/>
      <c r="AC32" s="121"/>
      <c r="AD32" s="121"/>
      <c r="AE32" s="121"/>
      <c r="AF32" s="121"/>
      <c r="AG32" s="121"/>
      <c r="AH32" s="121"/>
      <c r="AI32" s="121"/>
      <c r="AJ32" s="121"/>
      <c r="AK32" s="121"/>
      <c r="AL32" s="121"/>
      <c r="AM32" s="121"/>
      <c r="AN32" s="121"/>
      <c r="AO32" s="121"/>
      <c r="AP32" s="121"/>
      <c r="AQ32" s="122"/>
      <c r="AR32" s="120">
        <f>データ!U6</f>
        <v>98.98</v>
      </c>
      <c r="AS32" s="121"/>
      <c r="AT32" s="121"/>
      <c r="AU32" s="121"/>
      <c r="AV32" s="121"/>
      <c r="AW32" s="121"/>
      <c r="AX32" s="121"/>
      <c r="AY32" s="121"/>
      <c r="AZ32" s="121"/>
      <c r="BA32" s="121"/>
      <c r="BB32" s="121"/>
      <c r="BC32" s="121"/>
      <c r="BD32" s="121"/>
      <c r="BE32" s="121"/>
      <c r="BF32" s="121"/>
      <c r="BG32" s="121"/>
      <c r="BH32" s="121"/>
      <c r="BI32" s="121"/>
      <c r="BJ32" s="121"/>
      <c r="BK32" s="122"/>
      <c r="BL32" s="120">
        <f>データ!V6</f>
        <v>96.77</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105.77</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100.67</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339.32</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416.38</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384.4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253.43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430.24</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458.28</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498.27</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521.38</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550.49</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525.32000000000005</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95.19</v>
      </c>
      <c r="Y55" s="121"/>
      <c r="Z55" s="121"/>
      <c r="AA55" s="121"/>
      <c r="AB55" s="121"/>
      <c r="AC55" s="121"/>
      <c r="AD55" s="121"/>
      <c r="AE55" s="121"/>
      <c r="AF55" s="121"/>
      <c r="AG55" s="121"/>
      <c r="AH55" s="121"/>
      <c r="AI55" s="121"/>
      <c r="AJ55" s="121"/>
      <c r="AK55" s="121"/>
      <c r="AL55" s="121"/>
      <c r="AM55" s="121"/>
      <c r="AN55" s="121"/>
      <c r="AO55" s="121"/>
      <c r="AP55" s="121"/>
      <c r="AQ55" s="122"/>
      <c r="AR55" s="120">
        <f>データ!BM6</f>
        <v>93.79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90.3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93.67</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94.38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7.24</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7.53</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7.83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7.6</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7.72</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73.48</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73.739999999999995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73.75</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73.98</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74.44</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73.78</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73.989999999999995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74</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74.540000000000006</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74.69</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8"/>
      <c r="M79" s="138"/>
      <c r="N79" s="138"/>
      <c r="O79" s="138"/>
      <c r="P79" s="138"/>
      <c r="Q79" s="138"/>
      <c r="R79" s="138"/>
      <c r="S79" s="138"/>
      <c r="T79" s="138"/>
      <c r="U79" s="138"/>
      <c r="V79" s="138"/>
      <c r="W79" s="138"/>
      <c r="X79" s="139"/>
      <c r="Y79" s="135" t="str">
        <f>データ!$B$10</f>
        <v>H29</v>
      </c>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7"/>
      <c r="AZ79" s="135" t="str">
        <f>データ!$C$10</f>
        <v>H30</v>
      </c>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7"/>
      <c r="CA79" s="135" t="str">
        <f>データ!$D$10</f>
        <v>R01</v>
      </c>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7"/>
      <c r="DB79" s="135" t="str">
        <f>データ!$E$10</f>
        <v>R02</v>
      </c>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7"/>
      <c r="EC79" s="135" t="str">
        <f>データ!$F$10</f>
        <v>R03</v>
      </c>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7"/>
      <c r="FD79" s="2"/>
      <c r="FE79" s="18"/>
      <c r="FF79" s="2"/>
      <c r="FG79" s="2"/>
      <c r="FH79" s="2"/>
      <c r="FI79" s="2"/>
      <c r="FJ79" s="2"/>
      <c r="FK79" s="2"/>
      <c r="FL79" s="2"/>
      <c r="FM79" s="2"/>
      <c r="FN79" s="2"/>
      <c r="FO79" s="2"/>
      <c r="FP79" s="2"/>
      <c r="FQ79" s="2"/>
      <c r="FR79" s="2"/>
      <c r="FS79" s="2"/>
      <c r="FT79" s="2"/>
      <c r="FU79" s="2"/>
      <c r="FV79" s="15"/>
      <c r="FW79" s="2"/>
      <c r="FX79" s="138"/>
      <c r="FY79" s="138"/>
      <c r="FZ79" s="138"/>
      <c r="GA79" s="138"/>
      <c r="GB79" s="138"/>
      <c r="GC79" s="138"/>
      <c r="GD79" s="138"/>
      <c r="GE79" s="138"/>
      <c r="GF79" s="138"/>
      <c r="GG79" s="138"/>
      <c r="GH79" s="138"/>
      <c r="GI79" s="138"/>
      <c r="GJ79" s="139"/>
      <c r="GK79" s="135" t="str">
        <f>データ!$B$10</f>
        <v>H29</v>
      </c>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7"/>
      <c r="HL79" s="135" t="str">
        <f>データ!$C$10</f>
        <v>H30</v>
      </c>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7"/>
      <c r="IM79" s="135" t="str">
        <f>データ!$D$10</f>
        <v>R01</v>
      </c>
      <c r="IN79" s="136"/>
      <c r="IO79" s="136"/>
      <c r="IP79" s="136"/>
      <c r="IQ79" s="136"/>
      <c r="IR79" s="136"/>
      <c r="IS79" s="136"/>
      <c r="IT79" s="136"/>
      <c r="IU79" s="136"/>
      <c r="IV79" s="136"/>
      <c r="IW79" s="136"/>
      <c r="IX79" s="136"/>
      <c r="IY79" s="136"/>
      <c r="IZ79" s="136"/>
      <c r="JA79" s="136"/>
      <c r="JB79" s="136"/>
      <c r="JC79" s="136"/>
      <c r="JD79" s="136"/>
      <c r="JE79" s="136"/>
      <c r="JF79" s="136"/>
      <c r="JG79" s="136"/>
      <c r="JH79" s="136"/>
      <c r="JI79" s="136"/>
      <c r="JJ79" s="136"/>
      <c r="JK79" s="136"/>
      <c r="JL79" s="136"/>
      <c r="JM79" s="137"/>
      <c r="JN79" s="135" t="str">
        <f>データ!$E$10</f>
        <v>R02</v>
      </c>
      <c r="JO79" s="136"/>
      <c r="JP79" s="136"/>
      <c r="JQ79" s="136"/>
      <c r="JR79" s="136"/>
      <c r="JS79" s="136"/>
      <c r="JT79" s="136"/>
      <c r="JU79" s="136"/>
      <c r="JV79" s="136"/>
      <c r="JW79" s="136"/>
      <c r="JX79" s="136"/>
      <c r="JY79" s="136"/>
      <c r="JZ79" s="136"/>
      <c r="KA79" s="136"/>
      <c r="KB79" s="136"/>
      <c r="KC79" s="136"/>
      <c r="KD79" s="136"/>
      <c r="KE79" s="136"/>
      <c r="KF79" s="136"/>
      <c r="KG79" s="136"/>
      <c r="KH79" s="136"/>
      <c r="KI79" s="136"/>
      <c r="KJ79" s="136"/>
      <c r="KK79" s="136"/>
      <c r="KL79" s="136"/>
      <c r="KM79" s="136"/>
      <c r="KN79" s="137"/>
      <c r="KO79" s="135" t="str">
        <f>データ!$F$10</f>
        <v>R03</v>
      </c>
      <c r="KP79" s="136"/>
      <c r="KQ79" s="136"/>
      <c r="KR79" s="136"/>
      <c r="KS79" s="136"/>
      <c r="KT79" s="136"/>
      <c r="KU79" s="136"/>
      <c r="KV79" s="136"/>
      <c r="KW79" s="136"/>
      <c r="KX79" s="136"/>
      <c r="KY79" s="136"/>
      <c r="KZ79" s="136"/>
      <c r="LA79" s="136"/>
      <c r="LB79" s="136"/>
      <c r="LC79" s="136"/>
      <c r="LD79" s="136"/>
      <c r="LE79" s="136"/>
      <c r="LF79" s="136"/>
      <c r="LG79" s="136"/>
      <c r="LH79" s="136"/>
      <c r="LI79" s="136"/>
      <c r="LJ79" s="136"/>
      <c r="LK79" s="136"/>
      <c r="LL79" s="136"/>
      <c r="LM79" s="136"/>
      <c r="LN79" s="136"/>
      <c r="LO79" s="137"/>
      <c r="LP79" s="2"/>
      <c r="LQ79" s="18"/>
      <c r="LR79" s="2"/>
      <c r="LS79" s="2"/>
      <c r="LT79" s="2"/>
      <c r="LU79" s="2"/>
      <c r="LV79" s="2"/>
      <c r="LW79" s="2"/>
      <c r="LX79" s="2"/>
      <c r="LY79" s="2"/>
      <c r="LZ79" s="2"/>
      <c r="MA79" s="2"/>
      <c r="MB79" s="2"/>
      <c r="MC79" s="2"/>
      <c r="MD79" s="2"/>
      <c r="ME79" s="2"/>
      <c r="MF79" s="2"/>
      <c r="MG79" s="2"/>
      <c r="MH79" s="15"/>
      <c r="MI79" s="2"/>
      <c r="MJ79" s="138"/>
      <c r="MK79" s="138"/>
      <c r="ML79" s="138"/>
      <c r="MM79" s="138"/>
      <c r="MN79" s="138"/>
      <c r="MO79" s="138"/>
      <c r="MP79" s="138"/>
      <c r="MQ79" s="138"/>
      <c r="MR79" s="138"/>
      <c r="MS79" s="138"/>
      <c r="MT79" s="138"/>
      <c r="MU79" s="138"/>
      <c r="MV79" s="139"/>
      <c r="MW79" s="135" t="str">
        <f>データ!$B$10</f>
        <v>H29</v>
      </c>
      <c r="MX79" s="136"/>
      <c r="MY79" s="136"/>
      <c r="MZ79" s="136"/>
      <c r="NA79" s="136"/>
      <c r="NB79" s="136"/>
      <c r="NC79" s="136"/>
      <c r="ND79" s="136"/>
      <c r="NE79" s="136"/>
      <c r="NF79" s="136"/>
      <c r="NG79" s="136"/>
      <c r="NH79" s="136"/>
      <c r="NI79" s="136"/>
      <c r="NJ79" s="136"/>
      <c r="NK79" s="136"/>
      <c r="NL79" s="136"/>
      <c r="NM79" s="136"/>
      <c r="NN79" s="136"/>
      <c r="NO79" s="136"/>
      <c r="NP79" s="136"/>
      <c r="NQ79" s="136"/>
      <c r="NR79" s="136"/>
      <c r="NS79" s="136"/>
      <c r="NT79" s="136"/>
      <c r="NU79" s="136"/>
      <c r="NV79" s="136"/>
      <c r="NW79" s="137"/>
      <c r="NX79" s="135" t="str">
        <f>データ!$C$10</f>
        <v>H30</v>
      </c>
      <c r="NY79" s="136"/>
      <c r="NZ79" s="136"/>
      <c r="OA79" s="136"/>
      <c r="OB79" s="136"/>
      <c r="OC79" s="136"/>
      <c r="OD79" s="136"/>
      <c r="OE79" s="136"/>
      <c r="OF79" s="136"/>
      <c r="OG79" s="136"/>
      <c r="OH79" s="136"/>
      <c r="OI79" s="136"/>
      <c r="OJ79" s="136"/>
      <c r="OK79" s="136"/>
      <c r="OL79" s="136"/>
      <c r="OM79" s="136"/>
      <c r="ON79" s="136"/>
      <c r="OO79" s="136"/>
      <c r="OP79" s="136"/>
      <c r="OQ79" s="136"/>
      <c r="OR79" s="136"/>
      <c r="OS79" s="136"/>
      <c r="OT79" s="136"/>
      <c r="OU79" s="136"/>
      <c r="OV79" s="136"/>
      <c r="OW79" s="136"/>
      <c r="OX79" s="137"/>
      <c r="OY79" s="135" t="str">
        <f>データ!$D$10</f>
        <v>R01</v>
      </c>
      <c r="OZ79" s="136"/>
      <c r="PA79" s="136"/>
      <c r="PB79" s="136"/>
      <c r="PC79" s="136"/>
      <c r="PD79" s="136"/>
      <c r="PE79" s="136"/>
      <c r="PF79" s="136"/>
      <c r="PG79" s="136"/>
      <c r="PH79" s="136"/>
      <c r="PI79" s="136"/>
      <c r="PJ79" s="136"/>
      <c r="PK79" s="136"/>
      <c r="PL79" s="136"/>
      <c r="PM79" s="136"/>
      <c r="PN79" s="136"/>
      <c r="PO79" s="136"/>
      <c r="PP79" s="136"/>
      <c r="PQ79" s="136"/>
      <c r="PR79" s="136"/>
      <c r="PS79" s="136"/>
      <c r="PT79" s="136"/>
      <c r="PU79" s="136"/>
      <c r="PV79" s="136"/>
      <c r="PW79" s="136"/>
      <c r="PX79" s="136"/>
      <c r="PY79" s="137"/>
      <c r="PZ79" s="135" t="str">
        <f>データ!$E$10</f>
        <v>R02</v>
      </c>
      <c r="QA79" s="136"/>
      <c r="QB79" s="136"/>
      <c r="QC79" s="136"/>
      <c r="QD79" s="136"/>
      <c r="QE79" s="136"/>
      <c r="QF79" s="136"/>
      <c r="QG79" s="136"/>
      <c r="QH79" s="136"/>
      <c r="QI79" s="136"/>
      <c r="QJ79" s="136"/>
      <c r="QK79" s="136"/>
      <c r="QL79" s="136"/>
      <c r="QM79" s="136"/>
      <c r="QN79" s="136"/>
      <c r="QO79" s="136"/>
      <c r="QP79" s="136"/>
      <c r="QQ79" s="136"/>
      <c r="QR79" s="136"/>
      <c r="QS79" s="136"/>
      <c r="QT79" s="136"/>
      <c r="QU79" s="136"/>
      <c r="QV79" s="136"/>
      <c r="QW79" s="136"/>
      <c r="QX79" s="136"/>
      <c r="QY79" s="136"/>
      <c r="QZ79" s="137"/>
      <c r="RA79" s="135" t="str">
        <f>データ!$F$10</f>
        <v>R03</v>
      </c>
      <c r="RB79" s="136"/>
      <c r="RC79" s="136"/>
      <c r="RD79" s="136"/>
      <c r="RE79" s="136"/>
      <c r="RF79" s="136"/>
      <c r="RG79" s="136"/>
      <c r="RH79" s="136"/>
      <c r="RI79" s="136"/>
      <c r="RJ79" s="136"/>
      <c r="RK79" s="136"/>
      <c r="RL79" s="136"/>
      <c r="RM79" s="136"/>
      <c r="RN79" s="136"/>
      <c r="RO79" s="136"/>
      <c r="RP79" s="136"/>
      <c r="RQ79" s="136"/>
      <c r="RR79" s="136"/>
      <c r="RS79" s="136"/>
      <c r="RT79" s="136"/>
      <c r="RU79" s="136"/>
      <c r="RV79" s="136"/>
      <c r="RW79" s="136"/>
      <c r="RX79" s="136"/>
      <c r="RY79" s="136"/>
      <c r="RZ79" s="136"/>
      <c r="SA79" s="137"/>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0">
        <f>データ!DD6</f>
        <v>45.31</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44.19</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45.56</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46.37</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47.25</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0">
        <f>データ!DO6</f>
        <v>27.91</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25.32</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25.32</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26.49</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26.78</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0">
        <f>データ!DZ6</f>
        <v>0</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0</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0</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0">
        <f>データ!DI6</f>
        <v>58.88</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59.48</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60.09</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60.35</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61.07</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0">
        <f>データ!DT6</f>
        <v>43.44</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48.09</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50.93</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52.07</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50.36</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0">
        <f>データ!EE6</f>
        <v>0.21</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0.13</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0.22</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0.5</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0.2</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KCOnnyWX1ggAzt1Ta7eSzneMGi+5R7Y479jQBeywruG3CdYjcGpUIdSEkGsRS546Ml8Ys8VjHpdoBw3VAX3yqw==" saltValue="kmpQtF54IMPLLTCxyxes4w=="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102.07</v>
      </c>
      <c r="U6" s="35">
        <f>U7</f>
        <v>98.98</v>
      </c>
      <c r="V6" s="35">
        <f>V7</f>
        <v>96.77</v>
      </c>
      <c r="W6" s="35">
        <f>W7</f>
        <v>105.77</v>
      </c>
      <c r="X6" s="35">
        <f t="shared" si="3"/>
        <v>100.67</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339.32</v>
      </c>
      <c r="AQ6" s="35">
        <f>AQ7</f>
        <v>416.38</v>
      </c>
      <c r="AR6" s="35">
        <f>AR7</f>
        <v>384.4</v>
      </c>
      <c r="AS6" s="35">
        <f>AS7</f>
        <v>253.43</v>
      </c>
      <c r="AT6" s="35">
        <f t="shared" si="3"/>
        <v>430.24</v>
      </c>
      <c r="AU6" s="35">
        <f t="shared" si="3"/>
        <v>379.14</v>
      </c>
      <c r="AV6" s="35">
        <f t="shared" si="3"/>
        <v>394.58</v>
      </c>
      <c r="AW6" s="35">
        <f t="shared" si="3"/>
        <v>368.36</v>
      </c>
      <c r="AX6" s="35">
        <f t="shared" si="3"/>
        <v>380.84</v>
      </c>
      <c r="AY6" s="35">
        <f t="shared" si="3"/>
        <v>424.64</v>
      </c>
      <c r="AZ6" s="33" t="str">
        <f>IF(AZ7="-","【-】","【"&amp;SUBSTITUTE(TEXT(AZ7,"#,##0.00"),"-","△")&amp;"】")</f>
        <v>【462.72】</v>
      </c>
      <c r="BA6" s="35">
        <f t="shared" si="3"/>
        <v>458.28</v>
      </c>
      <c r="BB6" s="35">
        <f>BB7</f>
        <v>498.27</v>
      </c>
      <c r="BC6" s="35">
        <f>BC7</f>
        <v>521.38</v>
      </c>
      <c r="BD6" s="35">
        <f>BD7</f>
        <v>550.49</v>
      </c>
      <c r="BE6" s="35">
        <f t="shared" si="3"/>
        <v>525.32000000000005</v>
      </c>
      <c r="BF6" s="35">
        <f t="shared" si="3"/>
        <v>242.57</v>
      </c>
      <c r="BG6" s="35">
        <f t="shared" si="3"/>
        <v>235.79</v>
      </c>
      <c r="BH6" s="35">
        <f t="shared" si="3"/>
        <v>227.51</v>
      </c>
      <c r="BI6" s="35">
        <f t="shared" si="3"/>
        <v>225.72</v>
      </c>
      <c r="BJ6" s="35">
        <f t="shared" si="3"/>
        <v>217.8</v>
      </c>
      <c r="BK6" s="33" t="str">
        <f>IF(BK7="-","【-】","【"&amp;SUBSTITUTE(TEXT(BK7,"#,##0.00"),"-","△")&amp;"】")</f>
        <v>【233.92】</v>
      </c>
      <c r="BL6" s="35">
        <f t="shared" si="3"/>
        <v>95.19</v>
      </c>
      <c r="BM6" s="35">
        <f>BM7</f>
        <v>93.79</v>
      </c>
      <c r="BN6" s="35">
        <f>BN7</f>
        <v>90.3</v>
      </c>
      <c r="BO6" s="35">
        <f>BO7</f>
        <v>93.67</v>
      </c>
      <c r="BP6" s="35">
        <f t="shared" si="3"/>
        <v>94.38</v>
      </c>
      <c r="BQ6" s="35">
        <f t="shared" si="3"/>
        <v>119.17</v>
      </c>
      <c r="BR6" s="35">
        <f t="shared" si="3"/>
        <v>117.72</v>
      </c>
      <c r="BS6" s="35">
        <f t="shared" si="3"/>
        <v>117.69</v>
      </c>
      <c r="BT6" s="35">
        <f t="shared" si="3"/>
        <v>116.75</v>
      </c>
      <c r="BU6" s="35">
        <f t="shared" si="3"/>
        <v>115.48</v>
      </c>
      <c r="BV6" s="33" t="str">
        <f>IF(BV7="-","【-】","【"&amp;SUBSTITUTE(TEXT(BV7,"#,##0.00"),"-","△")&amp;"】")</f>
        <v>【112.31】</v>
      </c>
      <c r="BW6" s="35">
        <f t="shared" si="3"/>
        <v>7.24</v>
      </c>
      <c r="BX6" s="35">
        <f>BX7</f>
        <v>7.53</v>
      </c>
      <c r="BY6" s="35">
        <f>BY7</f>
        <v>7.83</v>
      </c>
      <c r="BZ6" s="35">
        <f>BZ7</f>
        <v>7.6</v>
      </c>
      <c r="CA6" s="35">
        <f t="shared" si="3"/>
        <v>7.72</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73.48</v>
      </c>
      <c r="CI6" s="35">
        <f>CI7</f>
        <v>73.739999999999995</v>
      </c>
      <c r="CJ6" s="35">
        <f>CJ7</f>
        <v>73.75</v>
      </c>
      <c r="CK6" s="35">
        <f>CK7</f>
        <v>73.98</v>
      </c>
      <c r="CL6" s="35">
        <f t="shared" si="5"/>
        <v>74.44</v>
      </c>
      <c r="CM6" s="35">
        <f t="shared" si="5"/>
        <v>57.69</v>
      </c>
      <c r="CN6" s="35">
        <f t="shared" si="5"/>
        <v>58.56</v>
      </c>
      <c r="CO6" s="35">
        <f t="shared" si="5"/>
        <v>57.96</v>
      </c>
      <c r="CP6" s="35">
        <f t="shared" si="5"/>
        <v>56</v>
      </c>
      <c r="CQ6" s="35">
        <f t="shared" si="5"/>
        <v>56.81</v>
      </c>
      <c r="CR6" s="33" t="str">
        <f>IF(CR7="-","【-】","【"&amp;SUBSTITUTE(TEXT(CR7,"#,##0.00"),"-","△")&amp;"】")</f>
        <v>【54.01】</v>
      </c>
      <c r="CS6" s="35">
        <f t="shared" ref="CS6:DB6" si="6">CS7</f>
        <v>73.78</v>
      </c>
      <c r="CT6" s="35">
        <f>CT7</f>
        <v>73.989999999999995</v>
      </c>
      <c r="CU6" s="35">
        <f>CU7</f>
        <v>74</v>
      </c>
      <c r="CV6" s="35">
        <f>CV7</f>
        <v>74.540000000000006</v>
      </c>
      <c r="CW6" s="35">
        <f t="shared" si="6"/>
        <v>74.69</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45.31</v>
      </c>
      <c r="DE6" s="35">
        <f>DE7</f>
        <v>44.19</v>
      </c>
      <c r="DF6" s="35">
        <f>DF7</f>
        <v>45.56</v>
      </c>
      <c r="DG6" s="35">
        <f>DG7</f>
        <v>46.37</v>
      </c>
      <c r="DH6" s="35">
        <f t="shared" si="7"/>
        <v>47.25</v>
      </c>
      <c r="DI6" s="35">
        <f t="shared" si="7"/>
        <v>58.88</v>
      </c>
      <c r="DJ6" s="35">
        <f t="shared" si="7"/>
        <v>59.48</v>
      </c>
      <c r="DK6" s="35">
        <f t="shared" si="7"/>
        <v>60.09</v>
      </c>
      <c r="DL6" s="35">
        <f t="shared" si="7"/>
        <v>60.35</v>
      </c>
      <c r="DM6" s="35">
        <f t="shared" si="7"/>
        <v>61.07</v>
      </c>
      <c r="DN6" s="33" t="str">
        <f>IF(DN7="-","【-】","【"&amp;SUBSTITUTE(TEXT(DN7,"#,##0.00"),"-","△")&amp;"】")</f>
        <v>【60.20】</v>
      </c>
      <c r="DO6" s="35">
        <f t="shared" ref="DO6:DX6" si="8">DO7</f>
        <v>27.91</v>
      </c>
      <c r="DP6" s="35">
        <f>DP7</f>
        <v>25.32</v>
      </c>
      <c r="DQ6" s="35">
        <f>DQ7</f>
        <v>25.32</v>
      </c>
      <c r="DR6" s="35">
        <f>DR7</f>
        <v>26.49</v>
      </c>
      <c r="DS6" s="35">
        <f t="shared" si="8"/>
        <v>26.78</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1192700</v>
      </c>
      <c r="L7" s="37" t="s">
        <v>96</v>
      </c>
      <c r="M7" s="38">
        <v>5</v>
      </c>
      <c r="N7" s="38">
        <v>887805</v>
      </c>
      <c r="O7" s="39" t="s">
        <v>97</v>
      </c>
      <c r="P7" s="39">
        <v>66.7</v>
      </c>
      <c r="Q7" s="38">
        <v>75</v>
      </c>
      <c r="R7" s="38">
        <v>890826</v>
      </c>
      <c r="S7" s="37" t="s">
        <v>98</v>
      </c>
      <c r="T7" s="40">
        <v>102.07</v>
      </c>
      <c r="U7" s="40">
        <v>98.98</v>
      </c>
      <c r="V7" s="40">
        <v>96.77</v>
      </c>
      <c r="W7" s="40">
        <v>105.77</v>
      </c>
      <c r="X7" s="40">
        <v>100.67</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339.32</v>
      </c>
      <c r="AQ7" s="40">
        <v>416.38</v>
      </c>
      <c r="AR7" s="40">
        <v>384.4</v>
      </c>
      <c r="AS7" s="40">
        <v>253.43</v>
      </c>
      <c r="AT7" s="40">
        <v>430.24</v>
      </c>
      <c r="AU7" s="40">
        <v>379.14</v>
      </c>
      <c r="AV7" s="40">
        <v>394.58</v>
      </c>
      <c r="AW7" s="40">
        <v>368.36</v>
      </c>
      <c r="AX7" s="40">
        <v>380.84</v>
      </c>
      <c r="AY7" s="40">
        <v>424.64</v>
      </c>
      <c r="AZ7" s="40">
        <v>462.72</v>
      </c>
      <c r="BA7" s="40">
        <v>458.28</v>
      </c>
      <c r="BB7" s="40">
        <v>498.27</v>
      </c>
      <c r="BC7" s="40">
        <v>521.38</v>
      </c>
      <c r="BD7" s="40">
        <v>550.49</v>
      </c>
      <c r="BE7" s="40">
        <v>525.32000000000005</v>
      </c>
      <c r="BF7" s="40">
        <v>242.57</v>
      </c>
      <c r="BG7" s="40">
        <v>235.79</v>
      </c>
      <c r="BH7" s="40">
        <v>227.51</v>
      </c>
      <c r="BI7" s="40">
        <v>225.72</v>
      </c>
      <c r="BJ7" s="40">
        <v>217.8</v>
      </c>
      <c r="BK7" s="40">
        <v>233.92</v>
      </c>
      <c r="BL7" s="40">
        <v>95.19</v>
      </c>
      <c r="BM7" s="40">
        <v>93.79</v>
      </c>
      <c r="BN7" s="40">
        <v>90.3</v>
      </c>
      <c r="BO7" s="40">
        <v>93.67</v>
      </c>
      <c r="BP7" s="40">
        <v>94.38</v>
      </c>
      <c r="BQ7" s="40">
        <v>119.17</v>
      </c>
      <c r="BR7" s="40">
        <v>117.72</v>
      </c>
      <c r="BS7" s="40">
        <v>117.69</v>
      </c>
      <c r="BT7" s="40">
        <v>116.75</v>
      </c>
      <c r="BU7" s="40">
        <v>115.48</v>
      </c>
      <c r="BV7" s="40">
        <v>112.31</v>
      </c>
      <c r="BW7" s="40">
        <v>7.24</v>
      </c>
      <c r="BX7" s="40">
        <v>7.53</v>
      </c>
      <c r="BY7" s="40">
        <v>7.83</v>
      </c>
      <c r="BZ7" s="40">
        <v>7.6</v>
      </c>
      <c r="CA7" s="40">
        <v>7.72</v>
      </c>
      <c r="CB7" s="40">
        <v>16.8</v>
      </c>
      <c r="CC7" s="40">
        <v>17.03</v>
      </c>
      <c r="CD7" s="40">
        <v>17.07</v>
      </c>
      <c r="CE7" s="40">
        <v>17.22</v>
      </c>
      <c r="CF7" s="40">
        <v>17.440000000000001</v>
      </c>
      <c r="CG7" s="40">
        <v>19.07</v>
      </c>
      <c r="CH7" s="40">
        <v>73.48</v>
      </c>
      <c r="CI7" s="40">
        <v>73.739999999999995</v>
      </c>
      <c r="CJ7" s="40">
        <v>73.75</v>
      </c>
      <c r="CK7" s="40">
        <v>73.98</v>
      </c>
      <c r="CL7" s="40">
        <v>74.44</v>
      </c>
      <c r="CM7" s="40">
        <v>57.69</v>
      </c>
      <c r="CN7" s="40">
        <v>58.56</v>
      </c>
      <c r="CO7" s="40">
        <v>57.96</v>
      </c>
      <c r="CP7" s="40">
        <v>56</v>
      </c>
      <c r="CQ7" s="40">
        <v>56.81</v>
      </c>
      <c r="CR7" s="40">
        <v>54.01</v>
      </c>
      <c r="CS7" s="40">
        <v>73.78</v>
      </c>
      <c r="CT7" s="40">
        <v>73.989999999999995</v>
      </c>
      <c r="CU7" s="40">
        <v>74</v>
      </c>
      <c r="CV7" s="40">
        <v>74.540000000000006</v>
      </c>
      <c r="CW7" s="40">
        <v>74.69</v>
      </c>
      <c r="CX7" s="40">
        <v>79.2</v>
      </c>
      <c r="CY7" s="40">
        <v>80.5</v>
      </c>
      <c r="CZ7" s="40">
        <v>80.540000000000006</v>
      </c>
      <c r="DA7" s="40">
        <v>80.08</v>
      </c>
      <c r="DB7" s="40">
        <v>79.69</v>
      </c>
      <c r="DC7" s="40">
        <v>76.67</v>
      </c>
      <c r="DD7" s="40">
        <v>45.31</v>
      </c>
      <c r="DE7" s="40">
        <v>44.19</v>
      </c>
      <c r="DF7" s="40">
        <v>45.56</v>
      </c>
      <c r="DG7" s="40">
        <v>46.37</v>
      </c>
      <c r="DH7" s="40">
        <v>47.25</v>
      </c>
      <c r="DI7" s="40">
        <v>58.88</v>
      </c>
      <c r="DJ7" s="40">
        <v>59.48</v>
      </c>
      <c r="DK7" s="40">
        <v>60.09</v>
      </c>
      <c r="DL7" s="40">
        <v>60.35</v>
      </c>
      <c r="DM7" s="40">
        <v>61.07</v>
      </c>
      <c r="DN7" s="40">
        <v>60.2</v>
      </c>
      <c r="DO7" s="40">
        <v>27.91</v>
      </c>
      <c r="DP7" s="40">
        <v>25.32</v>
      </c>
      <c r="DQ7" s="40">
        <v>25.32</v>
      </c>
      <c r="DR7" s="40">
        <v>26.49</v>
      </c>
      <c r="DS7" s="40">
        <v>26.78</v>
      </c>
      <c r="DT7" s="40">
        <v>43.44</v>
      </c>
      <c r="DU7" s="40">
        <v>48.09</v>
      </c>
      <c r="DV7" s="40">
        <v>50.93</v>
      </c>
      <c r="DW7" s="40">
        <v>52.07</v>
      </c>
      <c r="DX7" s="40">
        <v>50.36</v>
      </c>
      <c r="DY7" s="40">
        <v>48.27</v>
      </c>
      <c r="DZ7" s="40">
        <v>0</v>
      </c>
      <c r="EA7" s="40">
        <v>0</v>
      </c>
      <c r="EB7" s="40">
        <v>0</v>
      </c>
      <c r="EC7" s="40">
        <v>0</v>
      </c>
      <c r="ED7" s="40">
        <v>0</v>
      </c>
      <c r="EE7" s="40">
        <v>0.21</v>
      </c>
      <c r="EF7" s="40">
        <v>0.13</v>
      </c>
      <c r="EG7" s="40">
        <v>0.22</v>
      </c>
      <c r="EH7" s="40">
        <v>0.5</v>
      </c>
      <c r="EI7" s="40">
        <v>0.2</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102.07</v>
      </c>
      <c r="V11" s="48">
        <f>IF(U6="-",NA(),U6)</f>
        <v>98.98</v>
      </c>
      <c r="W11" s="48">
        <f>IF(V6="-",NA(),V6)</f>
        <v>96.77</v>
      </c>
      <c r="X11" s="48">
        <f>IF(W6="-",NA(),W6)</f>
        <v>105.77</v>
      </c>
      <c r="Y11" s="48">
        <f>IF(X6="-",NA(),X6)</f>
        <v>100.67</v>
      </c>
      <c r="AE11" s="47" t="s">
        <v>23</v>
      </c>
      <c r="AF11" s="48">
        <f>IF(AE6="-",NA(),AE6)</f>
        <v>0</v>
      </c>
      <c r="AG11" s="48">
        <f>IF(AF6="-",NA(),AF6)</f>
        <v>0</v>
      </c>
      <c r="AH11" s="48">
        <f>IF(AG6="-",NA(),AG6)</f>
        <v>0</v>
      </c>
      <c r="AI11" s="48">
        <f>IF(AH6="-",NA(),AH6)</f>
        <v>0</v>
      </c>
      <c r="AJ11" s="48">
        <f>IF(AI6="-",NA(),AI6)</f>
        <v>0</v>
      </c>
      <c r="AP11" s="47" t="s">
        <v>23</v>
      </c>
      <c r="AQ11" s="48">
        <f>IF(AP6="-",NA(),AP6)</f>
        <v>339.32</v>
      </c>
      <c r="AR11" s="48">
        <f>IF(AQ6="-",NA(),AQ6)</f>
        <v>416.38</v>
      </c>
      <c r="AS11" s="48">
        <f>IF(AR6="-",NA(),AR6)</f>
        <v>384.4</v>
      </c>
      <c r="AT11" s="48">
        <f>IF(AS6="-",NA(),AS6)</f>
        <v>253.43</v>
      </c>
      <c r="AU11" s="48">
        <f>IF(AT6="-",NA(),AT6)</f>
        <v>430.24</v>
      </c>
      <c r="BA11" s="47" t="s">
        <v>23</v>
      </c>
      <c r="BB11" s="48">
        <f>IF(BA6="-",NA(),BA6)</f>
        <v>458.28</v>
      </c>
      <c r="BC11" s="48">
        <f>IF(BB6="-",NA(),BB6)</f>
        <v>498.27</v>
      </c>
      <c r="BD11" s="48">
        <f>IF(BC6="-",NA(),BC6)</f>
        <v>521.38</v>
      </c>
      <c r="BE11" s="48">
        <f>IF(BD6="-",NA(),BD6)</f>
        <v>550.49</v>
      </c>
      <c r="BF11" s="48">
        <f>IF(BE6="-",NA(),BE6)</f>
        <v>525.32000000000005</v>
      </c>
      <c r="BL11" s="47" t="s">
        <v>23</v>
      </c>
      <c r="BM11" s="48">
        <f>IF(BL6="-",NA(),BL6)</f>
        <v>95.19</v>
      </c>
      <c r="BN11" s="48">
        <f>IF(BM6="-",NA(),BM6)</f>
        <v>93.79</v>
      </c>
      <c r="BO11" s="48">
        <f>IF(BN6="-",NA(),BN6)</f>
        <v>90.3</v>
      </c>
      <c r="BP11" s="48">
        <f>IF(BO6="-",NA(),BO6)</f>
        <v>93.67</v>
      </c>
      <c r="BQ11" s="48">
        <f>IF(BP6="-",NA(),BP6)</f>
        <v>94.38</v>
      </c>
      <c r="BW11" s="47" t="s">
        <v>23</v>
      </c>
      <c r="BX11" s="48">
        <f>IF(BW6="-",NA(),BW6)</f>
        <v>7.24</v>
      </c>
      <c r="BY11" s="48">
        <f>IF(BX6="-",NA(),BX6)</f>
        <v>7.53</v>
      </c>
      <c r="BZ11" s="48">
        <f>IF(BY6="-",NA(),BY6)</f>
        <v>7.83</v>
      </c>
      <c r="CA11" s="48">
        <f>IF(BZ6="-",NA(),BZ6)</f>
        <v>7.6</v>
      </c>
      <c r="CB11" s="48">
        <f>IF(CA6="-",NA(),CA6)</f>
        <v>7.72</v>
      </c>
      <c r="CH11" s="47" t="s">
        <v>23</v>
      </c>
      <c r="CI11" s="48">
        <f>IF(CH6="-",NA(),CH6)</f>
        <v>73.48</v>
      </c>
      <c r="CJ11" s="48">
        <f>IF(CI6="-",NA(),CI6)</f>
        <v>73.739999999999995</v>
      </c>
      <c r="CK11" s="48">
        <f>IF(CJ6="-",NA(),CJ6)</f>
        <v>73.75</v>
      </c>
      <c r="CL11" s="48">
        <f>IF(CK6="-",NA(),CK6)</f>
        <v>73.98</v>
      </c>
      <c r="CM11" s="48">
        <f>IF(CL6="-",NA(),CL6)</f>
        <v>74.44</v>
      </c>
      <c r="CS11" s="47" t="s">
        <v>23</v>
      </c>
      <c r="CT11" s="48">
        <f>IF(CS6="-",NA(),CS6)</f>
        <v>73.78</v>
      </c>
      <c r="CU11" s="48">
        <f>IF(CT6="-",NA(),CT6)</f>
        <v>73.989999999999995</v>
      </c>
      <c r="CV11" s="48">
        <f>IF(CU6="-",NA(),CU6)</f>
        <v>74</v>
      </c>
      <c r="CW11" s="48">
        <f>IF(CV6="-",NA(),CV6)</f>
        <v>74.540000000000006</v>
      </c>
      <c r="CX11" s="48">
        <f>IF(CW6="-",NA(),CW6)</f>
        <v>74.69</v>
      </c>
      <c r="DD11" s="47" t="s">
        <v>23</v>
      </c>
      <c r="DE11" s="48">
        <f>IF(DD6="-",NA(),DD6)</f>
        <v>45.31</v>
      </c>
      <c r="DF11" s="48">
        <f>IF(DE6="-",NA(),DE6)</f>
        <v>44.19</v>
      </c>
      <c r="DG11" s="48">
        <f>IF(DF6="-",NA(),DF6)</f>
        <v>45.56</v>
      </c>
      <c r="DH11" s="48">
        <f>IF(DG6="-",NA(),DG6)</f>
        <v>46.37</v>
      </c>
      <c r="DI11" s="48">
        <f>IF(DH6="-",NA(),DH6)</f>
        <v>47.25</v>
      </c>
      <c r="DO11" s="47" t="s">
        <v>23</v>
      </c>
      <c r="DP11" s="48">
        <f>IF(DO6="-",NA(),DO6)</f>
        <v>27.91</v>
      </c>
      <c r="DQ11" s="48">
        <f>IF(DP6="-",NA(),DP6)</f>
        <v>25.32</v>
      </c>
      <c r="DR11" s="48">
        <f>IF(DQ6="-",NA(),DQ6)</f>
        <v>25.32</v>
      </c>
      <c r="DS11" s="48">
        <f>IF(DR6="-",NA(),DR6)</f>
        <v>26.49</v>
      </c>
      <c r="DT11" s="48">
        <f>IF(DS6="-",NA(),DS6)</f>
        <v>26.78</v>
      </c>
      <c r="DZ11" s="47" t="s">
        <v>23</v>
      </c>
      <c r="EA11" s="48">
        <f>IF(DZ6="-",NA(),DZ6)</f>
        <v>0</v>
      </c>
      <c r="EB11" s="48">
        <f>IF(EA6="-",NA(),EA6)</f>
        <v>0</v>
      </c>
      <c r="EC11" s="48">
        <f>IF(EB6="-",NA(),EB6)</f>
        <v>0</v>
      </c>
      <c r="ED11" s="48">
        <f>IF(EC6="-",NA(),EC6)</f>
        <v>0</v>
      </c>
      <c r="EE11" s="48">
        <f>IF(ED6="-",NA(),ED6)</f>
        <v>0</v>
      </c>
    </row>
    <row r="12" spans="1:140" x14ac:dyDescent="0.2">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勝俊</cp:lastModifiedBy>
  <cp:lastPrinted>2023-01-26T10:31:34Z</cp:lastPrinted>
  <dcterms:created xsi:type="dcterms:W3CDTF">2022-12-01T02:33:58Z</dcterms:created>
  <dcterms:modified xsi:type="dcterms:W3CDTF">2023-01-26T10:31:49Z</dcterms:modified>
  <cp:category/>
</cp:coreProperties>
</file>