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F7GklhStlat90UE1kgpz8siAgVyQ4g0Ub6HM+l+6V0QbkEDMgVngbNq3qnADkOb+zjKBixxR362fx9L7VyLo5A==" workbookSaltValue="t6Cusoozniu8z4lAIy50cQ==" workbookSpinCount="100000"/>
  <bookViews>
    <workbookView xWindow="0" yWindow="0" windowWidth="15360" windowHeight="7635"/>
  </bookViews>
  <sheets>
    <sheet name="法適用_病院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<sst xmlns="http://schemas.openxmlformats.org/spreadsheetml/2006/main" xmlns:r="http://schemas.openxmlformats.org/officeDocument/2006/relationships" count="178" uniqueCount="178">
  <si>
    <t>経営比較分析表（令和3年度決算）</t>
    <rPh sb="8" eb="10">
      <t>レイワ</t>
    </rPh>
    <rPh sb="12" eb="13">
      <t>ド</t>
    </rPh>
    <rPh sb="13" eb="15">
      <t>ケッサン</t>
    </rPh>
    <phoneticPr fontId="3"/>
  </si>
  <si>
    <t>平成11</t>
  </si>
  <si>
    <t>平成4</t>
  </si>
  <si>
    <t>令和3年度全国平均</t>
    <rPh sb="0" eb="2">
      <t>レイワ</t>
    </rPh>
    <rPh sb="3" eb="5">
      <t>ネンド</t>
    </rPh>
    <phoneticPr fontId="3"/>
  </si>
  <si>
    <t>平成30</t>
  </si>
  <si>
    <t>④</t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</si>
  <si>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3"/>
  </si>
  <si>
    <t>管理者の情報</t>
    <rPh sb="0" eb="3">
      <t>カンリシャ</t>
    </rPh>
    <rPh sb="4" eb="6">
      <t>ジョウホウ</t>
    </rPh>
    <phoneticPr fontId="3"/>
  </si>
  <si>
    <t>許可病床（結核）</t>
    <rPh sb="0" eb="2">
      <t>キョカ</t>
    </rPh>
    <rPh sb="2" eb="4">
      <t>ビョウショウ</t>
    </rPh>
    <rPh sb="5" eb="7">
      <t>ケッカク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</si>
  <si>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</si>
  <si>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診療科数</t>
    <rPh sb="0" eb="3">
      <t>シンリョウカ</t>
    </rPh>
    <rPh sb="3" eb="4">
      <t>スウ</t>
    </rPh>
    <phoneticPr fontId="3"/>
  </si>
  <si>
    <t>許可病床（療養）</t>
    <rPh sb="0" eb="2">
      <t>キョカ</t>
    </rPh>
    <rPh sb="2" eb="4">
      <t>ビョウショウ</t>
    </rPh>
    <rPh sb="5" eb="7">
      <t>リョウヨウ</t>
    </rPh>
    <phoneticPr fontId="3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</si>
  <si>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3"/>
  </si>
  <si>
    <t>平均値</t>
    <rPh sb="0" eb="2">
      <t>ヘイキン</t>
    </rPh>
    <rPh sb="2" eb="3">
      <t>チ</t>
    </rPh>
    <phoneticPr fontId="3"/>
  </si>
  <si>
    <t>許可病床（一般）</t>
    <rPh sb="0" eb="2">
      <t>キョカ</t>
    </rPh>
    <rPh sb="2" eb="4">
      <t>ビョウショウ</t>
    </rPh>
    <rPh sb="5" eb="7">
      <t>イッパン</t>
    </rPh>
    <phoneticPr fontId="3"/>
  </si>
  <si>
    <t>Ⅱ 分析欄</t>
    <rPh sb="2" eb="4">
      <t>ブンセキ</t>
    </rPh>
    <rPh sb="4" eb="5">
      <t>ラン</t>
    </rPh>
    <phoneticPr fontId="3"/>
  </si>
  <si>
    <t>Ｎ年度</t>
    <rPh sb="1" eb="3">
      <t>ネンド</t>
    </rPh>
    <phoneticPr fontId="3"/>
  </si>
  <si>
    <t>平成18</t>
  </si>
  <si>
    <t>当該値(N)</t>
  </si>
  <si>
    <t>病院区分</t>
    <rPh sb="0" eb="2">
      <t>ビョウイン</t>
    </rPh>
    <rPh sb="2" eb="4">
      <t>クブン</t>
    </rPh>
    <phoneticPr fontId="3"/>
  </si>
  <si>
    <t>類似区分</t>
    <rPh sb="0" eb="2">
      <t>ルイジ</t>
    </rPh>
    <rPh sb="2" eb="4">
      <t>クブン</t>
    </rPh>
    <phoneticPr fontId="3"/>
  </si>
  <si>
    <t>地方独立行政法人化</t>
    <rPh sb="0" eb="9">
      <t>チホウドクリツギョウセイホウジンカ</t>
    </rPh>
    <phoneticPr fontId="3"/>
  </si>
  <si>
    <t>平成8</t>
  </si>
  <si>
    <t>平成9</t>
  </si>
  <si>
    <t>大項目</t>
    <rPh sb="0" eb="3">
      <t>ダイコウモク</t>
    </rPh>
    <phoneticPr fontId="3"/>
  </si>
  <si>
    <t>グラフ凡例</t>
    <rPh sb="3" eb="5">
      <t>ハンレイ</t>
    </rPh>
    <phoneticPr fontId="3"/>
  </si>
  <si>
    <t>平成12</t>
  </si>
  <si>
    <t>■</t>
  </si>
  <si>
    <t>当該病院値（当該値）</t>
    <rPh sb="2" eb="4">
      <t>ビョウイン</t>
    </rPh>
    <phoneticPr fontId="3"/>
  </si>
  <si>
    <t>指定管理者制度導入</t>
    <rPh sb="0" eb="7">
      <t>シテイカンリシャセイド</t>
    </rPh>
    <rPh sb="7" eb="9">
      <t>ドウニュウ</t>
    </rPh>
    <phoneticPr fontId="3"/>
  </si>
  <si>
    <t>平成7</t>
  </si>
  <si>
    <t>経営形態</t>
    <rPh sb="0" eb="2">
      <t>ケイエイ</t>
    </rPh>
    <rPh sb="2" eb="4">
      <t>ケイタイ</t>
    </rPh>
    <phoneticPr fontId="3"/>
  </si>
  <si>
    <t>－</t>
  </si>
  <si>
    <t>DPC対象病院</t>
    <rPh sb="3" eb="5">
      <t>タイショウ</t>
    </rPh>
    <rPh sb="5" eb="7">
      <t>ビョウイン</t>
    </rPh>
    <phoneticPr fontId="3"/>
  </si>
  <si>
    <t>看護配置</t>
    <rPh sb="0" eb="2">
      <t>カンゴ</t>
    </rPh>
    <rPh sb="2" eb="4">
      <t>ハイチ</t>
    </rPh>
    <phoneticPr fontId="3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</si>
  <si>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3"/>
  </si>
  <si>
    <t>特殊診療機能　※１</t>
    <rPh sb="0" eb="2">
      <t>トクシュ</t>
    </rPh>
    <rPh sb="2" eb="4">
      <t>シンリョウ</t>
    </rPh>
    <rPh sb="4" eb="6">
      <t>キノウ</t>
    </rPh>
    <phoneticPr fontId="3"/>
  </si>
  <si>
    <t>【】</t>
  </si>
  <si>
    <t>指定病院の状況　※２</t>
    <rPh sb="0" eb="2">
      <t>シテイ</t>
    </rPh>
    <rPh sb="2" eb="4">
      <t>ビョウイン</t>
    </rPh>
    <rPh sb="5" eb="7">
      <t>ジョウキョウ</t>
    </rPh>
    <phoneticPr fontId="3"/>
  </si>
  <si>
    <t>平成5</t>
  </si>
  <si>
    <t>許可病床（精神）</t>
    <rPh sb="0" eb="2">
      <t>キョカ</t>
    </rPh>
    <rPh sb="2" eb="4">
      <t>ビョウショウ</t>
    </rPh>
    <rPh sb="5" eb="7">
      <t>セイシン</t>
    </rPh>
    <phoneticPr fontId="3"/>
  </si>
  <si>
    <t>人口（人）</t>
    <rPh sb="0" eb="2">
      <t>ジンコウ</t>
    </rPh>
    <rPh sb="3" eb="4">
      <t>ニン</t>
    </rPh>
    <phoneticPr fontId="3"/>
  </si>
  <si>
    <t>⑦職員給与費対医業収益比率(％)</t>
  </si>
  <si>
    <t>許可病床（感染症）</t>
    <rPh sb="0" eb="2">
      <t>キョカ</t>
    </rPh>
    <rPh sb="2" eb="4">
      <t>ビョウショウ</t>
    </rPh>
    <rPh sb="5" eb="8">
      <t>カンセンショウ</t>
    </rPh>
    <phoneticPr fontId="3"/>
  </si>
  <si>
    <t>許可病床（合計）</t>
    <rPh sb="0" eb="2">
      <t>キョカ</t>
    </rPh>
    <rPh sb="2" eb="4">
      <t>ビョウショウ</t>
    </rPh>
    <rPh sb="5" eb="7">
      <t>ゴウケイ</t>
    </rPh>
    <phoneticPr fontId="3"/>
  </si>
  <si>
    <t>年度</t>
    <rPh sb="0" eb="2">
      <t>ネンド</t>
    </rPh>
    <phoneticPr fontId="3"/>
  </si>
  <si>
    <t>⑤</t>
  </si>
  <si>
    <t>類似病院平均値（平均値）</t>
    <rPh sb="2" eb="4">
      <t>ビョウイン</t>
    </rPh>
    <phoneticPr fontId="3"/>
  </si>
  <si>
    <t>当該値(N-1)</t>
  </si>
  <si>
    <t>建物面積（㎡）</t>
    <rPh sb="0" eb="2">
      <t>タテモノ</t>
    </rPh>
    <rPh sb="2" eb="4">
      <t>メンセキ</t>
    </rPh>
    <phoneticPr fontId="3"/>
  </si>
  <si>
    <t>全国平均</t>
    <rPh sb="0" eb="2">
      <t>ゼンコク</t>
    </rPh>
    <rPh sb="2" eb="4">
      <t>ヘイキン</t>
    </rPh>
    <phoneticPr fontId="3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</si>
  <si>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3"/>
  </si>
  <si>
    <t>一般病院</t>
  </si>
  <si>
    <t>②</t>
  </si>
  <si>
    <t>不採算地区病院</t>
    <rPh sb="0" eb="3">
      <t>フサイサン</t>
    </rPh>
    <rPh sb="3" eb="5">
      <t>チク</t>
    </rPh>
    <rPh sb="5" eb="7">
      <t>ビョウイン</t>
    </rPh>
    <phoneticPr fontId="3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</si>
  <si>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3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</si>
  <si>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3"/>
  </si>
  <si>
    <t>※１　ド…人間ドック　透…人工透析　Ｉ…ＩＣＵ・ＣＣＵ 未…ＮＩＣＵ・未熟児室　訓…運動機能訓練室　ガ…ガン（放射線）診療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</si>
  <si>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</si>
  <si>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平成14</t>
  </si>
  <si>
    <t>1. 経営の健全性・効率性</t>
  </si>
  <si>
    <t>再編・ネットワーク化</t>
    <rPh sb="0" eb="2">
      <t>サイヘン</t>
    </rPh>
    <rPh sb="9" eb="10">
      <t>カ</t>
    </rPh>
    <phoneticPr fontId="3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</si>
  <si>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</si>
  <si>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3"/>
  </si>
  <si>
    <r>
      <t>・医療面では、県立病院としての使命を引き続き担い、医療の質の更なる向上とそのための体制づくりに努めた。
・経営面においては、中期目標で示した「５年間累計の経常収支比率100％以上」に向け、第３期中期目標期間の第</t>
    </r>
    <r>
      <rPr>
        <sz val="11"/>
        <color rgb="FFFF0000"/>
        <rFont val="ＭＳ ゴシック"/>
      </rPr>
      <t>３</t>
    </r>
    <r>
      <rPr>
        <sz val="11"/>
        <color theme="1"/>
        <rFont val="ＭＳ ゴシック"/>
      </rPr>
      <t>事業年度である令和</t>
    </r>
    <r>
      <rPr>
        <sz val="11"/>
        <color rgb="FFFF0000"/>
        <rFont val="ＭＳ ゴシック"/>
      </rPr>
      <t>３</t>
    </r>
    <r>
      <rPr>
        <sz val="11"/>
        <color theme="1"/>
        <rFont val="ＭＳ ゴシック"/>
      </rPr>
      <t>年度は経常収支100％以上を継続して達成した。</t>
    </r>
    <rPh sb="30" eb="31">
      <t>サラ</t>
    </rPh>
    <rPh sb="92" eb="93">
      <t>ム</t>
    </rPh>
    <rPh sb="95" eb="96">
      <t>ダイ</t>
    </rPh>
    <rPh sb="97" eb="98">
      <t>キ</t>
    </rPh>
    <rPh sb="98" eb="100">
      <t>チュウキ</t>
    </rPh>
    <rPh sb="105" eb="106">
      <t>ダイ</t>
    </rPh>
    <rPh sb="107" eb="109">
      <t>ジギョウ</t>
    </rPh>
    <rPh sb="109" eb="111">
      <t>ネンド</t>
    </rPh>
    <rPh sb="114" eb="115">
      <t>レイ</t>
    </rPh>
    <rPh sb="115" eb="116">
      <t>ワ</t>
    </rPh>
    <rPh sb="117" eb="118">
      <t>トシ</t>
    </rPh>
    <rPh sb="118" eb="119">
      <t>ド</t>
    </rPh>
    <rPh sb="131" eb="133">
      <t>ケイゾク</t>
    </rPh>
    <phoneticPr fontId="3"/>
  </si>
  <si>
    <t>平成6</t>
  </si>
  <si>
    <t>-</t>
  </si>
  <si>
    <t>平成24</t>
  </si>
  <si>
    <t>静岡県</t>
  </si>
  <si>
    <t>平成2</t>
  </si>
  <si>
    <t>令和5</t>
  </si>
  <si>
    <t>平成3</t>
  </si>
  <si>
    <t>平成10</t>
  </si>
  <si>
    <t>平成13</t>
  </si>
  <si>
    <t>当該値</t>
    <rPh sb="0" eb="2">
      <t>トウガイ</t>
    </rPh>
    <rPh sb="2" eb="3">
      <t>チ</t>
    </rPh>
    <phoneticPr fontId="3"/>
  </si>
  <si>
    <t>平成15</t>
  </si>
  <si>
    <t>平成16</t>
  </si>
  <si>
    <t>平均値(N-1)</t>
  </si>
  <si>
    <t>Ｎ－４年度</t>
    <rPh sb="3" eb="5">
      <t>ネンド</t>
    </rPh>
    <phoneticPr fontId="3"/>
  </si>
  <si>
    <t>平成17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</si>
  <si>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3"/>
  </si>
  <si>
    <t>経営形態</t>
  </si>
  <si>
    <t>平成19</t>
  </si>
  <si>
    <t>平成20</t>
  </si>
  <si>
    <t>平成21</t>
  </si>
  <si>
    <t>平成22</t>
  </si>
  <si>
    <t>平成23</t>
  </si>
  <si>
    <t>当該値(N-2)</t>
  </si>
  <si>
    <t>平成25</t>
  </si>
  <si>
    <t>平成26</t>
  </si>
  <si>
    <t>平成27</t>
  </si>
  <si>
    <t>平成28</t>
  </si>
  <si>
    <t>平成29</t>
  </si>
  <si>
    <t>平成31</t>
  </si>
  <si>
    <t>項番</t>
    <rPh sb="0" eb="2">
      <t>コウバン</t>
    </rPh>
    <phoneticPr fontId="3"/>
  </si>
  <si>
    <t>令和元</t>
  </si>
  <si>
    <t>令和2</t>
  </si>
  <si>
    <t>2. 老朽化の状況について</t>
  </si>
  <si>
    <t>令和3</t>
  </si>
  <si>
    <t>2. 老朽化の状況</t>
  </si>
  <si>
    <t>令和4</t>
  </si>
  <si>
    <t>DPC対象病院</t>
  </si>
  <si>
    <t>全体総括</t>
  </si>
  <si>
    <t>許可病床（精神）</t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</si>
  <si>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3"/>
  </si>
  <si>
    <t>①</t>
  </si>
  <si>
    <t>③</t>
  </si>
  <si>
    <t>⑥</t>
  </si>
  <si>
    <t>⑦</t>
  </si>
  <si>
    <t>⑧</t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</si>
  <si>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3"/>
  </si>
  <si>
    <t>年度</t>
    <rPh sb="0" eb="2">
      <t>ネンド</t>
    </rPh>
    <phoneticPr fontId="18"/>
  </si>
  <si>
    <t>団体コード</t>
    <rPh sb="0" eb="2">
      <t>ダンタイ</t>
    </rPh>
    <phoneticPr fontId="18"/>
  </si>
  <si>
    <t>業務コード</t>
    <rPh sb="0" eb="2">
      <t>ギョウム</t>
    </rPh>
    <phoneticPr fontId="18"/>
  </si>
  <si>
    <t>業種コード</t>
    <rPh sb="0" eb="2">
      <t>ギョウシュ</t>
    </rPh>
    <phoneticPr fontId="18"/>
  </si>
  <si>
    <t>事業コード</t>
    <rPh sb="0" eb="2">
      <t>ジギョウ</t>
    </rPh>
    <phoneticPr fontId="18"/>
  </si>
  <si>
    <t>施設コード</t>
    <rPh sb="0" eb="2">
      <t>シセツ</t>
    </rPh>
    <phoneticPr fontId="18"/>
  </si>
  <si>
    <t>基本情報</t>
    <rPh sb="0" eb="2">
      <t>キホン</t>
    </rPh>
    <rPh sb="2" eb="4">
      <t>ジョウホウ</t>
    </rPh>
    <phoneticPr fontId="3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</si>
  <si>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3"/>
  </si>
  <si>
    <t>中項目</t>
    <rPh sb="0" eb="1">
      <t>チュウ</t>
    </rPh>
    <rPh sb="1" eb="3">
      <t>コウモク</t>
    </rPh>
    <phoneticPr fontId="3"/>
  </si>
  <si>
    <t>①経常収支比率(％)</t>
    <rPh sb="1" eb="3">
      <t>ケイジョウ</t>
    </rPh>
    <rPh sb="3" eb="5">
      <t>シュウシ</t>
    </rPh>
    <rPh sb="5" eb="7">
      <t>ヒリツ</t>
    </rPh>
    <phoneticPr fontId="3"/>
  </si>
  <si>
    <t>②医業収支比率(％)</t>
  </si>
  <si>
    <t>③累積欠損金比率(％)</t>
  </si>
  <si>
    <t>④病床利用率(％)</t>
  </si>
  <si>
    <t>平均値(N-3)</t>
  </si>
  <si>
    <t>⑤入院患者１人１日当たり収益(円)</t>
  </si>
  <si>
    <t>平均値(N)</t>
  </si>
  <si>
    <t>⑥外来患者１人１日当たり収益(円)</t>
  </si>
  <si>
    <t>⑧材料費対医業収益比率(％)</t>
  </si>
  <si>
    <t>①有形固定資産減価償却率(％)</t>
  </si>
  <si>
    <t>②機械備品減価償却率(％)</t>
  </si>
  <si>
    <t>③１床当たり有形固定資産(円)</t>
  </si>
  <si>
    <t>小項目</t>
    <rPh sb="0" eb="3">
      <t>ショウコウモク</t>
    </rPh>
    <phoneticPr fontId="3"/>
  </si>
  <si>
    <t>都道府県名称</t>
    <rPh sb="0" eb="4">
      <t>トドウフケン</t>
    </rPh>
    <phoneticPr fontId="3"/>
  </si>
  <si>
    <t>団体名称</t>
    <rPh sb="0" eb="3">
      <t>ダンタイメイ</t>
    </rPh>
    <phoneticPr fontId="3"/>
  </si>
  <si>
    <t>施設名称</t>
  </si>
  <si>
    <t>類似区分</t>
  </si>
  <si>
    <t>診療科数</t>
  </si>
  <si>
    <t>特殊診療機能</t>
  </si>
  <si>
    <t>指定病院の状況</t>
  </si>
  <si>
    <t>人口（人）</t>
  </si>
  <si>
    <t>建物面積（㎡）</t>
  </si>
  <si>
    <t>不採算地区病院</t>
  </si>
  <si>
    <t>不採算地区中核病院</t>
  </si>
  <si>
    <t>看護配置</t>
  </si>
  <si>
    <t>許可病床（一般）</t>
  </si>
  <si>
    <t>グラフ参照用</t>
    <rPh sb="3" eb="6">
      <t>サンショウヨウ</t>
    </rPh>
    <phoneticPr fontId="3"/>
  </si>
  <si>
    <t>許可病床（療養）</t>
  </si>
  <si>
    <t>許可病床（結核）</t>
  </si>
  <si>
    <t>許可病床（感染症）</t>
  </si>
  <si>
    <t>許可病床（合計）</t>
  </si>
  <si>
    <t>最大使用病床（一般）</t>
  </si>
  <si>
    <t>最大使用病床（療養）</t>
  </si>
  <si>
    <t>最大使用病床（一般＋療養）</t>
  </si>
  <si>
    <t>当該値(N-4)</t>
  </si>
  <si>
    <t>当該値(N-3)</t>
  </si>
  <si>
    <t>平均値(N-4)</t>
  </si>
  <si>
    <t>平均値(N-2)</t>
  </si>
  <si>
    <t>全国平均</t>
  </si>
  <si>
    <t>表参照用</t>
    <rPh sb="0" eb="1">
      <t>ヒョウ</t>
    </rPh>
    <rPh sb="1" eb="4">
      <t>サンショウヨウ</t>
    </rPh>
    <phoneticPr fontId="3"/>
  </si>
  <si>
    <t>地方独立行政法人静岡県立病院機構</t>
  </si>
  <si>
    <t>静岡県立こども病院</t>
  </si>
  <si>
    <t>地方独立行政法人</t>
  </si>
  <si>
    <t>病院事業</t>
  </si>
  <si>
    <t>200床以上～300床未満</t>
  </si>
  <si>
    <t>非設置</t>
  </si>
  <si>
    <t>直営</t>
  </si>
  <si>
    <t>対象</t>
  </si>
  <si>
    <t>透 I 未 訓 ガ</t>
  </si>
  <si>
    <t>救 臨 地 輪</t>
  </si>
  <si>
    <t>非該当</t>
  </si>
  <si>
    <t>７：１</t>
  </si>
  <si>
    <t>Ｎ－３年度</t>
    <rPh sb="3" eb="5">
      <t>ネンド</t>
    </rPh>
    <phoneticPr fontId="3"/>
  </si>
  <si>
    <t>Ｎ－２年度</t>
    <rPh sb="3" eb="5">
      <t>ネンド</t>
    </rPh>
    <phoneticPr fontId="3"/>
  </si>
  <si>
    <t>Ｎ－１年度</t>
    <rPh sb="3" eb="5">
      <t>ネンド</t>
    </rPh>
    <phoneticPr fontId="3"/>
  </si>
  <si>
    <t>静岡県立こども病院は、県内小児医療の中核病院として、高度・専門医療や救急・急性期医療を提供している。</t>
  </si>
  <si>
    <t>・他の医療機関では対応困難な高度・専門医療等を提供していることから、１床当たり有形固定資産の値は平均以上となっている。高額な機器の購入については、減価償却費や償還等を考慮し、十分に検討した上で整備する必要がある。</t>
    <rPh sb="59" eb="61">
      <t>コウガク</t>
    </rPh>
    <rPh sb="62" eb="64">
      <t>キキ</t>
    </rPh>
    <rPh sb="65" eb="67">
      <t>コウニュウ</t>
    </rPh>
    <rPh sb="73" eb="75">
      <t>ゲンカ</t>
    </rPh>
    <rPh sb="75" eb="78">
      <t>ショウキャクヒ</t>
    </rPh>
    <rPh sb="79" eb="81">
      <t>ショウカン</t>
    </rPh>
    <rPh sb="81" eb="82">
      <t>トウ</t>
    </rPh>
    <rPh sb="83" eb="85">
      <t>コウリョ</t>
    </rPh>
    <rPh sb="87" eb="89">
      <t>ジュウブン</t>
    </rPh>
    <rPh sb="90" eb="92">
      <t>ケントウ</t>
    </rPh>
    <rPh sb="94" eb="95">
      <t>ウエ</t>
    </rPh>
    <rPh sb="96" eb="98">
      <t>セイビ</t>
    </rPh>
    <rPh sb="100" eb="102">
      <t>ヒツヨウ</t>
    </rPh>
    <phoneticPr fontId="3"/>
  </si>
  <si>
    <r>
      <t>・</t>
    </r>
    <r>
      <rPr>
        <sz val="11"/>
        <color rgb="FFFF0000"/>
        <rFont val="ＭＳ ゴシック"/>
      </rPr>
      <t>前年度に比べ入院・外来患者数の増加により医業収益が増加し、</t>
    </r>
    <r>
      <rPr>
        <sz val="11"/>
        <color theme="1"/>
        <rFont val="ＭＳ ゴシック"/>
      </rPr>
      <t>新型コロナウイルス感染症関連の補助金の交付等によ</t>
    </r>
    <r>
      <rPr>
        <sz val="11"/>
        <color auto="1"/>
        <rFont val="ＭＳ ゴシック"/>
      </rPr>
      <t>り、経常収支比率は100％以上を維持している。</t>
    </r>
    <r>
      <rPr>
        <sz val="11"/>
        <color theme="1"/>
        <rFont val="ＭＳ ゴシック"/>
      </rPr>
      <t xml:space="preserve">
・</t>
    </r>
    <r>
      <rPr>
        <sz val="11"/>
        <color rgb="FFFF0000"/>
        <rFont val="ＭＳ ゴシック"/>
      </rPr>
      <t>入院患者数は増加したが、児童精神に係る患者の積極的な受入れに伴い、入院患者１人１日当たり収益は前年度を下回った。</t>
    </r>
    <r>
      <rPr>
        <sz val="11"/>
        <color theme="1"/>
        <rFont val="ＭＳ ゴシック"/>
      </rPr>
      <t xml:space="preserve">
・薬品・診療材料の適正な調達と在庫管理、未収金の回収率改善等、コスト削減にも努めており、効率的な運営が行われている。</t>
    </r>
    <rPh sb="30" eb="32">
      <t>シンガタ</t>
    </rPh>
    <rPh sb="39" eb="42">
      <t>カンセンショウ</t>
    </rPh>
    <rPh sb="42" eb="44">
      <t>カンレン</t>
    </rPh>
    <rPh sb="45" eb="48">
      <t>ホジョキン</t>
    </rPh>
    <rPh sb="49" eb="51">
      <t>コウフ</t>
    </rPh>
    <rPh sb="51" eb="52">
      <t>トウ</t>
    </rPh>
    <rPh sb="80" eb="82">
      <t>ニュウイン</t>
    </rPh>
    <rPh sb="82" eb="85">
      <t>カンジャスウ</t>
    </rPh>
    <rPh sb="86" eb="88">
      <t>ゾウカ</t>
    </rPh>
    <rPh sb="92" eb="94">
      <t>ジドウ</t>
    </rPh>
    <rPh sb="94" eb="96">
      <t>セイシン</t>
    </rPh>
    <rPh sb="97" eb="98">
      <t>カカ</t>
    </rPh>
    <rPh sb="99" eb="101">
      <t>カンジャ</t>
    </rPh>
    <rPh sb="102" eb="104">
      <t>セッキョク</t>
    </rPh>
    <rPh sb="104" eb="105">
      <t>テキ</t>
    </rPh>
    <rPh sb="106" eb="108">
      <t>ウケイ</t>
    </rPh>
    <rPh sb="110" eb="111">
      <t>トモナ</t>
    </rPh>
    <rPh sb="131" eb="132">
      <t>シタ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</si>
</sst>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19">
    <font>
      <sz val="11"/>
      <color theme="1"/>
      <name val="ＭＳ Ｐゴシック"/>
      <family val="3"/>
    </font>
    <font>
      <sz val="12"/>
      <color auto="1"/>
      <name val="ＭＳ 明朝"/>
      <family val="1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auto="1"/>
      <name val="ＭＳ Ｐゴシック"/>
      <family val="2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b/>
      <sz val="11"/>
      <color auto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20" fontId="5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NumberFormat="1" applyFont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176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>
      <alignment vertical="center" shrinkToFi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9" fillId="0" borderId="0" xfId="0" applyFont="1" applyProtection="1">
      <alignment vertical="center"/>
      <protection hidden="1"/>
    </xf>
    <xf numFmtId="0" fontId="4" fillId="2" borderId="8" xfId="0" applyFont="1" applyFill="1" applyBorder="1" applyAlignment="1">
      <alignment horizontal="center" vertical="center" shrinkToFit="1"/>
    </xf>
    <xf numFmtId="0" fontId="5" fillId="0" borderId="8" xfId="0" applyNumberFormat="1" applyFont="1" applyBorder="1" applyAlignment="1" applyProtection="1">
      <alignment horizontal="center" vertical="center" shrinkToFit="1"/>
      <protection hidden="1"/>
    </xf>
    <xf numFmtId="176" fontId="5" fillId="0" borderId="8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177" fontId="11" fillId="0" borderId="10" xfId="0" applyNumberFormat="1" applyFont="1" applyBorder="1" applyAlignment="1" applyProtection="1">
      <alignment horizontal="center" vertical="center" shrinkToFit="1"/>
      <protection hidden="1"/>
    </xf>
    <xf numFmtId="178" fontId="11" fillId="0" borderId="10" xfId="0" applyNumberFormat="1" applyFont="1" applyBorder="1" applyAlignment="1" applyProtection="1">
      <alignment horizontal="center" vertical="center" shrinkToFit="1"/>
      <protection hidden="1"/>
    </xf>
    <xf numFmtId="179" fontId="11" fillId="0" borderId="10" xfId="0" applyNumberFormat="1" applyFont="1" applyBorder="1" applyAlignment="1" applyProtection="1">
      <alignment horizontal="center" vertical="center" shrinkToFit="1"/>
      <protection hidden="1"/>
    </xf>
    <xf numFmtId="177" fontId="11" fillId="0" borderId="11" xfId="0" applyNumberFormat="1" applyFont="1" applyBorder="1" applyAlignment="1" applyProtection="1">
      <alignment horizontal="center" vertical="center" shrinkToFit="1"/>
      <protection hidden="1"/>
    </xf>
    <xf numFmtId="178" fontId="11" fillId="0" borderId="11" xfId="0" applyNumberFormat="1" applyFont="1" applyBorder="1" applyAlignment="1" applyProtection="1">
      <alignment horizontal="center" vertical="center" shrinkToFit="1"/>
      <protection hidden="1"/>
    </xf>
    <xf numFmtId="179" fontId="11" fillId="0" borderId="11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177" fontId="11" fillId="0" borderId="9" xfId="0" applyNumberFormat="1" applyFont="1" applyBorder="1" applyAlignment="1" applyProtection="1">
      <alignment horizontal="center" vertical="center" shrinkToFit="1"/>
      <protection hidden="1"/>
    </xf>
    <xf numFmtId="178" fontId="11" fillId="0" borderId="9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0" fontId="4" fillId="2" borderId="13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 applyProtection="1">
      <alignment horizontal="center" vertical="center" shrinkToFit="1"/>
      <protection hidden="1"/>
    </xf>
    <xf numFmtId="176" fontId="5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0" xfId="0" applyNumberFormat="1" applyFont="1" applyBorder="1" applyAlignment="1">
      <alignment vertical="center" shrinkToFit="1"/>
    </xf>
    <xf numFmtId="181" fontId="12" fillId="0" borderId="0" xfId="0" applyNumberFormat="1" applyFont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176" fontId="12" fillId="0" borderId="0" xfId="0" applyNumberFormat="1" applyFont="1" applyBorder="1" applyAlignment="1">
      <alignment vertical="center" shrinkToFit="1"/>
    </xf>
    <xf numFmtId="179" fontId="11" fillId="0" borderId="9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>
      <alignment vertical="top" wrapText="1"/>
    </xf>
    <xf numFmtId="38" fontId="8" fillId="0" borderId="0" xfId="3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5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 horizontal="left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16" fillId="0" borderId="4" xfId="2" applyFont="1" applyBorder="1" applyAlignment="1" applyProtection="1">
      <alignment horizontal="center" vertical="center" shrinkToFit="1"/>
      <protection locked="0"/>
    </xf>
    <xf numFmtId="0" fontId="16" fillId="0" borderId="6" xfId="2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5" fillId="0" borderId="5" xfId="0" applyFont="1" applyBorder="1" applyAlignment="1" applyProtection="1">
      <alignment horizontal="left" vertical="top" wrapText="1" shrinkToFit="1"/>
      <protection locked="0"/>
    </xf>
    <xf numFmtId="0" fontId="5" fillId="0" borderId="6" xfId="0" applyFont="1" applyBorder="1" applyAlignment="1" applyProtection="1">
      <alignment horizontal="left" vertical="top" wrapText="1" shrinkToFit="1"/>
      <protection locked="0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16" fillId="0" borderId="7" xfId="2" applyFont="1" applyBorder="1" applyAlignment="1" applyProtection="1">
      <alignment horizontal="center" vertical="center" shrinkToFit="1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5" fillId="0" borderId="0" xfId="0" applyFont="1" applyBorder="1" applyAlignment="1" applyProtection="1">
      <alignment horizontal="left" vertical="top" wrapText="1" shrinkToFit="1"/>
      <protection locked="0"/>
    </xf>
    <xf numFmtId="0" fontId="5" fillId="0" borderId="2" xfId="0" applyFont="1" applyBorder="1" applyAlignment="1" applyProtection="1">
      <alignment horizontal="left" vertical="top" wrapText="1" shrinkToFit="1"/>
      <protection locked="0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6" fillId="0" borderId="7" xfId="2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16" fillId="0" borderId="14" xfId="2" applyFont="1" applyBorder="1" applyAlignment="1">
      <alignment horizontal="center" vertical="center" shrinkToFit="1"/>
    </xf>
    <xf numFmtId="0" fontId="16" fillId="0" borderId="15" xfId="2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5" fillId="0" borderId="1" xfId="0" applyFont="1" applyBorder="1" applyAlignment="1" applyProtection="1">
      <alignment horizontal="left" vertical="top" wrapText="1" shrinkToFit="1"/>
      <protection locked="0"/>
    </xf>
    <xf numFmtId="0" fontId="5" fillId="0" borderId="15" xfId="0" applyFont="1" applyBorder="1" applyAlignment="1" applyProtection="1">
      <alignment horizontal="left" vertical="top" wrapText="1" shrinkToFit="1"/>
      <protection locked="0"/>
    </xf>
    <xf numFmtId="0" fontId="11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0" fontId="0" fillId="3" borderId="16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6" xfId="0" applyNumberFormat="1" applyFill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7" fontId="0" fillId="0" borderId="16" xfId="0" applyNumberFormat="1" applyBorder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6" xfId="0" applyFill="1" applyBorder="1" applyAlignment="1">
      <alignment vertical="center" shrinkToFit="1"/>
    </xf>
    <xf numFmtId="0" fontId="0" fillId="5" borderId="3" xfId="0" applyNumberFormat="1" applyFill="1" applyBorder="1" applyAlignment="1">
      <alignment horizontal="left" vertical="center" shrinkToFit="1"/>
    </xf>
    <xf numFmtId="0" fontId="0" fillId="3" borderId="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8" xfId="0" applyNumberFormat="1" applyFill="1" applyBorder="1" applyAlignment="1">
      <alignment horizontal="left" vertical="center" shrinkToFit="1"/>
    </xf>
    <xf numFmtId="0" fontId="0" fillId="5" borderId="13" xfId="0" applyNumberForma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76" fontId="0" fillId="5" borderId="16" xfId="0" applyNumberFormat="1" applyFill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9" fillId="0" borderId="0" xfId="0" applyFo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178" fontId="0" fillId="5" borderId="16" xfId="1" applyNumberFormat="1" applyFont="1" applyFill="1" applyBorder="1" applyAlignment="1">
      <alignment vertical="center" shrinkToFit="1"/>
    </xf>
    <xf numFmtId="178" fontId="0" fillId="0" borderId="16" xfId="3" applyNumberFormat="1" applyFont="1" applyBorder="1" applyAlignment="1">
      <alignment vertical="center" shrinkToFit="1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179" fontId="0" fillId="0" borderId="16" xfId="3" applyNumberFormat="1" applyFont="1" applyBorder="1" applyAlignment="1">
      <alignment vertical="center" shrinkToFit="1"/>
    </xf>
    <xf numFmtId="183" fontId="0" fillId="0" borderId="0" xfId="3" applyNumberFormat="1" applyFont="1" applyFill="1" applyBorder="1" applyAlignment="1">
      <alignment vertical="center" shrinkToFit="1"/>
    </xf>
    <xf numFmtId="179" fontId="0" fillId="5" borderId="16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3" xfId="0" applyFill="1" applyBorder="1" applyAlignment="1">
      <alignment vertical="center"/>
    </xf>
  </cellXfs>
  <cellStyles count="4">
    <cellStyle name="桁区切り 2" xfId="1"/>
    <cellStyle name="標準" xfId="0" builtinId="0"/>
    <cellStyle name="標準 2 3 2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35076560055400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74.2</c:v>
                </c:pt>
                <c:pt idx="1">
                  <c:v>74</c:v>
                </c:pt>
                <c:pt idx="2">
                  <c:v>74.2</c:v>
                </c:pt>
                <c:pt idx="3">
                  <c:v>64.5</c:v>
                </c:pt>
                <c:pt idx="4">
                  <c:v>74.900000000000006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データ!$BU$6:$BY$6</c:f>
              <c:numCache>
                <c:formatCode>#,##0.0;"△"#,##0.0</c:formatCode>
                <c:ptCount val="5"/>
                <c:pt idx="0">
                  <c:v>73</c:v>
                </c:pt>
                <c:pt idx="1">
                  <c:v>72.099999999999994</c:v>
                </c:pt>
                <c:pt idx="2">
                  <c:v>72.900000000000006</c:v>
                </c:pt>
                <c:pt idx="3">
                  <c:v>64.5</c:v>
                </c:pt>
                <c:pt idx="4">
                  <c:v>63.8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3984200671984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13627</c:v>
                </c:pt>
                <c:pt idx="1">
                  <c:v>14038</c:v>
                </c:pt>
                <c:pt idx="2">
                  <c:v>14130</c:v>
                </c:pt>
                <c:pt idx="3">
                  <c:v>15550</c:v>
                </c:pt>
                <c:pt idx="4">
                  <c:v>15644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データ!$CQ$6:$CU$6</c:f>
              <c:numCache>
                <c:formatCode>#,##0;"△"#,##0</c:formatCode>
                <c:ptCount val="5"/>
                <c:pt idx="0">
                  <c:v>12309</c:v>
                </c:pt>
                <c:pt idx="1">
                  <c:v>12502</c:v>
                </c:pt>
                <c:pt idx="2">
                  <c:v>12970</c:v>
                </c:pt>
                <c:pt idx="3">
                  <c:v>13767</c:v>
                </c:pt>
                <c:pt idx="4">
                  <c:v>14046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60148518020613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92252</c:v>
                </c:pt>
                <c:pt idx="1">
                  <c:v>96438</c:v>
                </c:pt>
                <c:pt idx="2">
                  <c:v>97718</c:v>
                </c:pt>
                <c:pt idx="3">
                  <c:v>102819</c:v>
                </c:pt>
                <c:pt idx="4">
                  <c:v>99782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データ!$CF$6:$CJ$6</c:f>
              <c:numCache>
                <c:formatCode>#,##0;"△"#,##0</c:formatCode>
                <c:ptCount val="5"/>
                <c:pt idx="0">
                  <c:v>45494</c:v>
                </c:pt>
                <c:pt idx="1">
                  <c:v>47924</c:v>
                </c:pt>
                <c:pt idx="2">
                  <c:v>48807</c:v>
                </c:pt>
                <c:pt idx="3">
                  <c:v>51594</c:v>
                </c:pt>
                <c:pt idx="4">
                  <c:v>53805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312575341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データ!$BJ$6:$BN$6</c:f>
              <c:numCache>
                <c:formatCode>#,##0.0;"△"#,##0.0</c:formatCode>
                <c:ptCount val="5"/>
                <c:pt idx="0">
                  <c:v>86.8</c:v>
                </c:pt>
                <c:pt idx="1">
                  <c:v>90.8</c:v>
                </c:pt>
                <c:pt idx="2">
                  <c:v>81.900000000000006</c:v>
                </c:pt>
                <c:pt idx="3">
                  <c:v>91.6</c:v>
                </c:pt>
                <c:pt idx="4">
                  <c:v>100.1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3763112672805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77.599999999999994</c:v>
                </c:pt>
                <c:pt idx="1">
                  <c:v>78.599999999999994</c:v>
                </c:pt>
                <c:pt idx="2">
                  <c:v>80.099999999999994</c:v>
                </c:pt>
                <c:pt idx="3">
                  <c:v>75.599999999999994</c:v>
                </c:pt>
                <c:pt idx="4">
                  <c:v>75.5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データ!$AY$6:$BC$6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86</c:v>
                </c:pt>
                <c:pt idx="2">
                  <c:v>86</c:v>
                </c:pt>
                <c:pt idx="3">
                  <c:v>80.7</c:v>
                </c:pt>
                <c:pt idx="4">
                  <c:v>82.3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197682606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103.2</c:v>
                </c:pt>
                <c:pt idx="1">
                  <c:v>103.6</c:v>
                </c:pt>
                <c:pt idx="2">
                  <c:v>101.4</c:v>
                </c:pt>
                <c:pt idx="3">
                  <c:v>102.3</c:v>
                </c:pt>
                <c:pt idx="4">
                  <c:v>102.9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97.5</c:v>
                </c:pt>
                <c:pt idx="2">
                  <c:v>96.9</c:v>
                </c:pt>
                <c:pt idx="3">
                  <c:v>101.8</c:v>
                </c:pt>
                <c:pt idx="4">
                  <c:v>106.2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 baseline="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021044737828824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40.200000000000003</c:v>
                </c:pt>
                <c:pt idx="2">
                  <c:v>43.7</c:v>
                </c:pt>
                <c:pt idx="3">
                  <c:v>44.3</c:v>
                </c:pt>
                <c:pt idx="4">
                  <c:v>45.3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データ!$DX$6:$EB$6</c:f>
              <c:numCache>
                <c:formatCode>#,##0.0;"△"#,##0.0</c:formatCode>
                <c:ptCount val="5"/>
                <c:pt idx="0">
                  <c:v>46.9</c:v>
                </c:pt>
                <c:pt idx="1">
                  <c:v>48.6</c:v>
                </c:pt>
                <c:pt idx="2">
                  <c:v>50.8</c:v>
                </c:pt>
                <c:pt idx="3">
                  <c:v>51.4</c:v>
                </c:pt>
                <c:pt idx="4">
                  <c:v>51.9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561877133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67.2</c:v>
                </c:pt>
                <c:pt idx="1">
                  <c:v>69.8</c:v>
                </c:pt>
                <c:pt idx="2">
                  <c:v>73.3</c:v>
                </c:pt>
                <c:pt idx="3">
                  <c:v>71.099999999999994</c:v>
                </c:pt>
                <c:pt idx="4">
                  <c:v>68.900000000000006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データ!$EI$6:$EM$6</c:f>
              <c:numCache>
                <c:formatCode>#,##0.0;"△"#,##0.0</c:formatCode>
                <c:ptCount val="5"/>
                <c:pt idx="0">
                  <c:v>67.3</c:v>
                </c:pt>
                <c:pt idx="1">
                  <c:v>70.099999999999994</c:v>
                </c:pt>
                <c:pt idx="2">
                  <c:v>72.599999999999994</c:v>
                </c:pt>
                <c:pt idx="3">
                  <c:v>71.900000000000006</c:v>
                </c:pt>
                <c:pt idx="4">
                  <c:v>71.2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228863497325992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66228753</c:v>
                </c:pt>
                <c:pt idx="1">
                  <c:v>68003100</c:v>
                </c:pt>
                <c:pt idx="2">
                  <c:v>68669054</c:v>
                </c:pt>
                <c:pt idx="3">
                  <c:v>74245534</c:v>
                </c:pt>
                <c:pt idx="4">
                  <c:v>75204262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データ!$ET$6:$EX$6</c:f>
              <c:numCache>
                <c:formatCode>#,##0;"△"#,##0</c:formatCode>
                <c:ptCount val="5"/>
                <c:pt idx="0">
                  <c:v>41975086</c:v>
                </c:pt>
                <c:pt idx="1">
                  <c:v>43785070</c:v>
                </c:pt>
                <c:pt idx="2">
                  <c:v>44436827</c:v>
                </c:pt>
                <c:pt idx="3">
                  <c:v>45896030</c:v>
                </c:pt>
                <c:pt idx="4">
                  <c:v>47415042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2473774654389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15.6</c:v>
                </c:pt>
                <c:pt idx="1">
                  <c:v>16.7</c:v>
                </c:pt>
                <c:pt idx="2">
                  <c:v>16.899999999999999</c:v>
                </c:pt>
                <c:pt idx="3">
                  <c:v>16.600000000000001</c:v>
                </c:pt>
                <c:pt idx="4">
                  <c:v>16.899999999999999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データ!$DM$6:$DQ$6</c:f>
              <c:numCache>
                <c:formatCode>#,##0.0;"△"#,##0.0</c:formatCode>
                <c:ptCount val="5"/>
                <c:pt idx="0">
                  <c:v>20.7</c:v>
                </c:pt>
                <c:pt idx="1">
                  <c:v>20.6</c:v>
                </c:pt>
                <c:pt idx="2">
                  <c:v>20.5</c:v>
                </c:pt>
                <c:pt idx="3">
                  <c:v>20.2</c:v>
                </c:pt>
                <c:pt idx="4">
                  <c:v>20.2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3356844238118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49.5</c:v>
                </c:pt>
                <c:pt idx="1">
                  <c:v>48.1</c:v>
                </c:pt>
                <c:pt idx="2">
                  <c:v>48.2</c:v>
                </c:pt>
                <c:pt idx="3">
                  <c:v>48.2</c:v>
                </c:pt>
                <c:pt idx="4">
                  <c:v>47.4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データ!$DB$6:$DF$6</c:f>
              <c:numCache>
                <c:formatCode>#,##0.0;"△"#,##0.0</c:formatCode>
                <c:ptCount val="5"/>
                <c:pt idx="0">
                  <c:v>59</c:v>
                </c:pt>
                <c:pt idx="1">
                  <c:v>59.4</c:v>
                </c:pt>
                <c:pt idx="2">
                  <c:v>59.9</c:v>
                </c:pt>
                <c:pt idx="3">
                  <c:v>63.4</c:v>
                </c:pt>
                <c:pt idx="4">
                  <c:v>61.3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280</xdr:col>
      <xdr:colOff>11430</xdr:colOff>
      <xdr:row>18</xdr:row>
      <xdr:rowOff>0</xdr:rowOff>
    </xdr:from>
    <xdr:to xmlns:xdr="http://schemas.openxmlformats.org/drawingml/2006/spreadsheetDrawing">
      <xdr:col>368</xdr:col>
      <xdr:colOff>0</xdr:colOff>
      <xdr:row>34</xdr:row>
      <xdr:rowOff>145415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188</xdr:col>
      <xdr:colOff>21590</xdr:colOff>
      <xdr:row>18</xdr:row>
      <xdr:rowOff>11430</xdr:rowOff>
    </xdr:from>
    <xdr:to xmlns:xdr="http://schemas.openxmlformats.org/drawingml/2006/spreadsheetDrawing">
      <xdr:col>276</xdr:col>
      <xdr:colOff>10795</xdr:colOff>
      <xdr:row>34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96</xdr:col>
      <xdr:colOff>22860</xdr:colOff>
      <xdr:row>18</xdr:row>
      <xdr:rowOff>11430</xdr:rowOff>
    </xdr:from>
    <xdr:to xmlns:xdr="http://schemas.openxmlformats.org/drawingml/2006/spreadsheetDrawing">
      <xdr:col>184</xdr:col>
      <xdr:colOff>11430</xdr:colOff>
      <xdr:row>34</xdr:row>
      <xdr:rowOff>156845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18</xdr:row>
      <xdr:rowOff>11430</xdr:rowOff>
    </xdr:from>
    <xdr:to xmlns:xdr="http://schemas.openxmlformats.org/drawingml/2006/spreadsheetDrawing">
      <xdr:col>92</xdr:col>
      <xdr:colOff>22225</xdr:colOff>
      <xdr:row>34</xdr:row>
      <xdr:rowOff>156845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64</xdr:row>
      <xdr:rowOff>0</xdr:rowOff>
    </xdr:from>
    <xdr:to xmlns:xdr="http://schemas.openxmlformats.org/drawingml/2006/spreadsheetDrawing">
      <xdr:col>118</xdr:col>
      <xdr:colOff>31750</xdr:colOff>
      <xdr:row>80</xdr:row>
      <xdr:rowOff>145415</xdr:rowOff>
    </xdr:to>
    <xdr:graphicFrame macro="">
      <xdr:nvGraphicFramePr>
        <xdr:cNvPr id="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129</xdr:col>
      <xdr:colOff>13970</xdr:colOff>
      <xdr:row>64</xdr:row>
      <xdr:rowOff>0</xdr:rowOff>
    </xdr:from>
    <xdr:to xmlns:xdr="http://schemas.openxmlformats.org/drawingml/2006/spreadsheetDrawing">
      <xdr:col>243</xdr:col>
      <xdr:colOff>15875</xdr:colOff>
      <xdr:row>80</xdr:row>
      <xdr:rowOff>145415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253</xdr:col>
      <xdr:colOff>42545</xdr:colOff>
      <xdr:row>64</xdr:row>
      <xdr:rowOff>0</xdr:rowOff>
    </xdr:from>
    <xdr:to xmlns:xdr="http://schemas.openxmlformats.org/drawingml/2006/spreadsheetDrawing">
      <xdr:col>368</xdr:col>
      <xdr:colOff>0</xdr:colOff>
      <xdr:row>80</xdr:row>
      <xdr:rowOff>145415</xdr:rowOff>
    </xdr:to>
    <xdr:graphicFrame macro="">
      <xdr:nvGraphicFramePr>
        <xdr:cNvPr id="8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280</xdr:col>
      <xdr:colOff>11430</xdr:colOff>
      <xdr:row>40</xdr:row>
      <xdr:rowOff>11430</xdr:rowOff>
    </xdr:from>
    <xdr:to xmlns:xdr="http://schemas.openxmlformats.org/drawingml/2006/spreadsheetDrawing">
      <xdr:col>368</xdr:col>
      <xdr:colOff>0</xdr:colOff>
      <xdr:row>56</xdr:row>
      <xdr:rowOff>156845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188</xdr:col>
      <xdr:colOff>21590</xdr:colOff>
      <xdr:row>40</xdr:row>
      <xdr:rowOff>22225</xdr:rowOff>
    </xdr:from>
    <xdr:to xmlns:xdr="http://schemas.openxmlformats.org/drawingml/2006/spreadsheetDrawing">
      <xdr:col>276</xdr:col>
      <xdr:colOff>10795</xdr:colOff>
      <xdr:row>57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96</xdr:col>
      <xdr:colOff>22860</xdr:colOff>
      <xdr:row>40</xdr:row>
      <xdr:rowOff>22225</xdr:rowOff>
    </xdr:from>
    <xdr:to xmlns:xdr="http://schemas.openxmlformats.org/drawingml/2006/spreadsheetDrawing">
      <xdr:col>184</xdr:col>
      <xdr:colOff>11430</xdr:colOff>
      <xdr:row>57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40</xdr:row>
      <xdr:rowOff>22225</xdr:rowOff>
    </xdr:from>
    <xdr:to xmlns:xdr="http://schemas.openxmlformats.org/drawingml/2006/spreadsheetDrawing">
      <xdr:col>92</xdr:col>
      <xdr:colOff>22225</xdr:colOff>
      <xdr:row>57</xdr:row>
      <xdr:rowOff>0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076704" y="177161"/>
          <a:ext cx="712340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【56.4】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076188" y="200300"/>
          <a:ext cx="712221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【17,202】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079282" y="206085"/>
          <a:ext cx="712937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【59,287】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076188" y="188482"/>
          <a:ext cx="712221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【67.1】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076704" y="176927"/>
          <a:ext cx="712340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【70.7】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076188" y="200036"/>
          <a:ext cx="712221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【86.6】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079282" y="205813"/>
          <a:ext cx="71293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【106.2】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998633" y="176927"/>
          <a:ext cx="925791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3998633" y="176927"/>
          <a:ext cx="925791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997601" y="176927"/>
          <a:ext cx="925553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076188" y="188482"/>
          <a:ext cx="712221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【24.8】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7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7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OC91"/>
  <sheetViews>
    <sheetView showGridLines="0" tabSelected="1" topLeftCell="GF31" zoomScaleSheetLayoutView="70" workbookViewId="0">
      <selection activeCell="NJ39" sqref="NJ39:NX51"/>
    </sheetView>
  </sheetViews>
  <sheetFormatPr defaultColWidth="2.625" defaultRowHeight="13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</row>
    <row r="3" spans="1:388" ht="9.7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</row>
    <row r="4" spans="1:388" ht="9.75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</row>
    <row r="5" spans="1:388" ht="9.75" customHeight="1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</row>
    <row r="6" spans="1:388" ht="18.75" customHeight="1">
      <c r="A6" s="2"/>
      <c r="B6" s="7" t="str">
        <f>データ!H6</f>
        <v>静岡県地方独立行政法人静岡県立病院機構　静岡県立こども病院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</row>
    <row r="7" spans="1:388" ht="18.75" customHeight="1">
      <c r="A7" s="2"/>
      <c r="B7" s="8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48"/>
      <c r="AU7" s="8" t="s">
        <v>6</v>
      </c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48"/>
      <c r="CN7" s="8" t="s">
        <v>19</v>
      </c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48"/>
      <c r="EG7" s="8" t="s">
        <v>20</v>
      </c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48"/>
      <c r="FZ7" s="8" t="s">
        <v>7</v>
      </c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48"/>
      <c r="ID7" s="8" t="s">
        <v>14</v>
      </c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48"/>
      <c r="JW7" s="8" t="s">
        <v>11</v>
      </c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48"/>
      <c r="LP7" s="8" t="s">
        <v>8</v>
      </c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48"/>
      <c r="NI7" s="6"/>
      <c r="NJ7" s="12" t="s">
        <v>25</v>
      </c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59"/>
      <c r="NX7" s="6"/>
    </row>
    <row r="8" spans="1:388" ht="18.75" customHeight="1">
      <c r="A8" s="2"/>
      <c r="B8" s="9" t="str">
        <f>データ!K6</f>
        <v>地方独立行政法人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49"/>
      <c r="AU8" s="9" t="str">
        <f>データ!L6</f>
        <v>病院事業</v>
      </c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49"/>
      <c r="CN8" s="9" t="str">
        <f>データ!M6</f>
        <v>一般病院</v>
      </c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49"/>
      <c r="EG8" s="9" t="str">
        <f>データ!N6</f>
        <v>200床以上～300床未満</v>
      </c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49"/>
      <c r="FZ8" s="9" t="str">
        <f>データ!O7</f>
        <v>非設置</v>
      </c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49"/>
      <c r="ID8" s="10">
        <f>データ!Z6</f>
        <v>243</v>
      </c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50"/>
      <c r="JW8" s="10" t="str">
        <f>データ!AA6</f>
        <v>-</v>
      </c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50"/>
      <c r="LP8" s="10" t="str">
        <f>データ!AB6</f>
        <v>-</v>
      </c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50"/>
      <c r="NI8" s="6"/>
      <c r="NJ8" s="62" t="s">
        <v>27</v>
      </c>
      <c r="NK8" s="80"/>
      <c r="NL8" s="94" t="s">
        <v>28</v>
      </c>
      <c r="NM8" s="94"/>
      <c r="NN8" s="94"/>
      <c r="NO8" s="94"/>
      <c r="NP8" s="94"/>
      <c r="NQ8" s="94"/>
      <c r="NR8" s="94"/>
      <c r="NS8" s="94"/>
      <c r="NT8" s="94"/>
      <c r="NU8" s="94"/>
      <c r="NV8" s="94"/>
      <c r="NW8" s="103"/>
      <c r="NX8" s="6"/>
    </row>
    <row r="9" spans="1:388" ht="18.75" customHeight="1">
      <c r="A9" s="2"/>
      <c r="B9" s="8" t="s">
        <v>31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48"/>
      <c r="AU9" s="8" t="s">
        <v>10</v>
      </c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48"/>
      <c r="CN9" s="8" t="s">
        <v>33</v>
      </c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48"/>
      <c r="EG9" s="8" t="s">
        <v>36</v>
      </c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48"/>
      <c r="FZ9" s="8" t="s">
        <v>38</v>
      </c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48"/>
      <c r="ID9" s="8" t="s">
        <v>40</v>
      </c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48"/>
      <c r="JW9" s="8" t="s">
        <v>43</v>
      </c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48"/>
      <c r="LP9" s="8" t="s">
        <v>44</v>
      </c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48"/>
      <c r="NI9" s="6"/>
      <c r="NJ9" s="63" t="s">
        <v>32</v>
      </c>
      <c r="NK9" s="81"/>
      <c r="NL9" s="95" t="s">
        <v>47</v>
      </c>
      <c r="NM9" s="95"/>
      <c r="NN9" s="95"/>
      <c r="NO9" s="95"/>
      <c r="NP9" s="95"/>
      <c r="NQ9" s="95"/>
      <c r="NR9" s="95"/>
      <c r="NS9" s="95"/>
      <c r="NT9" s="95"/>
      <c r="NU9" s="95"/>
      <c r="NV9" s="95"/>
      <c r="NW9" s="104"/>
      <c r="NX9" s="6"/>
    </row>
    <row r="10" spans="1:388" ht="18.75" customHeight="1">
      <c r="A10" s="2"/>
      <c r="B10" s="9" t="str">
        <f>データ!P6</f>
        <v>直営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49"/>
      <c r="AU10" s="10">
        <f>データ!Q6</f>
        <v>29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50"/>
      <c r="CN10" s="9" t="str">
        <f>データ!R6</f>
        <v>対象</v>
      </c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49"/>
      <c r="EG10" s="9" t="str">
        <f>データ!S6</f>
        <v>透 I 未 訓 ガ</v>
      </c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49"/>
      <c r="FZ10" s="9" t="str">
        <f>データ!T6</f>
        <v>救 臨 地 輪</v>
      </c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49"/>
      <c r="ID10" s="10">
        <f>データ!AC6</f>
        <v>36</v>
      </c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50"/>
      <c r="JW10" s="10" t="str">
        <f>データ!AD6</f>
        <v>-</v>
      </c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50"/>
      <c r="LP10" s="10">
        <f>データ!AE6</f>
        <v>279</v>
      </c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50"/>
      <c r="NI10" s="2"/>
      <c r="NJ10" s="64" t="s">
        <v>37</v>
      </c>
      <c r="NK10" s="82"/>
      <c r="NL10" s="96" t="s">
        <v>3</v>
      </c>
      <c r="NM10" s="96"/>
      <c r="NN10" s="96"/>
      <c r="NO10" s="96"/>
      <c r="NP10" s="96"/>
      <c r="NQ10" s="96"/>
      <c r="NR10" s="96"/>
      <c r="NS10" s="96"/>
      <c r="NT10" s="96"/>
      <c r="NU10" s="96"/>
      <c r="NV10" s="96"/>
      <c r="NW10" s="105"/>
      <c r="NX10" s="6"/>
    </row>
    <row r="11" spans="1:388" ht="18.75" customHeight="1">
      <c r="A11" s="2"/>
      <c r="B11" s="8" t="s">
        <v>41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48"/>
      <c r="AU11" s="8" t="s">
        <v>49</v>
      </c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48"/>
      <c r="CN11" s="8" t="s">
        <v>54</v>
      </c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48"/>
      <c r="EG11" s="8" t="s">
        <v>51</v>
      </c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48"/>
      <c r="FZ11" s="8" t="s">
        <v>34</v>
      </c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48"/>
      <c r="ID11" s="8" t="s">
        <v>55</v>
      </c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48"/>
      <c r="JW11" s="8" t="s">
        <v>56</v>
      </c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48"/>
      <c r="LP11" s="8" t="s">
        <v>35</v>
      </c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48"/>
      <c r="NI11" s="57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</row>
    <row r="12" spans="1:388" ht="18.75" customHeight="1">
      <c r="A12" s="2"/>
      <c r="B12" s="10" t="str">
        <f>データ!U6</f>
        <v>-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50"/>
      <c r="AU12" s="10">
        <f>データ!V6</f>
        <v>36812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50"/>
      <c r="CN12" s="9" t="str">
        <f>データ!W6</f>
        <v>非該当</v>
      </c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49"/>
      <c r="EG12" s="9" t="str">
        <f>データ!X6</f>
        <v>非該当</v>
      </c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49"/>
      <c r="FZ12" s="9" t="str">
        <f>データ!Y6</f>
        <v>７：１</v>
      </c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49"/>
      <c r="ID12" s="10">
        <f>データ!AF6</f>
        <v>242</v>
      </c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50"/>
      <c r="JW12" s="10" t="str">
        <f>データ!AG6</f>
        <v>-</v>
      </c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50"/>
      <c r="LP12" s="10">
        <f>データ!AH6</f>
        <v>242</v>
      </c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50"/>
      <c r="NI12" s="57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</row>
    <row r="13" spans="1:388" ht="17.25" customHeight="1">
      <c r="A13" s="2"/>
      <c r="B13" s="11" t="s">
        <v>57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57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</row>
    <row r="14" spans="1:388" ht="17.25" customHeight="1">
      <c r="A14" s="2"/>
      <c r="B14" s="11" t="s">
        <v>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57"/>
      <c r="NJ14" s="66" t="s">
        <v>12</v>
      </c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7"/>
      <c r="MX15" s="57"/>
      <c r="MY15" s="57"/>
      <c r="MZ15" s="57"/>
      <c r="NA15" s="57"/>
      <c r="NB15" s="57"/>
      <c r="NC15" s="57"/>
      <c r="ND15" s="57"/>
      <c r="NE15" s="57"/>
      <c r="NF15" s="57"/>
      <c r="NG15" s="57"/>
      <c r="NH15" s="57"/>
      <c r="NI15" s="57"/>
      <c r="NJ15" s="66"/>
      <c r="NK15" s="66"/>
      <c r="NL15" s="66"/>
      <c r="NM15" s="66"/>
      <c r="NN15" s="66"/>
      <c r="NO15" s="66"/>
      <c r="NP15" s="66"/>
      <c r="NQ15" s="66"/>
      <c r="NR15" s="66"/>
      <c r="NS15" s="66"/>
      <c r="NT15" s="66"/>
      <c r="NU15" s="66"/>
      <c r="NV15" s="66"/>
      <c r="NW15" s="66"/>
      <c r="NX15" s="66"/>
    </row>
    <row r="16" spans="1:388" ht="13.5" customHeight="1">
      <c r="A16" s="3"/>
      <c r="B16" s="12"/>
      <c r="C16" s="21"/>
      <c r="D16" s="21"/>
      <c r="E16" s="21"/>
      <c r="F16" s="27" t="s">
        <v>60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1"/>
      <c r="NF16" s="21"/>
      <c r="NG16" s="21"/>
      <c r="NH16" s="59"/>
      <c r="NI16" s="2"/>
      <c r="NJ16" s="67" t="s">
        <v>61</v>
      </c>
      <c r="NK16" s="83"/>
      <c r="NL16" s="83"/>
      <c r="NM16" s="83"/>
      <c r="NN16" s="99"/>
      <c r="NO16" s="67" t="s">
        <v>21</v>
      </c>
      <c r="NP16" s="83"/>
      <c r="NQ16" s="83"/>
      <c r="NR16" s="83"/>
      <c r="NS16" s="99"/>
      <c r="NT16" s="67" t="s">
        <v>29</v>
      </c>
      <c r="NU16" s="83"/>
      <c r="NV16" s="83"/>
      <c r="NW16" s="83"/>
      <c r="NX16" s="99"/>
    </row>
    <row r="17" spans="1:393" ht="13.5" customHeight="1">
      <c r="A17" s="2"/>
      <c r="B17" s="13"/>
      <c r="C17" s="22"/>
      <c r="D17" s="22"/>
      <c r="E17" s="2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2"/>
      <c r="NF17" s="22"/>
      <c r="NG17" s="22"/>
      <c r="NH17" s="60"/>
      <c r="NI17" s="2"/>
      <c r="NJ17" s="68"/>
      <c r="NK17" s="84"/>
      <c r="NL17" s="84"/>
      <c r="NM17" s="84"/>
      <c r="NN17" s="100"/>
      <c r="NO17" s="68"/>
      <c r="NP17" s="84"/>
      <c r="NQ17" s="84"/>
      <c r="NR17" s="84"/>
      <c r="NS17" s="100"/>
      <c r="NT17" s="68"/>
      <c r="NU17" s="84"/>
      <c r="NV17" s="84"/>
      <c r="NW17" s="84"/>
      <c r="NX17" s="100"/>
    </row>
    <row r="18" spans="1:393" ht="13.5" customHeight="1">
      <c r="A18" s="2"/>
      <c r="B18" s="1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60"/>
      <c r="NI18" s="2"/>
      <c r="NJ18" s="69" t="s">
        <v>66</v>
      </c>
      <c r="NK18" s="85"/>
      <c r="NL18" s="85"/>
      <c r="NM18" s="97" t="s">
        <v>45</v>
      </c>
      <c r="NN18" s="101"/>
      <c r="NO18" s="69" t="s">
        <v>84</v>
      </c>
      <c r="NP18" s="85"/>
      <c r="NQ18" s="85"/>
      <c r="NR18" s="97" t="s">
        <v>45</v>
      </c>
      <c r="NS18" s="101"/>
      <c r="NT18" s="69" t="s">
        <v>66</v>
      </c>
      <c r="NU18" s="85"/>
      <c r="NV18" s="85"/>
      <c r="NW18" s="97" t="s">
        <v>45</v>
      </c>
      <c r="NX18" s="101"/>
      <c r="OC18" s="2" t="s">
        <v>66</v>
      </c>
    </row>
    <row r="19" spans="1:393" ht="13.5" customHeight="1">
      <c r="A19" s="2"/>
      <c r="B19" s="1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4"/>
      <c r="DD19" s="24"/>
      <c r="DE19" s="23"/>
      <c r="DF19" s="23"/>
      <c r="DG19" s="23"/>
      <c r="DH19" s="23"/>
      <c r="DI19" s="23"/>
      <c r="DJ19" s="23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3"/>
      <c r="NH19" s="4"/>
      <c r="NI19" s="2"/>
      <c r="NJ19" s="70"/>
      <c r="NK19" s="86"/>
      <c r="NL19" s="86"/>
      <c r="NM19" s="98"/>
      <c r="NN19" s="102"/>
      <c r="NO19" s="70"/>
      <c r="NP19" s="86"/>
      <c r="NQ19" s="86"/>
      <c r="NR19" s="98"/>
      <c r="NS19" s="102"/>
      <c r="NT19" s="70"/>
      <c r="NU19" s="86"/>
      <c r="NV19" s="86"/>
      <c r="NW19" s="98"/>
      <c r="NX19" s="102"/>
      <c r="OC19" s="113" t="s">
        <v>62</v>
      </c>
    </row>
    <row r="20" spans="1:393" ht="13.5" customHeight="1">
      <c r="A20" s="2"/>
      <c r="B20" s="1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  <c r="DD20" s="24"/>
      <c r="DE20" s="23"/>
      <c r="DF20" s="23"/>
      <c r="DG20" s="23"/>
      <c r="DH20" s="23"/>
      <c r="DI20" s="23"/>
      <c r="DJ20" s="23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3"/>
      <c r="NH20" s="4"/>
      <c r="NI20" s="2"/>
      <c r="NJ20" s="71" t="s">
        <v>63</v>
      </c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OC20" s="113" t="s">
        <v>69</v>
      </c>
    </row>
    <row r="21" spans="1:393" ht="13.5" customHeight="1">
      <c r="A21" s="2"/>
      <c r="B21" s="1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4"/>
      <c r="NI21" s="2"/>
      <c r="NJ21" s="72"/>
      <c r="NK21" s="72"/>
      <c r="NL21" s="72"/>
      <c r="NM21" s="72"/>
      <c r="NN21" s="72"/>
      <c r="NO21" s="72"/>
      <c r="NP21" s="72"/>
      <c r="NQ21" s="72"/>
      <c r="NR21" s="72"/>
      <c r="NS21" s="72"/>
      <c r="NT21" s="72"/>
      <c r="NU21" s="72"/>
      <c r="NV21" s="72"/>
      <c r="NW21" s="72"/>
      <c r="NX21" s="72"/>
      <c r="OC21" s="113" t="s">
        <v>71</v>
      </c>
    </row>
    <row r="22" spans="1:393" ht="13.5" customHeight="1">
      <c r="A22" s="2"/>
      <c r="B22" s="1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4"/>
      <c r="NI22" s="2"/>
      <c r="NJ22" s="73" t="s">
        <v>175</v>
      </c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106"/>
      <c r="OC22" s="113" t="s">
        <v>2</v>
      </c>
    </row>
    <row r="23" spans="1:393" ht="13.5" customHeight="1">
      <c r="A23" s="2"/>
      <c r="B23" s="1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4"/>
      <c r="NI23" s="2"/>
      <c r="NJ23" s="74"/>
      <c r="NK23" s="88"/>
      <c r="NL23" s="88"/>
      <c r="NM23" s="88"/>
      <c r="NN23" s="88"/>
      <c r="NO23" s="88"/>
      <c r="NP23" s="88"/>
      <c r="NQ23" s="88"/>
      <c r="NR23" s="88"/>
      <c r="NS23" s="88"/>
      <c r="NT23" s="88"/>
      <c r="NU23" s="88"/>
      <c r="NV23" s="88"/>
      <c r="NW23" s="88"/>
      <c r="NX23" s="107"/>
      <c r="OC23" s="113" t="s">
        <v>39</v>
      </c>
    </row>
    <row r="24" spans="1:393" ht="13.5" customHeight="1">
      <c r="A24" s="2"/>
      <c r="B24" s="1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4"/>
      <c r="NI24" s="2"/>
      <c r="NJ24" s="74"/>
      <c r="NK24" s="88"/>
      <c r="NL24" s="88"/>
      <c r="NM24" s="88"/>
      <c r="NN24" s="88"/>
      <c r="NO24" s="88"/>
      <c r="NP24" s="88"/>
      <c r="NQ24" s="88"/>
      <c r="NR24" s="88"/>
      <c r="NS24" s="88"/>
      <c r="NT24" s="88"/>
      <c r="NU24" s="88"/>
      <c r="NV24" s="88"/>
      <c r="NW24" s="88"/>
      <c r="NX24" s="107"/>
      <c r="OC24" s="113" t="s">
        <v>65</v>
      </c>
    </row>
    <row r="25" spans="1:393" ht="13.5" customHeight="1">
      <c r="A25" s="2"/>
      <c r="B25" s="1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4"/>
      <c r="NI25" s="2"/>
      <c r="NJ25" s="74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107"/>
      <c r="OC25" s="113" t="s">
        <v>30</v>
      </c>
    </row>
    <row r="26" spans="1:393" ht="13.5" customHeight="1">
      <c r="A26" s="2"/>
      <c r="B26" s="1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4"/>
      <c r="NI26" s="2"/>
      <c r="NJ26" s="74"/>
      <c r="NK26" s="88"/>
      <c r="NL26" s="88"/>
      <c r="NM26" s="88"/>
      <c r="NN26" s="88"/>
      <c r="NO26" s="88"/>
      <c r="NP26" s="88"/>
      <c r="NQ26" s="88"/>
      <c r="NR26" s="88"/>
      <c r="NS26" s="88"/>
      <c r="NT26" s="88"/>
      <c r="NU26" s="88"/>
      <c r="NV26" s="88"/>
      <c r="NW26" s="88"/>
      <c r="NX26" s="107"/>
      <c r="OC26" s="113" t="s">
        <v>22</v>
      </c>
    </row>
    <row r="27" spans="1:393" ht="13.5" customHeight="1">
      <c r="A27" s="2"/>
      <c r="B27" s="1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4"/>
      <c r="NI27" s="2"/>
      <c r="NJ27" s="74"/>
      <c r="NK27" s="88"/>
      <c r="NL27" s="88"/>
      <c r="NM27" s="88"/>
      <c r="NN27" s="88"/>
      <c r="NO27" s="88"/>
      <c r="NP27" s="88"/>
      <c r="NQ27" s="88"/>
      <c r="NR27" s="88"/>
      <c r="NS27" s="88"/>
      <c r="NT27" s="88"/>
      <c r="NU27" s="88"/>
      <c r="NV27" s="88"/>
      <c r="NW27" s="88"/>
      <c r="NX27" s="107"/>
      <c r="OC27" s="113" t="s">
        <v>23</v>
      </c>
    </row>
    <row r="28" spans="1:393" ht="13.5" customHeight="1">
      <c r="A28" s="2"/>
      <c r="B28" s="1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4"/>
      <c r="NI28" s="2"/>
      <c r="NJ28" s="74"/>
      <c r="NK28" s="88"/>
      <c r="NL28" s="88"/>
      <c r="NM28" s="88"/>
      <c r="NN28" s="88"/>
      <c r="NO28" s="88"/>
      <c r="NP28" s="88"/>
      <c r="NQ28" s="88"/>
      <c r="NR28" s="88"/>
      <c r="NS28" s="88"/>
      <c r="NT28" s="88"/>
      <c r="NU28" s="88"/>
      <c r="NV28" s="88"/>
      <c r="NW28" s="88"/>
      <c r="NX28" s="107"/>
      <c r="OC28" s="113" t="s">
        <v>72</v>
      </c>
    </row>
    <row r="29" spans="1:393" ht="13.5" customHeight="1">
      <c r="A29" s="2"/>
      <c r="B29" s="1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4"/>
      <c r="NI29" s="2"/>
      <c r="NJ29" s="74"/>
      <c r="NK29" s="88"/>
      <c r="NL29" s="88"/>
      <c r="NM29" s="88"/>
      <c r="NN29" s="88"/>
      <c r="NO29" s="88"/>
      <c r="NP29" s="88"/>
      <c r="NQ29" s="88"/>
      <c r="NR29" s="88"/>
      <c r="NS29" s="88"/>
      <c r="NT29" s="88"/>
      <c r="NU29" s="88"/>
      <c r="NV29" s="88"/>
      <c r="NW29" s="88"/>
      <c r="NX29" s="107"/>
      <c r="OC29" s="113" t="s">
        <v>1</v>
      </c>
    </row>
    <row r="30" spans="1:393" ht="13.5" customHeight="1">
      <c r="A30" s="2"/>
      <c r="B30" s="1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4"/>
      <c r="NI30" s="2"/>
      <c r="NJ30" s="74"/>
      <c r="NK30" s="88"/>
      <c r="NL30" s="88"/>
      <c r="NM30" s="88"/>
      <c r="NN30" s="88"/>
      <c r="NO30" s="88"/>
      <c r="NP30" s="88"/>
      <c r="NQ30" s="88"/>
      <c r="NR30" s="88"/>
      <c r="NS30" s="88"/>
      <c r="NT30" s="88"/>
      <c r="NU30" s="88"/>
      <c r="NV30" s="88"/>
      <c r="NW30" s="88"/>
      <c r="NX30" s="107"/>
      <c r="OC30" s="113" t="s">
        <v>26</v>
      </c>
    </row>
    <row r="31" spans="1:393" ht="13.5" customHeight="1">
      <c r="A31" s="2"/>
      <c r="B31" s="14"/>
      <c r="C31" s="23"/>
      <c r="D31" s="23"/>
      <c r="E31" s="23"/>
      <c r="F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4"/>
      <c r="NI31" s="2"/>
      <c r="NJ31" s="74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8"/>
      <c r="NX31" s="107"/>
      <c r="OC31" s="113" t="s">
        <v>73</v>
      </c>
    </row>
    <row r="32" spans="1:393" ht="13.5" customHeight="1">
      <c r="A32" s="2"/>
      <c r="B32" s="14"/>
      <c r="D32" s="23"/>
      <c r="E32" s="23"/>
      <c r="F32" s="23"/>
      <c r="G32" s="29"/>
      <c r="H32" s="29"/>
      <c r="I32" s="29"/>
      <c r="J32" s="29"/>
      <c r="K32" s="29"/>
      <c r="L32" s="29"/>
      <c r="M32" s="29"/>
      <c r="N32" s="29"/>
      <c r="O32" s="29"/>
      <c r="P32" s="34" t="str">
        <f>データ!$B$11</f>
        <v>H29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5"/>
      <c r="AE32" s="34" t="str">
        <f>データ!$C$11</f>
        <v>H30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45"/>
      <c r="AT32" s="34" t="str">
        <f>データ!$D$11</f>
        <v>R01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45"/>
      <c r="BI32" s="34" t="str">
        <f>データ!$E$11</f>
        <v>R02</v>
      </c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45"/>
      <c r="BX32" s="34" t="str">
        <f>データ!$F$11</f>
        <v>R03</v>
      </c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45"/>
      <c r="CO32" s="23"/>
      <c r="CP32" s="23"/>
      <c r="CQ32" s="23"/>
      <c r="CR32" s="23"/>
      <c r="CS32" s="23"/>
      <c r="CT32" s="23"/>
      <c r="CU32" s="29"/>
      <c r="CV32" s="29"/>
      <c r="CW32" s="29"/>
      <c r="CX32" s="29"/>
      <c r="CY32" s="29"/>
      <c r="CZ32" s="29"/>
      <c r="DA32" s="29"/>
      <c r="DB32" s="29"/>
      <c r="DC32" s="29"/>
      <c r="DD32" s="34" t="str">
        <f>データ!$B$11</f>
        <v>H29</v>
      </c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45"/>
      <c r="DS32" s="34" t="str">
        <f>データ!$C$11</f>
        <v>H30</v>
      </c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45"/>
      <c r="EH32" s="34" t="str">
        <f>データ!$D$11</f>
        <v>R01</v>
      </c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45"/>
      <c r="EW32" s="34" t="str">
        <f>データ!$E$11</f>
        <v>R02</v>
      </c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45"/>
      <c r="FL32" s="34" t="str">
        <f>データ!$F$11</f>
        <v>R03</v>
      </c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45"/>
      <c r="GA32" s="23"/>
      <c r="GB32" s="23"/>
      <c r="GC32" s="23"/>
      <c r="GD32" s="23"/>
      <c r="GE32" s="23"/>
      <c r="GF32" s="23"/>
      <c r="GG32" s="23"/>
      <c r="GH32" s="23"/>
      <c r="GI32" s="29"/>
      <c r="GJ32" s="29"/>
      <c r="GK32" s="29"/>
      <c r="GL32" s="29"/>
      <c r="GM32" s="29"/>
      <c r="GN32" s="29"/>
      <c r="GO32" s="29"/>
      <c r="GP32" s="29"/>
      <c r="GQ32" s="29"/>
      <c r="GR32" s="34" t="str">
        <f>データ!$B$11</f>
        <v>H29</v>
      </c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45"/>
      <c r="HG32" s="34" t="str">
        <f>データ!$C$11</f>
        <v>H30</v>
      </c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45"/>
      <c r="HV32" s="34" t="str">
        <f>データ!$D$11</f>
        <v>R01</v>
      </c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45"/>
      <c r="IK32" s="34" t="str">
        <f>データ!$E$11</f>
        <v>R02</v>
      </c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45"/>
      <c r="IZ32" s="34" t="str">
        <f>データ!$F$11</f>
        <v>R03</v>
      </c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45"/>
      <c r="JO32" s="23"/>
      <c r="JP32" s="23"/>
      <c r="JQ32" s="23"/>
      <c r="JR32" s="23"/>
      <c r="JS32" s="23"/>
      <c r="JT32" s="23"/>
      <c r="JU32" s="23"/>
      <c r="JV32" s="23"/>
      <c r="JW32" s="29"/>
      <c r="JX32" s="29"/>
      <c r="JY32" s="29"/>
      <c r="JZ32" s="29"/>
      <c r="KA32" s="29"/>
      <c r="KB32" s="29"/>
      <c r="KC32" s="29"/>
      <c r="KD32" s="29"/>
      <c r="KE32" s="29"/>
      <c r="KF32" s="34" t="str">
        <f>データ!$B$11</f>
        <v>H29</v>
      </c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45"/>
      <c r="KU32" s="34" t="str">
        <f>データ!$C$11</f>
        <v>H30</v>
      </c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45"/>
      <c r="LJ32" s="34" t="str">
        <f>データ!$D$11</f>
        <v>R01</v>
      </c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45"/>
      <c r="LY32" s="34" t="str">
        <f>データ!$E$11</f>
        <v>R02</v>
      </c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45"/>
      <c r="MN32" s="34" t="str">
        <f>データ!$F$11</f>
        <v>R03</v>
      </c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45"/>
      <c r="ND32" s="23"/>
      <c r="NE32" s="23"/>
      <c r="NF32" s="23"/>
      <c r="NG32" s="23"/>
      <c r="NH32" s="4"/>
      <c r="NI32" s="2"/>
      <c r="NJ32" s="74"/>
      <c r="NK32" s="88"/>
      <c r="NL32" s="88"/>
      <c r="NM32" s="88"/>
      <c r="NN32" s="88"/>
      <c r="NO32" s="88"/>
      <c r="NP32" s="88"/>
      <c r="NQ32" s="88"/>
      <c r="NR32" s="88"/>
      <c r="NS32" s="88"/>
      <c r="NT32" s="88"/>
      <c r="NU32" s="88"/>
      <c r="NV32" s="88"/>
      <c r="NW32" s="88"/>
      <c r="NX32" s="107"/>
      <c r="OC32" s="113" t="s">
        <v>59</v>
      </c>
    </row>
    <row r="33" spans="1:393" ht="13.5" customHeight="1">
      <c r="A33" s="2"/>
      <c r="B33" s="14"/>
      <c r="D33" s="23"/>
      <c r="E33" s="23"/>
      <c r="F33" s="23"/>
      <c r="G33" s="30" t="s">
        <v>74</v>
      </c>
      <c r="H33" s="30"/>
      <c r="I33" s="30"/>
      <c r="J33" s="30"/>
      <c r="K33" s="30"/>
      <c r="L33" s="30"/>
      <c r="M33" s="30"/>
      <c r="N33" s="30"/>
      <c r="O33" s="30"/>
      <c r="P33" s="35">
        <f>データ!AI7</f>
        <v>103.2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6"/>
      <c r="AE33" s="35">
        <f>データ!AJ7</f>
        <v>103.6</v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46"/>
      <c r="AT33" s="35">
        <f>データ!AK7</f>
        <v>101.4</v>
      </c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46"/>
      <c r="BI33" s="35">
        <f>データ!AL7</f>
        <v>102.3</v>
      </c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46"/>
      <c r="BX33" s="35">
        <f>データ!AM7</f>
        <v>102.9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46"/>
      <c r="CO33" s="23"/>
      <c r="CP33" s="23"/>
      <c r="CQ33" s="23"/>
      <c r="CR33" s="23"/>
      <c r="CS33" s="23"/>
      <c r="CT33" s="23"/>
      <c r="CU33" s="30" t="s">
        <v>74</v>
      </c>
      <c r="CV33" s="30"/>
      <c r="CW33" s="30"/>
      <c r="CX33" s="30"/>
      <c r="CY33" s="30"/>
      <c r="CZ33" s="30"/>
      <c r="DA33" s="30"/>
      <c r="DB33" s="30"/>
      <c r="DC33" s="30"/>
      <c r="DD33" s="35">
        <f>データ!AT7</f>
        <v>77.599999999999994</v>
      </c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46"/>
      <c r="DS33" s="35">
        <f>データ!AU7</f>
        <v>78.599999999999994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46"/>
      <c r="EH33" s="35">
        <f>データ!AV7</f>
        <v>80.099999999999994</v>
      </c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46"/>
      <c r="EW33" s="35">
        <f>データ!AW7</f>
        <v>75.599999999999994</v>
      </c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46"/>
      <c r="FL33" s="35">
        <f>データ!AX7</f>
        <v>75.5</v>
      </c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46"/>
      <c r="GA33" s="23"/>
      <c r="GB33" s="23"/>
      <c r="GC33" s="23"/>
      <c r="GD33" s="23"/>
      <c r="GE33" s="23"/>
      <c r="GF33" s="23"/>
      <c r="GG33" s="23"/>
      <c r="GH33" s="23"/>
      <c r="GI33" s="30" t="s">
        <v>74</v>
      </c>
      <c r="GJ33" s="30"/>
      <c r="GK33" s="30"/>
      <c r="GL33" s="30"/>
      <c r="GM33" s="30"/>
      <c r="GN33" s="30"/>
      <c r="GO33" s="30"/>
      <c r="GP33" s="30"/>
      <c r="GQ33" s="30"/>
      <c r="GR33" s="35">
        <f>データ!BE7</f>
        <v>0</v>
      </c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46"/>
      <c r="HG33" s="35">
        <f>データ!BF7</f>
        <v>0</v>
      </c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46"/>
      <c r="HV33" s="35">
        <f>データ!BG7</f>
        <v>0</v>
      </c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46"/>
      <c r="IK33" s="35">
        <f>データ!BH7</f>
        <v>0</v>
      </c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46"/>
      <c r="IZ33" s="35">
        <f>データ!BI7</f>
        <v>0</v>
      </c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46"/>
      <c r="JO33" s="23"/>
      <c r="JP33" s="23"/>
      <c r="JQ33" s="23"/>
      <c r="JR33" s="23"/>
      <c r="JS33" s="23"/>
      <c r="JT33" s="23"/>
      <c r="JU33" s="23"/>
      <c r="JV33" s="23"/>
      <c r="JW33" s="30" t="s">
        <v>74</v>
      </c>
      <c r="JX33" s="30"/>
      <c r="JY33" s="30"/>
      <c r="JZ33" s="30"/>
      <c r="KA33" s="30"/>
      <c r="KB33" s="30"/>
      <c r="KC33" s="30"/>
      <c r="KD33" s="30"/>
      <c r="KE33" s="30"/>
      <c r="KF33" s="35">
        <f>データ!BP7</f>
        <v>74.2</v>
      </c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46"/>
      <c r="KU33" s="35">
        <f>データ!BQ7</f>
        <v>74</v>
      </c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46"/>
      <c r="LJ33" s="35">
        <f>データ!BR7</f>
        <v>74.2</v>
      </c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46"/>
      <c r="LY33" s="35">
        <f>データ!BS7</f>
        <v>64.5</v>
      </c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46"/>
      <c r="MN33" s="35">
        <f>データ!BT7</f>
        <v>74.900000000000006</v>
      </c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46"/>
      <c r="ND33" s="23"/>
      <c r="NE33" s="23"/>
      <c r="NF33" s="23"/>
      <c r="NG33" s="23"/>
      <c r="NH33" s="4"/>
      <c r="NI33" s="2"/>
      <c r="NJ33" s="74"/>
      <c r="NK33" s="88"/>
      <c r="NL33" s="88"/>
      <c r="NM33" s="88"/>
      <c r="NN33" s="88"/>
      <c r="NO33" s="88"/>
      <c r="NP33" s="88"/>
      <c r="NQ33" s="88"/>
      <c r="NR33" s="88"/>
      <c r="NS33" s="88"/>
      <c r="NT33" s="88"/>
      <c r="NU33" s="88"/>
      <c r="NV33" s="88"/>
      <c r="NW33" s="88"/>
      <c r="NX33" s="107"/>
      <c r="OC33" s="113" t="s">
        <v>75</v>
      </c>
    </row>
    <row r="34" spans="1:393" ht="13.5" customHeight="1">
      <c r="A34" s="2"/>
      <c r="B34" s="14"/>
      <c r="D34" s="23"/>
      <c r="E34" s="23"/>
      <c r="F34" s="23"/>
      <c r="G34" s="30" t="s">
        <v>13</v>
      </c>
      <c r="H34" s="30"/>
      <c r="I34" s="30"/>
      <c r="J34" s="30"/>
      <c r="K34" s="30"/>
      <c r="L34" s="30"/>
      <c r="M34" s="30"/>
      <c r="N34" s="30"/>
      <c r="O34" s="30"/>
      <c r="P34" s="35">
        <f>データ!AN7</f>
        <v>97.2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6"/>
      <c r="AE34" s="35">
        <f>データ!AO7</f>
        <v>97.5</v>
      </c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46"/>
      <c r="AT34" s="35">
        <f>データ!AP7</f>
        <v>96.9</v>
      </c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46"/>
      <c r="BI34" s="35">
        <f>データ!AQ7</f>
        <v>101.8</v>
      </c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46"/>
      <c r="BX34" s="35">
        <f>データ!AR7</f>
        <v>106.2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46"/>
      <c r="CO34" s="23"/>
      <c r="CP34" s="23"/>
      <c r="CQ34" s="23"/>
      <c r="CR34" s="23"/>
      <c r="CS34" s="23"/>
      <c r="CT34" s="23"/>
      <c r="CU34" s="30" t="s">
        <v>13</v>
      </c>
      <c r="CV34" s="30"/>
      <c r="CW34" s="30"/>
      <c r="CX34" s="30"/>
      <c r="CY34" s="30"/>
      <c r="CZ34" s="30"/>
      <c r="DA34" s="30"/>
      <c r="DB34" s="30"/>
      <c r="DC34" s="30"/>
      <c r="DD34" s="35">
        <f>データ!AY7</f>
        <v>85.9</v>
      </c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46"/>
      <c r="DS34" s="35">
        <f>データ!AZ7</f>
        <v>86</v>
      </c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46"/>
      <c r="EH34" s="35">
        <f>データ!BA7</f>
        <v>86</v>
      </c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46"/>
      <c r="EW34" s="35">
        <f>データ!BB7</f>
        <v>80.7</v>
      </c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46"/>
      <c r="FL34" s="35">
        <f>データ!BC7</f>
        <v>82.3</v>
      </c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46"/>
      <c r="GA34" s="23"/>
      <c r="GB34" s="23"/>
      <c r="GC34" s="23"/>
      <c r="GD34" s="23"/>
      <c r="GE34" s="23"/>
      <c r="GF34" s="23"/>
      <c r="GG34" s="23"/>
      <c r="GH34" s="23"/>
      <c r="GI34" s="30" t="s">
        <v>13</v>
      </c>
      <c r="GJ34" s="30"/>
      <c r="GK34" s="30"/>
      <c r="GL34" s="30"/>
      <c r="GM34" s="30"/>
      <c r="GN34" s="30"/>
      <c r="GO34" s="30"/>
      <c r="GP34" s="30"/>
      <c r="GQ34" s="30"/>
      <c r="GR34" s="35">
        <f>データ!BJ7</f>
        <v>86.8</v>
      </c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46"/>
      <c r="HG34" s="35">
        <f>データ!BK7</f>
        <v>90.8</v>
      </c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46"/>
      <c r="HV34" s="35">
        <f>データ!BL7</f>
        <v>81.900000000000006</v>
      </c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46"/>
      <c r="IK34" s="35">
        <f>データ!BM7</f>
        <v>91.6</v>
      </c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46"/>
      <c r="IZ34" s="35">
        <f>データ!BN7</f>
        <v>100.1</v>
      </c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46"/>
      <c r="JO34" s="23"/>
      <c r="JP34" s="23"/>
      <c r="JQ34" s="23"/>
      <c r="JR34" s="23"/>
      <c r="JS34" s="23"/>
      <c r="JT34" s="23"/>
      <c r="JU34" s="23"/>
      <c r="JV34" s="23"/>
      <c r="JW34" s="30" t="s">
        <v>13</v>
      </c>
      <c r="JX34" s="30"/>
      <c r="JY34" s="30"/>
      <c r="JZ34" s="30"/>
      <c r="KA34" s="30"/>
      <c r="KB34" s="30"/>
      <c r="KC34" s="30"/>
      <c r="KD34" s="30"/>
      <c r="KE34" s="30"/>
      <c r="KF34" s="35">
        <f>データ!BU7</f>
        <v>73</v>
      </c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46"/>
      <c r="KU34" s="35">
        <f>データ!BV7</f>
        <v>72.099999999999994</v>
      </c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46"/>
      <c r="LJ34" s="35">
        <f>データ!BW7</f>
        <v>72.900000000000006</v>
      </c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46"/>
      <c r="LY34" s="35">
        <f>データ!BX7</f>
        <v>64.5</v>
      </c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46"/>
      <c r="MN34" s="35">
        <f>データ!BY7</f>
        <v>63.8</v>
      </c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46"/>
      <c r="ND34" s="23"/>
      <c r="NE34" s="23"/>
      <c r="NF34" s="23"/>
      <c r="NG34" s="23"/>
      <c r="NH34" s="4"/>
      <c r="NI34" s="2"/>
      <c r="NJ34" s="75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89"/>
      <c r="NX34" s="108"/>
      <c r="OC34" s="113" t="s">
        <v>76</v>
      </c>
    </row>
    <row r="35" spans="1:393" ht="13.5" customHeight="1">
      <c r="A35" s="2"/>
      <c r="B35" s="1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4"/>
      <c r="NI35" s="2"/>
      <c r="NJ35" s="71" t="s">
        <v>15</v>
      </c>
      <c r="NK35" s="71"/>
      <c r="NL35" s="71"/>
      <c r="NM35" s="71"/>
      <c r="NN35" s="71"/>
      <c r="NO35" s="71"/>
      <c r="NP35" s="71"/>
      <c r="NQ35" s="71"/>
      <c r="NR35" s="71"/>
      <c r="NS35" s="71"/>
      <c r="NT35" s="71"/>
      <c r="NU35" s="71"/>
      <c r="NV35" s="71"/>
      <c r="NW35" s="71"/>
      <c r="NX35" s="71"/>
      <c r="OC35" s="113" t="s">
        <v>79</v>
      </c>
    </row>
    <row r="36" spans="1:393" ht="13.5" customHeight="1">
      <c r="A36" s="2"/>
      <c r="B36" s="14"/>
      <c r="C36" s="24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3"/>
      <c r="CQ36" s="23"/>
      <c r="CR36" s="23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3"/>
      <c r="JS36" s="23"/>
      <c r="JT36" s="23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4"/>
      <c r="NI36" s="2"/>
      <c r="NJ36" s="72"/>
      <c r="NK36" s="72"/>
      <c r="NL36" s="72"/>
      <c r="NM36" s="72"/>
      <c r="NN36" s="72"/>
      <c r="NO36" s="72"/>
      <c r="NP36" s="72"/>
      <c r="NQ36" s="72"/>
      <c r="NR36" s="72"/>
      <c r="NS36" s="72"/>
      <c r="NT36" s="72"/>
      <c r="NU36" s="72"/>
      <c r="NV36" s="72"/>
      <c r="NW36" s="72"/>
      <c r="NX36" s="72"/>
      <c r="OC36" s="113" t="s">
        <v>17</v>
      </c>
    </row>
    <row r="37" spans="1:393" ht="13.5" customHeight="1">
      <c r="A37" s="2"/>
      <c r="B37" s="14"/>
      <c r="C37" s="24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3"/>
      <c r="CQ37" s="23"/>
      <c r="CR37" s="23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3"/>
      <c r="JS37" s="23"/>
      <c r="JT37" s="23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4"/>
      <c r="NI37" s="2"/>
      <c r="NJ37" s="76" t="s">
        <v>80</v>
      </c>
      <c r="NK37" s="90"/>
      <c r="NL37" s="90"/>
      <c r="NM37" s="90"/>
      <c r="NN37" s="90"/>
      <c r="NO37" s="90"/>
      <c r="NP37" s="90"/>
      <c r="NQ37" s="90"/>
      <c r="NR37" s="90"/>
      <c r="NS37" s="90"/>
      <c r="NT37" s="90"/>
      <c r="NU37" s="90"/>
      <c r="NV37" s="90"/>
      <c r="NW37" s="90"/>
      <c r="NX37" s="109"/>
      <c r="OC37" s="113" t="s">
        <v>82</v>
      </c>
    </row>
    <row r="38" spans="1:393" ht="13.5" customHeight="1">
      <c r="A38" s="2"/>
      <c r="B38" s="14"/>
      <c r="C38" s="22"/>
      <c r="D38" s="23"/>
      <c r="E38" s="23"/>
      <c r="F38" s="23"/>
      <c r="G38" s="23"/>
      <c r="H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3"/>
      <c r="GQ38" s="23"/>
      <c r="GR38" s="22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60"/>
      <c r="NI38" s="2"/>
      <c r="NJ38" s="77"/>
      <c r="NK38" s="91"/>
      <c r="NL38" s="91"/>
      <c r="NM38" s="91"/>
      <c r="NN38" s="91"/>
      <c r="NO38" s="91"/>
      <c r="NP38" s="91"/>
      <c r="NQ38" s="91"/>
      <c r="NR38" s="91"/>
      <c r="NS38" s="91"/>
      <c r="NT38" s="91"/>
      <c r="NU38" s="91"/>
      <c r="NV38" s="91"/>
      <c r="NW38" s="91"/>
      <c r="NX38" s="110"/>
      <c r="OC38" s="113" t="s">
        <v>83</v>
      </c>
    </row>
    <row r="39" spans="1:393" ht="13.5" customHeight="1">
      <c r="A39" s="2"/>
      <c r="B39" s="14"/>
      <c r="C39" s="22"/>
      <c r="D39" s="23"/>
      <c r="E39" s="23"/>
      <c r="F39" s="23"/>
      <c r="G39" s="23"/>
      <c r="H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3"/>
      <c r="GQ39" s="23"/>
      <c r="GR39" s="22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60"/>
      <c r="NI39" s="2"/>
      <c r="NJ39" s="74" t="s">
        <v>177</v>
      </c>
      <c r="NK39" s="88"/>
      <c r="NL39" s="88"/>
      <c r="NM39" s="88"/>
      <c r="NN39" s="88"/>
      <c r="NO39" s="88"/>
      <c r="NP39" s="88"/>
      <c r="NQ39" s="88"/>
      <c r="NR39" s="88"/>
      <c r="NS39" s="88"/>
      <c r="NT39" s="88"/>
      <c r="NU39" s="88"/>
      <c r="NV39" s="88"/>
      <c r="NW39" s="88"/>
      <c r="NX39" s="107"/>
      <c r="OC39" s="113" t="s">
        <v>84</v>
      </c>
    </row>
    <row r="40" spans="1:393" ht="13.5" customHeight="1">
      <c r="A40" s="2"/>
      <c r="B40" s="1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60"/>
      <c r="NI40" s="2"/>
      <c r="NJ40" s="74"/>
      <c r="NK40" s="88"/>
      <c r="NL40" s="88"/>
      <c r="NM40" s="88"/>
      <c r="NN40" s="88"/>
      <c r="NO40" s="88"/>
      <c r="NP40" s="88"/>
      <c r="NQ40" s="88"/>
      <c r="NR40" s="88"/>
      <c r="NS40" s="88"/>
      <c r="NT40" s="88"/>
      <c r="NU40" s="88"/>
      <c r="NV40" s="88"/>
      <c r="NW40" s="88"/>
      <c r="NX40" s="107"/>
      <c r="OC40" s="113" t="s">
        <v>85</v>
      </c>
    </row>
    <row r="41" spans="1:393" ht="13.5" customHeight="1">
      <c r="A41" s="2"/>
      <c r="B41" s="1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4"/>
      <c r="DD41" s="24"/>
      <c r="DE41" s="23"/>
      <c r="DF41" s="23"/>
      <c r="DG41" s="23"/>
      <c r="DH41" s="23"/>
      <c r="DI41" s="23"/>
      <c r="DJ41" s="23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3"/>
      <c r="NH41" s="4"/>
      <c r="NI41" s="2"/>
      <c r="NJ41" s="74"/>
      <c r="NK41" s="88"/>
      <c r="NL41" s="88"/>
      <c r="NM41" s="88"/>
      <c r="NN41" s="88"/>
      <c r="NO41" s="88"/>
      <c r="NP41" s="88"/>
      <c r="NQ41" s="88"/>
      <c r="NR41" s="88"/>
      <c r="NS41" s="88"/>
      <c r="NT41" s="88"/>
      <c r="NU41" s="88"/>
      <c r="NV41" s="88"/>
      <c r="NW41" s="88"/>
      <c r="NX41" s="107"/>
      <c r="OC41" s="113" t="s">
        <v>86</v>
      </c>
    </row>
    <row r="42" spans="1:393" ht="13.5" customHeight="1">
      <c r="A42" s="2"/>
      <c r="B42" s="1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4"/>
      <c r="DD42" s="24"/>
      <c r="DE42" s="23"/>
      <c r="DF42" s="23"/>
      <c r="DG42" s="23"/>
      <c r="DH42" s="23"/>
      <c r="DI42" s="23"/>
      <c r="DJ42" s="23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3"/>
      <c r="NH42" s="4"/>
      <c r="NI42" s="2"/>
      <c r="NJ42" s="74"/>
      <c r="NK42" s="88"/>
      <c r="NL42" s="88"/>
      <c r="NM42" s="88"/>
      <c r="NN42" s="88"/>
      <c r="NO42" s="88"/>
      <c r="NP42" s="88"/>
      <c r="NQ42" s="88"/>
      <c r="NR42" s="88"/>
      <c r="NS42" s="88"/>
      <c r="NT42" s="88"/>
      <c r="NU42" s="88"/>
      <c r="NV42" s="88"/>
      <c r="NW42" s="88"/>
      <c r="NX42" s="107"/>
      <c r="OC42" s="113" t="s">
        <v>67</v>
      </c>
    </row>
    <row r="43" spans="1:393" ht="13.5" customHeight="1">
      <c r="A43" s="2"/>
      <c r="B43" s="1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4"/>
      <c r="NI43" s="2"/>
      <c r="NJ43" s="74"/>
      <c r="NK43" s="88"/>
      <c r="NL43" s="88"/>
      <c r="NM43" s="88"/>
      <c r="NN43" s="88"/>
      <c r="NO43" s="88"/>
      <c r="NP43" s="88"/>
      <c r="NQ43" s="88"/>
      <c r="NR43" s="88"/>
      <c r="NS43" s="88"/>
      <c r="NT43" s="88"/>
      <c r="NU43" s="88"/>
      <c r="NV43" s="88"/>
      <c r="NW43" s="88"/>
      <c r="NX43" s="107"/>
      <c r="OC43" s="113" t="s">
        <v>88</v>
      </c>
    </row>
    <row r="44" spans="1:393" ht="13.5" customHeight="1">
      <c r="A44" s="2"/>
      <c r="B44" s="1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4"/>
      <c r="NI44" s="2"/>
      <c r="NJ44" s="74"/>
      <c r="NK44" s="88"/>
      <c r="NL44" s="88"/>
      <c r="NM44" s="88"/>
      <c r="NN44" s="88"/>
      <c r="NO44" s="88"/>
      <c r="NP44" s="88"/>
      <c r="NQ44" s="88"/>
      <c r="NR44" s="88"/>
      <c r="NS44" s="88"/>
      <c r="NT44" s="88"/>
      <c r="NU44" s="88"/>
      <c r="NV44" s="88"/>
      <c r="NW44" s="88"/>
      <c r="NX44" s="107"/>
      <c r="OC44" s="113" t="s">
        <v>89</v>
      </c>
    </row>
    <row r="45" spans="1:393" ht="13.5" customHeight="1">
      <c r="A45" s="2"/>
      <c r="B45" s="1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4"/>
      <c r="NI45" s="2"/>
      <c r="NJ45" s="74"/>
      <c r="NK45" s="88"/>
      <c r="NL45" s="88"/>
      <c r="NM45" s="88"/>
      <c r="NN45" s="88"/>
      <c r="NO45" s="88"/>
      <c r="NP45" s="88"/>
      <c r="NQ45" s="88"/>
      <c r="NR45" s="88"/>
      <c r="NS45" s="88"/>
      <c r="NT45" s="88"/>
      <c r="NU45" s="88"/>
      <c r="NV45" s="88"/>
      <c r="NW45" s="88"/>
      <c r="NX45" s="107"/>
      <c r="OC45" s="113" t="s">
        <v>90</v>
      </c>
    </row>
    <row r="46" spans="1:393" ht="13.5" customHeight="1">
      <c r="A46" s="2"/>
      <c r="B46" s="14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4"/>
      <c r="NI46" s="2"/>
      <c r="NJ46" s="74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107"/>
      <c r="OC46" s="113" t="s">
        <v>91</v>
      </c>
    </row>
    <row r="47" spans="1:393" ht="13.5" customHeight="1">
      <c r="A47" s="2"/>
      <c r="B47" s="1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4"/>
      <c r="NI47" s="2"/>
      <c r="NJ47" s="74"/>
      <c r="NK47" s="88"/>
      <c r="NL47" s="88"/>
      <c r="NM47" s="88"/>
      <c r="NN47" s="88"/>
      <c r="NO47" s="88"/>
      <c r="NP47" s="88"/>
      <c r="NQ47" s="88"/>
      <c r="NR47" s="88"/>
      <c r="NS47" s="88"/>
      <c r="NT47" s="88"/>
      <c r="NU47" s="88"/>
      <c r="NV47" s="88"/>
      <c r="NW47" s="88"/>
      <c r="NX47" s="107"/>
      <c r="OC47" s="113" t="s">
        <v>92</v>
      </c>
    </row>
    <row r="48" spans="1:393" ht="13.5" customHeight="1">
      <c r="A48" s="2"/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4"/>
      <c r="NI48" s="2"/>
      <c r="NJ48" s="74"/>
      <c r="NK48" s="88"/>
      <c r="NL48" s="88"/>
      <c r="NM48" s="88"/>
      <c r="NN48" s="88"/>
      <c r="NO48" s="88"/>
      <c r="NP48" s="88"/>
      <c r="NQ48" s="88"/>
      <c r="NR48" s="88"/>
      <c r="NS48" s="88"/>
      <c r="NT48" s="88"/>
      <c r="NU48" s="88"/>
      <c r="NV48" s="88"/>
      <c r="NW48" s="88"/>
      <c r="NX48" s="107"/>
      <c r="OC48" s="113" t="s">
        <v>4</v>
      </c>
    </row>
    <row r="49" spans="1:393" ht="13.5" customHeight="1">
      <c r="A49" s="2"/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4"/>
      <c r="NI49" s="2"/>
      <c r="NJ49" s="74"/>
      <c r="NK49" s="88"/>
      <c r="NL49" s="88"/>
      <c r="NM49" s="88"/>
      <c r="NN49" s="88"/>
      <c r="NO49" s="88"/>
      <c r="NP49" s="88"/>
      <c r="NQ49" s="88"/>
      <c r="NR49" s="88"/>
      <c r="NS49" s="88"/>
      <c r="NT49" s="88"/>
      <c r="NU49" s="88"/>
      <c r="NV49" s="88"/>
      <c r="NW49" s="88"/>
      <c r="NX49" s="107"/>
      <c r="OC49" s="113" t="s">
        <v>93</v>
      </c>
    </row>
    <row r="50" spans="1:393" ht="13.5" customHeight="1">
      <c r="A50" s="2"/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4"/>
      <c r="NI50" s="2"/>
      <c r="NJ50" s="74"/>
      <c r="NK50" s="88"/>
      <c r="NL50" s="88"/>
      <c r="NM50" s="88"/>
      <c r="NN50" s="88"/>
      <c r="NO50" s="88"/>
      <c r="NP50" s="88"/>
      <c r="NQ50" s="88"/>
      <c r="NR50" s="88"/>
      <c r="NS50" s="88"/>
      <c r="NT50" s="88"/>
      <c r="NU50" s="88"/>
      <c r="NV50" s="88"/>
      <c r="NW50" s="88"/>
      <c r="NX50" s="107"/>
      <c r="OC50" s="113" t="s">
        <v>95</v>
      </c>
    </row>
    <row r="51" spans="1:393" ht="13.5" customHeight="1">
      <c r="A51" s="2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4"/>
      <c r="NI51" s="2"/>
      <c r="NJ51" s="75"/>
      <c r="NK51" s="89"/>
      <c r="NL51" s="89"/>
      <c r="NM51" s="89"/>
      <c r="NN51" s="89"/>
      <c r="NO51" s="89"/>
      <c r="NP51" s="89"/>
      <c r="NQ51" s="89"/>
      <c r="NR51" s="89"/>
      <c r="NS51" s="89"/>
      <c r="NT51" s="89"/>
      <c r="NU51" s="89"/>
      <c r="NV51" s="89"/>
      <c r="NW51" s="89"/>
      <c r="NX51" s="108"/>
      <c r="OC51" s="113" t="s">
        <v>96</v>
      </c>
    </row>
    <row r="52" spans="1:393" ht="13.5" customHeight="1">
      <c r="A52" s="2"/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4"/>
      <c r="NI52" s="2"/>
      <c r="NJ52" s="76" t="s">
        <v>97</v>
      </c>
      <c r="NK52" s="90"/>
      <c r="NL52" s="90"/>
      <c r="NM52" s="90"/>
      <c r="NN52" s="90"/>
      <c r="NO52" s="90"/>
      <c r="NP52" s="90"/>
      <c r="NQ52" s="90"/>
      <c r="NR52" s="90"/>
      <c r="NS52" s="90"/>
      <c r="NT52" s="90"/>
      <c r="NU52" s="90"/>
      <c r="NV52" s="90"/>
      <c r="NW52" s="90"/>
      <c r="NX52" s="109"/>
      <c r="OC52" s="113" t="s">
        <v>98</v>
      </c>
    </row>
    <row r="53" spans="1:393" ht="13.5" customHeight="1">
      <c r="A53" s="2"/>
      <c r="B53" s="14"/>
      <c r="C53" s="23"/>
      <c r="D53" s="23"/>
      <c r="E53" s="23"/>
      <c r="F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4"/>
      <c r="NI53" s="2"/>
      <c r="NJ53" s="77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1"/>
      <c r="NX53" s="110"/>
      <c r="OC53" s="113" t="s">
        <v>100</v>
      </c>
    </row>
    <row r="54" spans="1:393" ht="13.5" customHeight="1">
      <c r="A54" s="2"/>
      <c r="B54" s="14"/>
      <c r="C54" s="23"/>
      <c r="D54" s="23"/>
      <c r="E54" s="23"/>
      <c r="F54" s="23"/>
      <c r="G54" s="29"/>
      <c r="H54" s="29"/>
      <c r="I54" s="29"/>
      <c r="J54" s="29"/>
      <c r="K54" s="29"/>
      <c r="L54" s="29"/>
      <c r="M54" s="29"/>
      <c r="N54" s="29"/>
      <c r="O54" s="29"/>
      <c r="P54" s="34" t="str">
        <f>データ!$B$11</f>
        <v>H29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45"/>
      <c r="AE54" s="34" t="str">
        <f>データ!$C$11</f>
        <v>H30</v>
      </c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45"/>
      <c r="AT54" s="34" t="str">
        <f>データ!$D$11</f>
        <v>R01</v>
      </c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45"/>
      <c r="BI54" s="34" t="str">
        <f>データ!$E$11</f>
        <v>R02</v>
      </c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45"/>
      <c r="BX54" s="34" t="str">
        <f>データ!$F$11</f>
        <v>R03</v>
      </c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45"/>
      <c r="CO54" s="23"/>
      <c r="CP54" s="23"/>
      <c r="CQ54" s="23"/>
      <c r="CR54" s="23"/>
      <c r="CS54" s="23"/>
      <c r="CT54" s="23"/>
      <c r="CU54" s="29"/>
      <c r="CV54" s="29"/>
      <c r="CW54" s="29"/>
      <c r="CX54" s="29"/>
      <c r="CY54" s="29"/>
      <c r="CZ54" s="29"/>
      <c r="DA54" s="29"/>
      <c r="DB54" s="29"/>
      <c r="DC54" s="29"/>
      <c r="DD54" s="34" t="str">
        <f>データ!$B$11</f>
        <v>H29</v>
      </c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45"/>
      <c r="DS54" s="34" t="str">
        <f>データ!$C$11</f>
        <v>H30</v>
      </c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45"/>
      <c r="EH54" s="34" t="str">
        <f>データ!$D$11</f>
        <v>R01</v>
      </c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45"/>
      <c r="EW54" s="34" t="str">
        <f>データ!$E$11</f>
        <v>R02</v>
      </c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45"/>
      <c r="FL54" s="34" t="str">
        <f>データ!$F$11</f>
        <v>R03</v>
      </c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45"/>
      <c r="GA54" s="23"/>
      <c r="GB54" s="23"/>
      <c r="GC54" s="23"/>
      <c r="GD54" s="23"/>
      <c r="GE54" s="23"/>
      <c r="GF54" s="23"/>
      <c r="GG54" s="23"/>
      <c r="GH54" s="23"/>
      <c r="GI54" s="29"/>
      <c r="GJ54" s="29"/>
      <c r="GK54" s="29"/>
      <c r="GL54" s="29"/>
      <c r="GM54" s="29"/>
      <c r="GN54" s="29"/>
      <c r="GO54" s="29"/>
      <c r="GP54" s="29"/>
      <c r="GQ54" s="29"/>
      <c r="GR54" s="34" t="str">
        <f>データ!$B$11</f>
        <v>H29</v>
      </c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45"/>
      <c r="HG54" s="34" t="str">
        <f>データ!$C$11</f>
        <v>H30</v>
      </c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45"/>
      <c r="HV54" s="34" t="str">
        <f>データ!$D$11</f>
        <v>R01</v>
      </c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45"/>
      <c r="IK54" s="34" t="str">
        <f>データ!$E$11</f>
        <v>R02</v>
      </c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45"/>
      <c r="IZ54" s="34" t="str">
        <f>データ!$F$11</f>
        <v>R03</v>
      </c>
      <c r="JA54" s="37"/>
      <c r="JB54" s="37"/>
      <c r="JC54" s="37"/>
      <c r="JD54" s="37"/>
      <c r="JE54" s="37"/>
      <c r="JF54" s="37"/>
      <c r="JG54" s="37"/>
      <c r="JH54" s="37"/>
      <c r="JI54" s="37"/>
      <c r="JJ54" s="37"/>
      <c r="JK54" s="37"/>
      <c r="JL54" s="37"/>
      <c r="JM54" s="37"/>
      <c r="JN54" s="45"/>
      <c r="JO54" s="23"/>
      <c r="JP54" s="23"/>
      <c r="JQ54" s="23"/>
      <c r="JR54" s="23"/>
      <c r="JS54" s="23"/>
      <c r="JT54" s="23"/>
      <c r="JU54" s="23"/>
      <c r="JV54" s="23"/>
      <c r="JW54" s="29"/>
      <c r="JX54" s="29"/>
      <c r="JY54" s="29"/>
      <c r="JZ54" s="29"/>
      <c r="KA54" s="29"/>
      <c r="KB54" s="29"/>
      <c r="KC54" s="29"/>
      <c r="KD54" s="29"/>
      <c r="KE54" s="29"/>
      <c r="KF54" s="34" t="str">
        <f>データ!$B$11</f>
        <v>H29</v>
      </c>
      <c r="KG54" s="37"/>
      <c r="KH54" s="37"/>
      <c r="KI54" s="37"/>
      <c r="KJ54" s="37"/>
      <c r="KK54" s="37"/>
      <c r="KL54" s="37"/>
      <c r="KM54" s="37"/>
      <c r="KN54" s="37"/>
      <c r="KO54" s="37"/>
      <c r="KP54" s="37"/>
      <c r="KQ54" s="37"/>
      <c r="KR54" s="37"/>
      <c r="KS54" s="37"/>
      <c r="KT54" s="45"/>
      <c r="KU54" s="34" t="str">
        <f>データ!$C$11</f>
        <v>H30</v>
      </c>
      <c r="KV54" s="37"/>
      <c r="KW54" s="37"/>
      <c r="KX54" s="37"/>
      <c r="KY54" s="37"/>
      <c r="KZ54" s="37"/>
      <c r="LA54" s="37"/>
      <c r="LB54" s="37"/>
      <c r="LC54" s="37"/>
      <c r="LD54" s="37"/>
      <c r="LE54" s="37"/>
      <c r="LF54" s="37"/>
      <c r="LG54" s="37"/>
      <c r="LH54" s="37"/>
      <c r="LI54" s="45"/>
      <c r="LJ54" s="34" t="str">
        <f>データ!$D$11</f>
        <v>R01</v>
      </c>
      <c r="LK54" s="37"/>
      <c r="LL54" s="37"/>
      <c r="LM54" s="37"/>
      <c r="LN54" s="37"/>
      <c r="LO54" s="37"/>
      <c r="LP54" s="37"/>
      <c r="LQ54" s="37"/>
      <c r="LR54" s="37"/>
      <c r="LS54" s="37"/>
      <c r="LT54" s="37"/>
      <c r="LU54" s="37"/>
      <c r="LV54" s="37"/>
      <c r="LW54" s="37"/>
      <c r="LX54" s="45"/>
      <c r="LY54" s="34" t="str">
        <f>データ!$E$11</f>
        <v>R02</v>
      </c>
      <c r="LZ54" s="37"/>
      <c r="MA54" s="37"/>
      <c r="MB54" s="37"/>
      <c r="MC54" s="37"/>
      <c r="MD54" s="37"/>
      <c r="ME54" s="37"/>
      <c r="MF54" s="37"/>
      <c r="MG54" s="37"/>
      <c r="MH54" s="37"/>
      <c r="MI54" s="37"/>
      <c r="MJ54" s="37"/>
      <c r="MK54" s="37"/>
      <c r="ML54" s="37"/>
      <c r="MM54" s="45"/>
      <c r="MN54" s="34" t="str">
        <f>データ!$F$11</f>
        <v>R03</v>
      </c>
      <c r="MO54" s="37"/>
      <c r="MP54" s="37"/>
      <c r="MQ54" s="37"/>
      <c r="MR54" s="37"/>
      <c r="MS54" s="37"/>
      <c r="MT54" s="37"/>
      <c r="MU54" s="37"/>
      <c r="MV54" s="37"/>
      <c r="MW54" s="37"/>
      <c r="MX54" s="37"/>
      <c r="MY54" s="37"/>
      <c r="MZ54" s="37"/>
      <c r="NA54" s="37"/>
      <c r="NB54" s="45"/>
      <c r="NC54" s="23"/>
      <c r="ND54" s="23"/>
      <c r="NE54" s="23"/>
      <c r="NF54" s="23"/>
      <c r="NG54" s="23"/>
      <c r="NH54" s="4"/>
      <c r="NI54" s="2"/>
      <c r="NJ54" s="74" t="s">
        <v>176</v>
      </c>
      <c r="NK54" s="88"/>
      <c r="NL54" s="88"/>
      <c r="NM54" s="88"/>
      <c r="NN54" s="88"/>
      <c r="NO54" s="88"/>
      <c r="NP54" s="88"/>
      <c r="NQ54" s="88"/>
      <c r="NR54" s="88"/>
      <c r="NS54" s="88"/>
      <c r="NT54" s="88"/>
      <c r="NU54" s="88"/>
      <c r="NV54" s="88"/>
      <c r="NW54" s="88"/>
      <c r="NX54" s="107"/>
      <c r="OC54" s="113" t="s">
        <v>70</v>
      </c>
    </row>
    <row r="55" spans="1:393" ht="13.5" customHeight="1">
      <c r="A55" s="2"/>
      <c r="B55" s="14"/>
      <c r="C55" s="23"/>
      <c r="D55" s="23"/>
      <c r="E55" s="23"/>
      <c r="F55" s="23"/>
      <c r="G55" s="30" t="s">
        <v>74</v>
      </c>
      <c r="H55" s="30"/>
      <c r="I55" s="30"/>
      <c r="J55" s="30"/>
      <c r="K55" s="30"/>
      <c r="L55" s="30"/>
      <c r="M55" s="30"/>
      <c r="N55" s="30"/>
      <c r="O55" s="30"/>
      <c r="P55" s="36">
        <f>データ!CA7</f>
        <v>92252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7"/>
      <c r="AE55" s="36">
        <f>データ!CB7</f>
        <v>96438</v>
      </c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47"/>
      <c r="AT55" s="36">
        <f>データ!CC7</f>
        <v>97718</v>
      </c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47"/>
      <c r="BI55" s="36">
        <f>データ!CD7</f>
        <v>102819</v>
      </c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47"/>
      <c r="BX55" s="36">
        <f>データ!CE7</f>
        <v>99782</v>
      </c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47"/>
      <c r="CO55" s="23"/>
      <c r="CP55" s="23"/>
      <c r="CQ55" s="23"/>
      <c r="CR55" s="23"/>
      <c r="CS55" s="23"/>
      <c r="CT55" s="23"/>
      <c r="CU55" s="30" t="s">
        <v>74</v>
      </c>
      <c r="CV55" s="30"/>
      <c r="CW55" s="30"/>
      <c r="CX55" s="30"/>
      <c r="CY55" s="30"/>
      <c r="CZ55" s="30"/>
      <c r="DA55" s="30"/>
      <c r="DB55" s="30"/>
      <c r="DC55" s="30"/>
      <c r="DD55" s="36">
        <f>データ!CL7</f>
        <v>13627</v>
      </c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47"/>
      <c r="DS55" s="36">
        <f>データ!CM7</f>
        <v>14038</v>
      </c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47"/>
      <c r="EH55" s="36">
        <f>データ!CN7</f>
        <v>14130</v>
      </c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47"/>
      <c r="EW55" s="36">
        <f>データ!CO7</f>
        <v>15550</v>
      </c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47"/>
      <c r="FL55" s="36">
        <f>データ!CP7</f>
        <v>15644</v>
      </c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47"/>
      <c r="GA55" s="23"/>
      <c r="GB55" s="23"/>
      <c r="GC55" s="23"/>
      <c r="GD55" s="23"/>
      <c r="GE55" s="23"/>
      <c r="GF55" s="23"/>
      <c r="GG55" s="23"/>
      <c r="GH55" s="23"/>
      <c r="GI55" s="30" t="s">
        <v>74</v>
      </c>
      <c r="GJ55" s="30"/>
      <c r="GK55" s="30"/>
      <c r="GL55" s="30"/>
      <c r="GM55" s="30"/>
      <c r="GN55" s="30"/>
      <c r="GO55" s="30"/>
      <c r="GP55" s="30"/>
      <c r="GQ55" s="30"/>
      <c r="GR55" s="35">
        <f>データ!CW7</f>
        <v>49.5</v>
      </c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46"/>
      <c r="HG55" s="35">
        <f>データ!CX7</f>
        <v>48.1</v>
      </c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46"/>
      <c r="HV55" s="35">
        <f>データ!CY7</f>
        <v>48.2</v>
      </c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46"/>
      <c r="IK55" s="35">
        <f>データ!CZ7</f>
        <v>48.2</v>
      </c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46"/>
      <c r="IZ55" s="35">
        <f>データ!DA7</f>
        <v>47.4</v>
      </c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38"/>
      <c r="JL55" s="38"/>
      <c r="JM55" s="38"/>
      <c r="JN55" s="46"/>
      <c r="JO55" s="23"/>
      <c r="JP55" s="23"/>
      <c r="JQ55" s="23"/>
      <c r="JR55" s="23"/>
      <c r="JS55" s="23"/>
      <c r="JT55" s="23"/>
      <c r="JU55" s="23"/>
      <c r="JV55" s="23"/>
      <c r="JW55" s="30" t="s">
        <v>74</v>
      </c>
      <c r="JX55" s="30"/>
      <c r="JY55" s="30"/>
      <c r="JZ55" s="30"/>
      <c r="KA55" s="30"/>
      <c r="KB55" s="30"/>
      <c r="KC55" s="30"/>
      <c r="KD55" s="30"/>
      <c r="KE55" s="30"/>
      <c r="KF55" s="35">
        <f>データ!DH7</f>
        <v>15.6</v>
      </c>
      <c r="KG55" s="38"/>
      <c r="KH55" s="38"/>
      <c r="KI55" s="38"/>
      <c r="KJ55" s="38"/>
      <c r="KK55" s="38"/>
      <c r="KL55" s="38"/>
      <c r="KM55" s="38"/>
      <c r="KN55" s="38"/>
      <c r="KO55" s="38"/>
      <c r="KP55" s="38"/>
      <c r="KQ55" s="38"/>
      <c r="KR55" s="38"/>
      <c r="KS55" s="38"/>
      <c r="KT55" s="46"/>
      <c r="KU55" s="35">
        <f>データ!DI7</f>
        <v>16.7</v>
      </c>
      <c r="KV55" s="38"/>
      <c r="KW55" s="38"/>
      <c r="KX55" s="38"/>
      <c r="KY55" s="38"/>
      <c r="KZ55" s="38"/>
      <c r="LA55" s="38"/>
      <c r="LB55" s="38"/>
      <c r="LC55" s="38"/>
      <c r="LD55" s="38"/>
      <c r="LE55" s="38"/>
      <c r="LF55" s="38"/>
      <c r="LG55" s="38"/>
      <c r="LH55" s="38"/>
      <c r="LI55" s="46"/>
      <c r="LJ55" s="35">
        <f>データ!DJ7</f>
        <v>16.899999999999999</v>
      </c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46"/>
      <c r="LY55" s="35">
        <f>データ!DK7</f>
        <v>16.600000000000001</v>
      </c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46"/>
      <c r="MN55" s="35">
        <f>データ!DL7</f>
        <v>16.899999999999999</v>
      </c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46"/>
      <c r="NC55" s="23"/>
      <c r="ND55" s="23"/>
      <c r="NE55" s="23"/>
      <c r="NF55" s="23"/>
      <c r="NG55" s="23"/>
      <c r="NH55" s="4"/>
      <c r="NI55" s="2"/>
      <c r="NJ55" s="74"/>
      <c r="NK55" s="88"/>
      <c r="NL55" s="88"/>
      <c r="NM55" s="88"/>
      <c r="NN55" s="88"/>
      <c r="NO55" s="88"/>
      <c r="NP55" s="88"/>
      <c r="NQ55" s="88"/>
      <c r="NR55" s="88"/>
      <c r="NS55" s="88"/>
      <c r="NT55" s="88"/>
      <c r="NU55" s="88"/>
      <c r="NV55" s="88"/>
      <c r="NW55" s="88"/>
      <c r="NX55" s="107"/>
    </row>
    <row r="56" spans="1:393" ht="13.5" customHeight="1">
      <c r="A56" s="2"/>
      <c r="B56" s="14"/>
      <c r="C56" s="23"/>
      <c r="D56" s="23"/>
      <c r="E56" s="23"/>
      <c r="F56" s="23"/>
      <c r="G56" s="30" t="s">
        <v>13</v>
      </c>
      <c r="H56" s="30"/>
      <c r="I56" s="30"/>
      <c r="J56" s="30"/>
      <c r="K56" s="30"/>
      <c r="L56" s="30"/>
      <c r="M56" s="30"/>
      <c r="N56" s="30"/>
      <c r="O56" s="30"/>
      <c r="P56" s="36">
        <f>データ!CF7</f>
        <v>45494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7"/>
      <c r="AE56" s="36">
        <f>データ!CG7</f>
        <v>47924</v>
      </c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47"/>
      <c r="AT56" s="36">
        <f>データ!CH7</f>
        <v>48807</v>
      </c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47"/>
      <c r="BI56" s="36">
        <f>データ!CI7</f>
        <v>51594</v>
      </c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47"/>
      <c r="BX56" s="36">
        <f>データ!CJ7</f>
        <v>53805</v>
      </c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47"/>
      <c r="CO56" s="23"/>
      <c r="CP56" s="23"/>
      <c r="CQ56" s="23"/>
      <c r="CR56" s="23"/>
      <c r="CS56" s="23"/>
      <c r="CT56" s="23"/>
      <c r="CU56" s="30" t="s">
        <v>13</v>
      </c>
      <c r="CV56" s="30"/>
      <c r="CW56" s="30"/>
      <c r="CX56" s="30"/>
      <c r="CY56" s="30"/>
      <c r="CZ56" s="30"/>
      <c r="DA56" s="30"/>
      <c r="DB56" s="30"/>
      <c r="DC56" s="30"/>
      <c r="DD56" s="36">
        <f>データ!CQ7</f>
        <v>12309</v>
      </c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47"/>
      <c r="DS56" s="36">
        <f>データ!CR7</f>
        <v>12502</v>
      </c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47"/>
      <c r="EH56" s="36">
        <f>データ!CS7</f>
        <v>12970</v>
      </c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47"/>
      <c r="EW56" s="36">
        <f>データ!CT7</f>
        <v>13767</v>
      </c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47"/>
      <c r="FL56" s="36">
        <f>データ!CU7</f>
        <v>14046</v>
      </c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47"/>
      <c r="GA56" s="23"/>
      <c r="GB56" s="23"/>
      <c r="GC56" s="23"/>
      <c r="GD56" s="23"/>
      <c r="GE56" s="23"/>
      <c r="GF56" s="23"/>
      <c r="GG56" s="23"/>
      <c r="GH56" s="23"/>
      <c r="GI56" s="30" t="s">
        <v>13</v>
      </c>
      <c r="GJ56" s="30"/>
      <c r="GK56" s="30"/>
      <c r="GL56" s="30"/>
      <c r="GM56" s="30"/>
      <c r="GN56" s="30"/>
      <c r="GO56" s="30"/>
      <c r="GP56" s="30"/>
      <c r="GQ56" s="30"/>
      <c r="GR56" s="35">
        <f>データ!DB7</f>
        <v>59</v>
      </c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46"/>
      <c r="HG56" s="35">
        <f>データ!DC7</f>
        <v>59.4</v>
      </c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46"/>
      <c r="HV56" s="35">
        <f>データ!DD7</f>
        <v>59.9</v>
      </c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46"/>
      <c r="IK56" s="35">
        <f>データ!DE7</f>
        <v>63.4</v>
      </c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46"/>
      <c r="IZ56" s="35">
        <f>データ!DF7</f>
        <v>61.3</v>
      </c>
      <c r="JA56" s="38"/>
      <c r="JB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46"/>
      <c r="JO56" s="23"/>
      <c r="JP56" s="23"/>
      <c r="JQ56" s="23"/>
      <c r="JR56" s="23"/>
      <c r="JS56" s="23"/>
      <c r="JT56" s="23"/>
      <c r="JU56" s="23"/>
      <c r="JV56" s="23"/>
      <c r="JW56" s="30" t="s">
        <v>13</v>
      </c>
      <c r="JX56" s="30"/>
      <c r="JY56" s="30"/>
      <c r="JZ56" s="30"/>
      <c r="KA56" s="30"/>
      <c r="KB56" s="30"/>
      <c r="KC56" s="30"/>
      <c r="KD56" s="30"/>
      <c r="KE56" s="30"/>
      <c r="KF56" s="35">
        <f>データ!DM7</f>
        <v>20.7</v>
      </c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46"/>
      <c r="KU56" s="35">
        <f>データ!DN7</f>
        <v>20.6</v>
      </c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46"/>
      <c r="LJ56" s="35">
        <f>データ!DO7</f>
        <v>20.5</v>
      </c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46"/>
      <c r="LY56" s="35">
        <f>データ!DP7</f>
        <v>20.2</v>
      </c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46"/>
      <c r="MN56" s="35">
        <f>データ!DQ7</f>
        <v>20.2</v>
      </c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46"/>
      <c r="NC56" s="23"/>
      <c r="ND56" s="23"/>
      <c r="NE56" s="23"/>
      <c r="NF56" s="23"/>
      <c r="NG56" s="23"/>
      <c r="NH56" s="4"/>
      <c r="NI56" s="2"/>
      <c r="NJ56" s="74"/>
      <c r="NK56" s="88"/>
      <c r="NL56" s="88"/>
      <c r="NM56" s="88"/>
      <c r="NN56" s="88"/>
      <c r="NO56" s="88"/>
      <c r="NP56" s="88"/>
      <c r="NQ56" s="88"/>
      <c r="NR56" s="88"/>
      <c r="NS56" s="88"/>
      <c r="NT56" s="88"/>
      <c r="NU56" s="88"/>
      <c r="NV56" s="88"/>
      <c r="NW56" s="88"/>
      <c r="NX56" s="107"/>
    </row>
    <row r="57" spans="1:393" ht="13.5" customHeight="1">
      <c r="A57" s="2"/>
      <c r="B57" s="1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4"/>
      <c r="NI57" s="2"/>
      <c r="NJ57" s="74"/>
      <c r="NK57" s="88"/>
      <c r="NL57" s="88"/>
      <c r="NM57" s="88"/>
      <c r="NN57" s="88"/>
      <c r="NO57" s="88"/>
      <c r="NP57" s="88"/>
      <c r="NQ57" s="88"/>
      <c r="NR57" s="88"/>
      <c r="NS57" s="88"/>
      <c r="NT57" s="88"/>
      <c r="NU57" s="88"/>
      <c r="NV57" s="88"/>
      <c r="NW57" s="88"/>
      <c r="NX57" s="107"/>
    </row>
    <row r="58" spans="1:393" ht="13.5" customHeight="1">
      <c r="A58" s="2"/>
      <c r="B58" s="14"/>
      <c r="C58" s="24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3"/>
      <c r="CQ58" s="23"/>
      <c r="CR58" s="23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3"/>
      <c r="JS58" s="23"/>
      <c r="JT58" s="23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4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4"/>
      <c r="NH58" s="4"/>
      <c r="NI58" s="2"/>
      <c r="NJ58" s="74"/>
      <c r="NK58" s="88"/>
      <c r="NL58" s="88"/>
      <c r="NM58" s="88"/>
      <c r="NN58" s="88"/>
      <c r="NO58" s="88"/>
      <c r="NP58" s="88"/>
      <c r="NQ58" s="88"/>
      <c r="NR58" s="88"/>
      <c r="NS58" s="88"/>
      <c r="NT58" s="88"/>
      <c r="NU58" s="88"/>
      <c r="NV58" s="88"/>
      <c r="NW58" s="88"/>
      <c r="NX58" s="107"/>
    </row>
    <row r="59" spans="1:393" ht="13.5" customHeight="1">
      <c r="A59" s="2"/>
      <c r="B59" s="14"/>
      <c r="C59" s="24"/>
      <c r="D59" s="2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3"/>
      <c r="CQ59" s="23"/>
      <c r="CR59" s="23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  <c r="JI59" s="24"/>
      <c r="JJ59" s="24"/>
      <c r="JK59" s="24"/>
      <c r="JL59" s="24"/>
      <c r="JM59" s="24"/>
      <c r="JN59" s="24"/>
      <c r="JO59" s="24"/>
      <c r="JP59" s="24"/>
      <c r="JQ59" s="24"/>
      <c r="JR59" s="23"/>
      <c r="JS59" s="23"/>
      <c r="JT59" s="23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4"/>
      <c r="KF59" s="24"/>
      <c r="KG59" s="24"/>
      <c r="KH59" s="24"/>
      <c r="KI59" s="24"/>
      <c r="KJ59" s="24"/>
      <c r="KK59" s="24"/>
      <c r="KL59" s="24"/>
      <c r="KM59" s="24"/>
      <c r="KN59" s="24"/>
      <c r="KO59" s="24"/>
      <c r="KP59" s="24"/>
      <c r="KQ59" s="24"/>
      <c r="KR59" s="24"/>
      <c r="KS59" s="24"/>
      <c r="KT59" s="24"/>
      <c r="KU59" s="24"/>
      <c r="KV59" s="24"/>
      <c r="KW59" s="24"/>
      <c r="KX59" s="24"/>
      <c r="KY59" s="24"/>
      <c r="KZ59" s="24"/>
      <c r="LA59" s="24"/>
      <c r="LB59" s="24"/>
      <c r="LC59" s="24"/>
      <c r="LD59" s="24"/>
      <c r="LE59" s="24"/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  <c r="LT59" s="24"/>
      <c r="LU59" s="24"/>
      <c r="LV59" s="24"/>
      <c r="LW59" s="24"/>
      <c r="LX59" s="24"/>
      <c r="LY59" s="24"/>
      <c r="LZ59" s="24"/>
      <c r="MA59" s="24"/>
      <c r="MB59" s="24"/>
      <c r="MC59" s="24"/>
      <c r="MD59" s="24"/>
      <c r="ME59" s="24"/>
      <c r="MF59" s="24"/>
      <c r="MG59" s="24"/>
      <c r="MH59" s="24"/>
      <c r="MI59" s="24"/>
      <c r="MJ59" s="24"/>
      <c r="MK59" s="24"/>
      <c r="ML59" s="24"/>
      <c r="MM59" s="24"/>
      <c r="MN59" s="24"/>
      <c r="MO59" s="24"/>
      <c r="MP59" s="24"/>
      <c r="MQ59" s="24"/>
      <c r="MR59" s="24"/>
      <c r="MS59" s="24"/>
      <c r="MT59" s="24"/>
      <c r="MU59" s="24"/>
      <c r="MV59" s="24"/>
      <c r="MW59" s="24"/>
      <c r="MX59" s="24"/>
      <c r="MY59" s="24"/>
      <c r="MZ59" s="24"/>
      <c r="NA59" s="24"/>
      <c r="NB59" s="24"/>
      <c r="NC59" s="24"/>
      <c r="ND59" s="24"/>
      <c r="NE59" s="24"/>
      <c r="NF59" s="24"/>
      <c r="NG59" s="24"/>
      <c r="NH59" s="4"/>
      <c r="NI59" s="2"/>
      <c r="NJ59" s="74"/>
      <c r="NK59" s="88"/>
      <c r="NL59" s="88"/>
      <c r="NM59" s="88"/>
      <c r="NN59" s="88"/>
      <c r="NO59" s="88"/>
      <c r="NP59" s="88"/>
      <c r="NQ59" s="88"/>
      <c r="NR59" s="88"/>
      <c r="NS59" s="88"/>
      <c r="NT59" s="88"/>
      <c r="NU59" s="88"/>
      <c r="NV59" s="88"/>
      <c r="NW59" s="88"/>
      <c r="NX59" s="107"/>
    </row>
    <row r="60" spans="1:393" ht="13.5" customHeight="1">
      <c r="A60" s="2"/>
      <c r="B60" s="1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40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40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40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3"/>
      <c r="BG60" s="23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40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40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40"/>
      <c r="DB60" s="25"/>
      <c r="DC60" s="25"/>
      <c r="DD60" s="25"/>
      <c r="DE60" s="25"/>
      <c r="DF60" s="25"/>
      <c r="DG60" s="25"/>
      <c r="DH60" s="25"/>
      <c r="DI60" s="25"/>
      <c r="DJ60" s="40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3"/>
      <c r="GQ60" s="23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40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40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40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3"/>
      <c r="IU60" s="23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40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40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40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3"/>
      <c r="LC60" s="23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40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4"/>
      <c r="NI60" s="2"/>
      <c r="NJ60" s="74"/>
      <c r="NK60" s="88"/>
      <c r="NL60" s="88"/>
      <c r="NM60" s="88"/>
      <c r="NN60" s="88"/>
      <c r="NO60" s="88"/>
      <c r="NP60" s="88"/>
      <c r="NQ60" s="88"/>
      <c r="NR60" s="88"/>
      <c r="NS60" s="88"/>
      <c r="NT60" s="88"/>
      <c r="NU60" s="88"/>
      <c r="NV60" s="88"/>
      <c r="NW60" s="88"/>
      <c r="NX60" s="107"/>
    </row>
    <row r="61" spans="1:393" ht="13.5" customHeight="1">
      <c r="A61" s="2"/>
      <c r="B61" s="1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61"/>
      <c r="NI61" s="2"/>
      <c r="NJ61" s="74"/>
      <c r="NK61" s="88"/>
      <c r="NL61" s="88"/>
      <c r="NM61" s="88"/>
      <c r="NN61" s="88"/>
      <c r="NO61" s="88"/>
      <c r="NP61" s="88"/>
      <c r="NQ61" s="88"/>
      <c r="NR61" s="88"/>
      <c r="NS61" s="88"/>
      <c r="NT61" s="88"/>
      <c r="NU61" s="88"/>
      <c r="NV61" s="88"/>
      <c r="NW61" s="88"/>
      <c r="NX61" s="107"/>
    </row>
    <row r="62" spans="1:393" ht="13.5" customHeight="1">
      <c r="A62" s="4"/>
      <c r="B62" s="13"/>
      <c r="C62" s="22"/>
      <c r="D62" s="22"/>
      <c r="E62" s="22"/>
      <c r="F62" s="27" t="s">
        <v>99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  <c r="IW62" s="27"/>
      <c r="IX62" s="27"/>
      <c r="IY62" s="27"/>
      <c r="IZ62" s="27"/>
      <c r="JA62" s="27"/>
      <c r="JB62" s="27"/>
      <c r="JC62" s="27"/>
      <c r="JD62" s="27"/>
      <c r="JE62" s="27"/>
      <c r="JF62" s="27"/>
      <c r="JG62" s="27"/>
      <c r="JH62" s="27"/>
      <c r="JI62" s="27"/>
      <c r="JJ62" s="27"/>
      <c r="JK62" s="27"/>
      <c r="JL62" s="27"/>
      <c r="JM62" s="27"/>
      <c r="JN62" s="27"/>
      <c r="JO62" s="27"/>
      <c r="JP62" s="27"/>
      <c r="JQ62" s="27"/>
      <c r="JR62" s="27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27"/>
      <c r="KD62" s="27"/>
      <c r="KE62" s="27"/>
      <c r="KF62" s="27"/>
      <c r="KG62" s="27"/>
      <c r="KH62" s="27"/>
      <c r="KI62" s="27"/>
      <c r="KJ62" s="27"/>
      <c r="KK62" s="27"/>
      <c r="KL62" s="27"/>
      <c r="KM62" s="27"/>
      <c r="KN62" s="27"/>
      <c r="KO62" s="27"/>
      <c r="KP62" s="27"/>
      <c r="KQ62" s="27"/>
      <c r="KR62" s="27"/>
      <c r="KS62" s="27"/>
      <c r="KT62" s="27"/>
      <c r="KU62" s="27"/>
      <c r="KV62" s="27"/>
      <c r="KW62" s="27"/>
      <c r="KX62" s="27"/>
      <c r="KY62" s="27"/>
      <c r="KZ62" s="27"/>
      <c r="LA62" s="27"/>
      <c r="LB62" s="27"/>
      <c r="LC62" s="27"/>
      <c r="LD62" s="27"/>
      <c r="LE62" s="27"/>
      <c r="LF62" s="27"/>
      <c r="LG62" s="27"/>
      <c r="LH62" s="27"/>
      <c r="LI62" s="27"/>
      <c r="LJ62" s="27"/>
      <c r="LK62" s="27"/>
      <c r="LL62" s="27"/>
      <c r="LM62" s="27"/>
      <c r="LN62" s="27"/>
      <c r="LO62" s="27"/>
      <c r="LP62" s="27"/>
      <c r="LQ62" s="27"/>
      <c r="LR62" s="27"/>
      <c r="LS62" s="27"/>
      <c r="LT62" s="27"/>
      <c r="LU62" s="27"/>
      <c r="LV62" s="27"/>
      <c r="LW62" s="27"/>
      <c r="LX62" s="27"/>
      <c r="LY62" s="27"/>
      <c r="LZ62" s="27"/>
      <c r="MA62" s="27"/>
      <c r="MB62" s="27"/>
      <c r="MC62" s="27"/>
      <c r="MD62" s="27"/>
      <c r="ME62" s="27"/>
      <c r="MF62" s="27"/>
      <c r="MG62" s="27"/>
      <c r="MH62" s="27"/>
      <c r="MI62" s="27"/>
      <c r="MJ62" s="27"/>
      <c r="MK62" s="27"/>
      <c r="ML62" s="27"/>
      <c r="MM62" s="27"/>
      <c r="MN62" s="27"/>
      <c r="MO62" s="27"/>
      <c r="MP62" s="27"/>
      <c r="MQ62" s="27"/>
      <c r="MR62" s="27"/>
      <c r="MS62" s="27"/>
      <c r="MT62" s="27"/>
      <c r="MU62" s="27"/>
      <c r="MV62" s="27"/>
      <c r="MW62" s="27"/>
      <c r="MX62" s="27"/>
      <c r="MY62" s="27"/>
      <c r="MZ62" s="27"/>
      <c r="NA62" s="27"/>
      <c r="NB62" s="27"/>
      <c r="NC62" s="27"/>
      <c r="ND62" s="27"/>
      <c r="NE62" s="22"/>
      <c r="NF62" s="22"/>
      <c r="NG62" s="22"/>
      <c r="NH62" s="60"/>
      <c r="NI62" s="2"/>
      <c r="NJ62" s="74"/>
      <c r="NK62" s="88"/>
      <c r="NL62" s="88"/>
      <c r="NM62" s="88"/>
      <c r="NN62" s="88"/>
      <c r="NO62" s="88"/>
      <c r="NP62" s="88"/>
      <c r="NQ62" s="88"/>
      <c r="NR62" s="88"/>
      <c r="NS62" s="88"/>
      <c r="NT62" s="88"/>
      <c r="NU62" s="88"/>
      <c r="NV62" s="88"/>
      <c r="NW62" s="88"/>
      <c r="NX62" s="107"/>
    </row>
    <row r="63" spans="1:393" ht="13.5" customHeight="1">
      <c r="A63" s="4"/>
      <c r="B63" s="13"/>
      <c r="C63" s="22"/>
      <c r="D63" s="22"/>
      <c r="E63" s="22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  <c r="MW63" s="28"/>
      <c r="MX63" s="28"/>
      <c r="MY63" s="28"/>
      <c r="MZ63" s="28"/>
      <c r="NA63" s="28"/>
      <c r="NB63" s="28"/>
      <c r="NC63" s="28"/>
      <c r="ND63" s="28"/>
      <c r="NE63" s="22"/>
      <c r="NF63" s="22"/>
      <c r="NG63" s="22"/>
      <c r="NH63" s="60"/>
      <c r="NI63" s="2"/>
      <c r="NJ63" s="74"/>
      <c r="NK63" s="88"/>
      <c r="NL63" s="88"/>
      <c r="NM63" s="88"/>
      <c r="NN63" s="88"/>
      <c r="NO63" s="88"/>
      <c r="NP63" s="88"/>
      <c r="NQ63" s="88"/>
      <c r="NR63" s="88"/>
      <c r="NS63" s="88"/>
      <c r="NT63" s="88"/>
      <c r="NU63" s="88"/>
      <c r="NV63" s="88"/>
      <c r="NW63" s="88"/>
      <c r="NX63" s="107"/>
    </row>
    <row r="64" spans="1:393" ht="13.5" customHeight="1">
      <c r="A64" s="2"/>
      <c r="B64" s="14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4"/>
      <c r="NI64" s="2"/>
      <c r="NJ64" s="74"/>
      <c r="NK64" s="88"/>
      <c r="NL64" s="88"/>
      <c r="NM64" s="88"/>
      <c r="NN64" s="88"/>
      <c r="NO64" s="88"/>
      <c r="NP64" s="88"/>
      <c r="NQ64" s="88"/>
      <c r="NR64" s="88"/>
      <c r="NS64" s="88"/>
      <c r="NT64" s="88"/>
      <c r="NU64" s="88"/>
      <c r="NV64" s="88"/>
      <c r="NW64" s="88"/>
      <c r="NX64" s="107"/>
    </row>
    <row r="65" spans="1:388" ht="13.5" customHeight="1">
      <c r="A65" s="2"/>
      <c r="B65" s="14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4"/>
      <c r="CZ65" s="23"/>
      <c r="DA65" s="23"/>
      <c r="DB65" s="23"/>
      <c r="DC65" s="23"/>
      <c r="DD65" s="23"/>
      <c r="DE65" s="23"/>
      <c r="DF65" s="23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3"/>
      <c r="NB65" s="23"/>
      <c r="NC65" s="23"/>
      <c r="ND65" s="24"/>
      <c r="NE65" s="24"/>
      <c r="NF65" s="24"/>
      <c r="NG65" s="24"/>
      <c r="NH65" s="4"/>
      <c r="NI65" s="2"/>
      <c r="NJ65" s="74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107"/>
    </row>
    <row r="66" spans="1:388" ht="13.5" customHeight="1">
      <c r="A66" s="2"/>
      <c r="B66" s="14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4"/>
      <c r="CZ66" s="23"/>
      <c r="DA66" s="23"/>
      <c r="DB66" s="23"/>
      <c r="DC66" s="23"/>
      <c r="DD66" s="23"/>
      <c r="DE66" s="23"/>
      <c r="DF66" s="23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3"/>
      <c r="NB66" s="23"/>
      <c r="NC66" s="23"/>
      <c r="ND66" s="24"/>
      <c r="NE66" s="24"/>
      <c r="NF66" s="24"/>
      <c r="NG66" s="24"/>
      <c r="NH66" s="4"/>
      <c r="NI66" s="2"/>
      <c r="NJ66" s="74"/>
      <c r="NK66" s="88"/>
      <c r="NL66" s="88"/>
      <c r="NM66" s="88"/>
      <c r="NN66" s="88"/>
      <c r="NO66" s="88"/>
      <c r="NP66" s="88"/>
      <c r="NQ66" s="88"/>
      <c r="NR66" s="88"/>
      <c r="NS66" s="88"/>
      <c r="NT66" s="88"/>
      <c r="NU66" s="88"/>
      <c r="NV66" s="88"/>
      <c r="NW66" s="88"/>
      <c r="NX66" s="107"/>
    </row>
    <row r="67" spans="1:388" ht="13.5" customHeight="1">
      <c r="A67" s="2"/>
      <c r="B67" s="14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  <c r="IW67" s="23"/>
      <c r="IX67" s="23"/>
      <c r="IY67" s="23"/>
      <c r="IZ67" s="23"/>
      <c r="JA67" s="23"/>
      <c r="JB67" s="23"/>
      <c r="JC67" s="23"/>
      <c r="JD67" s="23"/>
      <c r="JE67" s="23"/>
      <c r="JF67" s="23"/>
      <c r="JG67" s="23"/>
      <c r="JH67" s="23"/>
      <c r="JI67" s="23"/>
      <c r="JJ67" s="23"/>
      <c r="JK67" s="23"/>
      <c r="JL67" s="23"/>
      <c r="JM67" s="23"/>
      <c r="JN67" s="23"/>
      <c r="JO67" s="23"/>
      <c r="JP67" s="23"/>
      <c r="JQ67" s="23"/>
      <c r="JR67" s="23"/>
      <c r="JS67" s="23"/>
      <c r="JT67" s="23"/>
      <c r="JU67" s="23"/>
      <c r="JV67" s="23"/>
      <c r="JW67" s="23"/>
      <c r="JX67" s="23"/>
      <c r="JY67" s="23"/>
      <c r="JZ67" s="23"/>
      <c r="KA67" s="23"/>
      <c r="KB67" s="23"/>
      <c r="KC67" s="23"/>
      <c r="KD67" s="23"/>
      <c r="KE67" s="23"/>
      <c r="KF67" s="23"/>
      <c r="KG67" s="23"/>
      <c r="KH67" s="23"/>
      <c r="KI67" s="23"/>
      <c r="KJ67" s="23"/>
      <c r="KK67" s="23"/>
      <c r="KL67" s="23"/>
      <c r="KM67" s="23"/>
      <c r="KN67" s="23"/>
      <c r="KO67" s="23"/>
      <c r="KP67" s="23"/>
      <c r="KQ67" s="23"/>
      <c r="KR67" s="23"/>
      <c r="KS67" s="23"/>
      <c r="KT67" s="23"/>
      <c r="KU67" s="23"/>
      <c r="KV67" s="23"/>
      <c r="KW67" s="23"/>
      <c r="KX67" s="23"/>
      <c r="KY67" s="23"/>
      <c r="KZ67" s="23"/>
      <c r="LA67" s="23"/>
      <c r="LB67" s="23"/>
      <c r="LC67" s="23"/>
      <c r="LD67" s="23"/>
      <c r="LE67" s="23"/>
      <c r="LF67" s="23"/>
      <c r="LG67" s="23"/>
      <c r="LH67" s="23"/>
      <c r="LI67" s="23"/>
      <c r="LJ67" s="23"/>
      <c r="LK67" s="23"/>
      <c r="LL67" s="23"/>
      <c r="LM67" s="23"/>
      <c r="LN67" s="23"/>
      <c r="LO67" s="23"/>
      <c r="LP67" s="23"/>
      <c r="LQ67" s="23"/>
      <c r="LR67" s="23"/>
      <c r="LS67" s="23"/>
      <c r="LT67" s="23"/>
      <c r="LU67" s="23"/>
      <c r="LV67" s="23"/>
      <c r="LW67" s="23"/>
      <c r="LX67" s="23"/>
      <c r="LY67" s="23"/>
      <c r="LZ67" s="23"/>
      <c r="MA67" s="23"/>
      <c r="MB67" s="23"/>
      <c r="MC67" s="23"/>
      <c r="MD67" s="23"/>
      <c r="ME67" s="23"/>
      <c r="MF67" s="23"/>
      <c r="MG67" s="23"/>
      <c r="MH67" s="23"/>
      <c r="MI67" s="23"/>
      <c r="MJ67" s="23"/>
      <c r="MK67" s="23"/>
      <c r="ML67" s="23"/>
      <c r="MM67" s="23"/>
      <c r="MN67" s="23"/>
      <c r="MO67" s="23"/>
      <c r="MP67" s="23"/>
      <c r="MQ67" s="23"/>
      <c r="MR67" s="23"/>
      <c r="MS67" s="23"/>
      <c r="MT67" s="23"/>
      <c r="MU67" s="23"/>
      <c r="MV67" s="23"/>
      <c r="MW67" s="23"/>
      <c r="MX67" s="23"/>
      <c r="MY67" s="23"/>
      <c r="MZ67" s="23"/>
      <c r="NA67" s="23"/>
      <c r="NB67" s="23"/>
      <c r="NC67" s="23"/>
      <c r="ND67" s="23"/>
      <c r="NE67" s="23"/>
      <c r="NF67" s="23"/>
      <c r="NG67" s="24"/>
      <c r="NH67" s="4"/>
      <c r="NI67" s="2"/>
      <c r="NJ67" s="75"/>
      <c r="NK67" s="89"/>
      <c r="NL67" s="89"/>
      <c r="NM67" s="89"/>
      <c r="NN67" s="89"/>
      <c r="NO67" s="89"/>
      <c r="NP67" s="89"/>
      <c r="NQ67" s="89"/>
      <c r="NR67" s="89"/>
      <c r="NS67" s="89"/>
      <c r="NT67" s="89"/>
      <c r="NU67" s="89"/>
      <c r="NV67" s="89"/>
      <c r="NW67" s="89"/>
      <c r="NX67" s="108"/>
    </row>
    <row r="68" spans="1:388" ht="13.5" customHeight="1">
      <c r="A68" s="2"/>
      <c r="B68" s="1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4"/>
      <c r="NH68" s="4"/>
      <c r="NI68" s="2"/>
      <c r="NJ68" s="76" t="s">
        <v>102</v>
      </c>
      <c r="NK68" s="90"/>
      <c r="NL68" s="90"/>
      <c r="NM68" s="90"/>
      <c r="NN68" s="90"/>
      <c r="NO68" s="90"/>
      <c r="NP68" s="90"/>
      <c r="NQ68" s="90"/>
      <c r="NR68" s="90"/>
      <c r="NS68" s="90"/>
      <c r="NT68" s="90"/>
      <c r="NU68" s="90"/>
      <c r="NV68" s="90"/>
      <c r="NW68" s="90"/>
      <c r="NX68" s="109"/>
    </row>
    <row r="69" spans="1:388" ht="13.5" customHeight="1">
      <c r="A69" s="2"/>
      <c r="B69" s="1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58"/>
      <c r="NH69" s="4"/>
      <c r="NI69" s="2"/>
      <c r="NJ69" s="77"/>
      <c r="NK69" s="91"/>
      <c r="NL69" s="91"/>
      <c r="NM69" s="91"/>
      <c r="NN69" s="91"/>
      <c r="NO69" s="91"/>
      <c r="NP69" s="91"/>
      <c r="NQ69" s="91"/>
      <c r="NR69" s="91"/>
      <c r="NS69" s="91"/>
      <c r="NT69" s="91"/>
      <c r="NU69" s="91"/>
      <c r="NV69" s="91"/>
      <c r="NW69" s="91"/>
      <c r="NX69" s="110"/>
    </row>
    <row r="70" spans="1:388" ht="13.5" customHeight="1">
      <c r="A70" s="2"/>
      <c r="B70" s="14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  <c r="JT70" s="23"/>
      <c r="JU70" s="23"/>
      <c r="JV70" s="23"/>
      <c r="JW70" s="23"/>
      <c r="JX70" s="23"/>
      <c r="JY70" s="23"/>
      <c r="JZ70" s="23"/>
      <c r="KA70" s="23"/>
      <c r="KB70" s="23"/>
      <c r="KC70" s="23"/>
      <c r="KD70" s="23"/>
      <c r="KE70" s="23"/>
      <c r="KF70" s="23"/>
      <c r="KG70" s="23"/>
      <c r="KH70" s="23"/>
      <c r="KI70" s="23"/>
      <c r="KJ70" s="23"/>
      <c r="KK70" s="23"/>
      <c r="KL70" s="23"/>
      <c r="KM70" s="23"/>
      <c r="KN70" s="23"/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  <c r="LD70" s="23"/>
      <c r="LE70" s="23"/>
      <c r="LF70" s="23"/>
      <c r="LG70" s="23"/>
      <c r="LH70" s="23"/>
      <c r="LI70" s="23"/>
      <c r="LJ70" s="23"/>
      <c r="LK70" s="23"/>
      <c r="LL70" s="23"/>
      <c r="LM70" s="23"/>
      <c r="LN70" s="23"/>
      <c r="LO70" s="23"/>
      <c r="LP70" s="23"/>
      <c r="LQ70" s="23"/>
      <c r="LR70" s="23"/>
      <c r="LS70" s="23"/>
      <c r="LT70" s="23"/>
      <c r="LU70" s="23"/>
      <c r="LV70" s="23"/>
      <c r="LW70" s="23"/>
      <c r="LX70" s="23"/>
      <c r="LY70" s="23"/>
      <c r="LZ70" s="23"/>
      <c r="MA70" s="23"/>
      <c r="MB70" s="23"/>
      <c r="MC70" s="23"/>
      <c r="MD70" s="23"/>
      <c r="ME70" s="23"/>
      <c r="MF70" s="23"/>
      <c r="MG70" s="23"/>
      <c r="MH70" s="23"/>
      <c r="MI70" s="23"/>
      <c r="MJ70" s="23"/>
      <c r="MK70" s="23"/>
      <c r="ML70" s="23"/>
      <c r="MM70" s="23"/>
      <c r="MN70" s="23"/>
      <c r="MO70" s="23"/>
      <c r="MP70" s="23"/>
      <c r="MQ70" s="23"/>
      <c r="MR70" s="23"/>
      <c r="MS70" s="23"/>
      <c r="MT70" s="23"/>
      <c r="MU70" s="23"/>
      <c r="MV70" s="23"/>
      <c r="MW70" s="23"/>
      <c r="MX70" s="23"/>
      <c r="MY70" s="23"/>
      <c r="MZ70" s="23"/>
      <c r="NA70" s="23"/>
      <c r="NB70" s="23"/>
      <c r="NC70" s="23"/>
      <c r="ND70" s="23"/>
      <c r="NE70" s="23"/>
      <c r="NF70" s="23"/>
      <c r="NG70" s="58"/>
      <c r="NH70" s="4"/>
      <c r="NI70" s="2"/>
      <c r="NJ70" s="78" t="s">
        <v>64</v>
      </c>
      <c r="NK70" s="92"/>
      <c r="NL70" s="92"/>
      <c r="NM70" s="92"/>
      <c r="NN70" s="92"/>
      <c r="NO70" s="92"/>
      <c r="NP70" s="92"/>
      <c r="NQ70" s="92"/>
      <c r="NR70" s="92"/>
      <c r="NS70" s="92"/>
      <c r="NT70" s="92"/>
      <c r="NU70" s="92"/>
      <c r="NV70" s="92"/>
      <c r="NW70" s="92"/>
      <c r="NX70" s="111"/>
    </row>
    <row r="71" spans="1:388" ht="13.5" customHeight="1">
      <c r="A71" s="2"/>
      <c r="B71" s="14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F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23"/>
      <c r="MK71" s="23"/>
      <c r="ML71" s="23"/>
      <c r="MM71" s="23"/>
      <c r="MN71" s="23"/>
      <c r="MO71" s="23"/>
      <c r="MP71" s="23"/>
      <c r="MQ71" s="23"/>
      <c r="MR71" s="23"/>
      <c r="MS71" s="23"/>
      <c r="MT71" s="23"/>
      <c r="MU71" s="23"/>
      <c r="MV71" s="23"/>
      <c r="MW71" s="23"/>
      <c r="MX71" s="23"/>
      <c r="MY71" s="23"/>
      <c r="MZ71" s="23"/>
      <c r="NA71" s="23"/>
      <c r="NB71" s="23"/>
      <c r="NC71" s="23"/>
      <c r="ND71" s="23"/>
      <c r="NE71" s="23"/>
      <c r="NF71" s="23"/>
      <c r="NG71" s="58"/>
      <c r="NH71" s="4"/>
      <c r="NI71" s="2"/>
      <c r="NJ71" s="78"/>
      <c r="NK71" s="92"/>
      <c r="NL71" s="92"/>
      <c r="NM71" s="92"/>
      <c r="NN71" s="92"/>
      <c r="NO71" s="92"/>
      <c r="NP71" s="92"/>
      <c r="NQ71" s="92"/>
      <c r="NR71" s="92"/>
      <c r="NS71" s="92"/>
      <c r="NT71" s="92"/>
      <c r="NU71" s="92"/>
      <c r="NV71" s="92"/>
      <c r="NW71" s="92"/>
      <c r="NX71" s="111"/>
    </row>
    <row r="72" spans="1:388" ht="13.5" customHeight="1">
      <c r="A72" s="2"/>
      <c r="B72" s="14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F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23"/>
      <c r="LP72" s="23"/>
      <c r="LQ72" s="23"/>
      <c r="LR72" s="23"/>
      <c r="LS72" s="23"/>
      <c r="LT72" s="23"/>
      <c r="LU72" s="23"/>
      <c r="LV72" s="23"/>
      <c r="LW72" s="23"/>
      <c r="LX72" s="23"/>
      <c r="LY72" s="23"/>
      <c r="LZ72" s="23"/>
      <c r="MA72" s="23"/>
      <c r="MB72" s="23"/>
      <c r="MC72" s="23"/>
      <c r="MD72" s="23"/>
      <c r="ME72" s="23"/>
      <c r="MF72" s="23"/>
      <c r="MG72" s="23"/>
      <c r="MH72" s="23"/>
      <c r="MI72" s="23"/>
      <c r="MJ72" s="23"/>
      <c r="MK72" s="23"/>
      <c r="ML72" s="23"/>
      <c r="MM72" s="23"/>
      <c r="MN72" s="23"/>
      <c r="MO72" s="23"/>
      <c r="MP72" s="23"/>
      <c r="MQ72" s="23"/>
      <c r="MR72" s="23"/>
      <c r="MS72" s="23"/>
      <c r="MT72" s="23"/>
      <c r="MU72" s="23"/>
      <c r="MV72" s="23"/>
      <c r="MW72" s="23"/>
      <c r="MX72" s="23"/>
      <c r="MY72" s="23"/>
      <c r="MZ72" s="23"/>
      <c r="NA72" s="23"/>
      <c r="NB72" s="23"/>
      <c r="NC72" s="23"/>
      <c r="ND72" s="23"/>
      <c r="NE72" s="23"/>
      <c r="NF72" s="23"/>
      <c r="NG72" s="58"/>
      <c r="NH72" s="4"/>
      <c r="NI72" s="2"/>
      <c r="NJ72" s="78"/>
      <c r="NK72" s="92"/>
      <c r="NL72" s="92"/>
      <c r="NM72" s="92"/>
      <c r="NN72" s="92"/>
      <c r="NO72" s="92"/>
      <c r="NP72" s="92"/>
      <c r="NQ72" s="92"/>
      <c r="NR72" s="92"/>
      <c r="NS72" s="92"/>
      <c r="NT72" s="92"/>
      <c r="NU72" s="92"/>
      <c r="NV72" s="92"/>
      <c r="NW72" s="92"/>
      <c r="NX72" s="111"/>
    </row>
    <row r="73" spans="1:388" ht="13.5" customHeight="1">
      <c r="A73" s="2"/>
      <c r="B73" s="14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F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N73" s="23"/>
      <c r="MO73" s="23"/>
      <c r="MP73" s="23"/>
      <c r="MQ73" s="23"/>
      <c r="MR73" s="23"/>
      <c r="MS73" s="23"/>
      <c r="MT73" s="23"/>
      <c r="MU73" s="23"/>
      <c r="MV73" s="23"/>
      <c r="MW73" s="23"/>
      <c r="MX73" s="23"/>
      <c r="MY73" s="23"/>
      <c r="MZ73" s="23"/>
      <c r="NA73" s="23"/>
      <c r="NB73" s="23"/>
      <c r="NC73" s="23"/>
      <c r="ND73" s="23"/>
      <c r="NE73" s="23"/>
      <c r="NF73" s="23"/>
      <c r="NG73" s="22"/>
      <c r="NH73" s="4"/>
      <c r="NI73" s="2"/>
      <c r="NJ73" s="78"/>
      <c r="NK73" s="92"/>
      <c r="NL73" s="92"/>
      <c r="NM73" s="92"/>
      <c r="NN73" s="92"/>
      <c r="NO73" s="92"/>
      <c r="NP73" s="92"/>
      <c r="NQ73" s="92"/>
      <c r="NR73" s="92"/>
      <c r="NS73" s="92"/>
      <c r="NT73" s="92"/>
      <c r="NU73" s="92"/>
      <c r="NV73" s="92"/>
      <c r="NW73" s="92"/>
      <c r="NX73" s="111"/>
    </row>
    <row r="74" spans="1:388" ht="13.5" customHeight="1">
      <c r="A74" s="2"/>
      <c r="B74" s="1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F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N74" s="23"/>
      <c r="MO74" s="23"/>
      <c r="MP74" s="23"/>
      <c r="MQ74" s="23"/>
      <c r="MR74" s="23"/>
      <c r="MS74" s="23"/>
      <c r="MT74" s="23"/>
      <c r="MU74" s="23"/>
      <c r="MV74" s="23"/>
      <c r="MW74" s="23"/>
      <c r="MX74" s="23"/>
      <c r="MY74" s="23"/>
      <c r="MZ74" s="23"/>
      <c r="NA74" s="23"/>
      <c r="NB74" s="23"/>
      <c r="NC74" s="23"/>
      <c r="ND74" s="23"/>
      <c r="NE74" s="23"/>
      <c r="NF74" s="23"/>
      <c r="NG74" s="24"/>
      <c r="NH74" s="4"/>
      <c r="NI74" s="2"/>
      <c r="NJ74" s="78"/>
      <c r="NK74" s="92"/>
      <c r="NL74" s="92"/>
      <c r="NM74" s="92"/>
      <c r="NN74" s="92"/>
      <c r="NO74" s="92"/>
      <c r="NP74" s="92"/>
      <c r="NQ74" s="92"/>
      <c r="NR74" s="92"/>
      <c r="NS74" s="92"/>
      <c r="NT74" s="92"/>
      <c r="NU74" s="92"/>
      <c r="NV74" s="92"/>
      <c r="NW74" s="92"/>
      <c r="NX74" s="111"/>
    </row>
    <row r="75" spans="1:388" ht="13.5" customHeight="1">
      <c r="A75" s="2"/>
      <c r="B75" s="14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4"/>
      <c r="NH75" s="4"/>
      <c r="NI75" s="2"/>
      <c r="NJ75" s="78"/>
      <c r="NK75" s="92"/>
      <c r="NL75" s="92"/>
      <c r="NM75" s="92"/>
      <c r="NN75" s="92"/>
      <c r="NO75" s="92"/>
      <c r="NP75" s="92"/>
      <c r="NQ75" s="92"/>
      <c r="NR75" s="92"/>
      <c r="NS75" s="92"/>
      <c r="NT75" s="92"/>
      <c r="NU75" s="92"/>
      <c r="NV75" s="92"/>
      <c r="NW75" s="92"/>
      <c r="NX75" s="111"/>
    </row>
    <row r="76" spans="1:388" ht="13.5" customHeight="1">
      <c r="A76" s="2"/>
      <c r="B76" s="1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4"/>
      <c r="NH76" s="4"/>
      <c r="NI76" s="2"/>
      <c r="NJ76" s="78"/>
      <c r="NK76" s="92"/>
      <c r="NL76" s="92"/>
      <c r="NM76" s="92"/>
      <c r="NN76" s="92"/>
      <c r="NO76" s="92"/>
      <c r="NP76" s="92"/>
      <c r="NQ76" s="92"/>
      <c r="NR76" s="92"/>
      <c r="NS76" s="92"/>
      <c r="NT76" s="92"/>
      <c r="NU76" s="92"/>
      <c r="NV76" s="92"/>
      <c r="NW76" s="92"/>
      <c r="NX76" s="111"/>
    </row>
    <row r="77" spans="1:388" ht="13.5" customHeight="1">
      <c r="A77" s="2"/>
      <c r="B77" s="14"/>
      <c r="C77" s="23"/>
      <c r="D77" s="23"/>
      <c r="E77" s="23"/>
      <c r="F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4"/>
      <c r="NH77" s="4"/>
      <c r="NI77" s="2"/>
      <c r="NJ77" s="78"/>
      <c r="NK77" s="92"/>
      <c r="NL77" s="92"/>
      <c r="NM77" s="92"/>
      <c r="NN77" s="92"/>
      <c r="NO77" s="92"/>
      <c r="NP77" s="92"/>
      <c r="NQ77" s="92"/>
      <c r="NR77" s="92"/>
      <c r="NS77" s="92"/>
      <c r="NT77" s="92"/>
      <c r="NU77" s="92"/>
      <c r="NV77" s="92"/>
      <c r="NW77" s="92"/>
      <c r="NX77" s="111"/>
    </row>
    <row r="78" spans="1:388" ht="13.5" customHeight="1">
      <c r="A78" s="2"/>
      <c r="B78" s="14"/>
      <c r="C78" s="23"/>
      <c r="D78" s="23"/>
      <c r="E78" s="23"/>
      <c r="F78" s="23"/>
      <c r="I78" s="23"/>
      <c r="J78" s="29"/>
      <c r="K78" s="29"/>
      <c r="L78" s="29"/>
      <c r="M78" s="29"/>
      <c r="N78" s="29"/>
      <c r="O78" s="29"/>
      <c r="P78" s="29"/>
      <c r="Q78" s="29"/>
      <c r="R78" s="41"/>
      <c r="S78" s="41"/>
      <c r="T78" s="41"/>
      <c r="U78" s="43" t="str">
        <f>データ!$B$11</f>
        <v>H29</v>
      </c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 t="str">
        <f>データ!$C$11</f>
        <v>H30</v>
      </c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 t="str">
        <f>データ!$D$11</f>
        <v>R01</v>
      </c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 t="str">
        <f>データ!$E$11</f>
        <v>R02</v>
      </c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 t="str">
        <f>データ!$F$11</f>
        <v>R03</v>
      </c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D78" s="29"/>
      <c r="EE78" s="29"/>
      <c r="EF78" s="29"/>
      <c r="EG78" s="29"/>
      <c r="EH78" s="29"/>
      <c r="EI78" s="29"/>
      <c r="EJ78" s="29"/>
      <c r="EK78" s="29"/>
      <c r="EL78" s="41"/>
      <c r="EM78" s="41"/>
      <c r="EN78" s="41"/>
      <c r="EO78" s="43" t="str">
        <f>データ!$B$11</f>
        <v>H29</v>
      </c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 t="str">
        <f>データ!$C$11</f>
        <v>H30</v>
      </c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 t="str">
        <f>データ!$D$11</f>
        <v>R01</v>
      </c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 t="str">
        <f>データ!$E$11</f>
        <v>R02</v>
      </c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 t="str">
        <f>データ!$F$11</f>
        <v>R03</v>
      </c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Y78" s="29"/>
      <c r="IZ78" s="29"/>
      <c r="JA78" s="29"/>
      <c r="JB78" s="29"/>
      <c r="JC78" s="29"/>
      <c r="JD78" s="29"/>
      <c r="JE78" s="29"/>
      <c r="JF78" s="29"/>
      <c r="JG78" s="41"/>
      <c r="JH78" s="41"/>
      <c r="JI78" s="41"/>
      <c r="JJ78" s="43" t="str">
        <f>データ!$B$11</f>
        <v>H29</v>
      </c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 t="str">
        <f>データ!$C$11</f>
        <v>H30</v>
      </c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 t="str">
        <f>データ!$D$11</f>
        <v>R01</v>
      </c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 t="str">
        <f>データ!$E$11</f>
        <v>R02</v>
      </c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 t="str">
        <f>データ!$F$11</f>
        <v>R03</v>
      </c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23"/>
      <c r="NB78" s="23"/>
      <c r="NC78" s="23"/>
      <c r="ND78" s="23"/>
      <c r="NE78" s="23"/>
      <c r="NF78" s="23"/>
      <c r="NG78" s="58"/>
      <c r="NH78" s="4"/>
      <c r="NI78" s="2"/>
      <c r="NJ78" s="78"/>
      <c r="NK78" s="92"/>
      <c r="NL78" s="92"/>
      <c r="NM78" s="92"/>
      <c r="NN78" s="92"/>
      <c r="NO78" s="92"/>
      <c r="NP78" s="92"/>
      <c r="NQ78" s="92"/>
      <c r="NR78" s="92"/>
      <c r="NS78" s="92"/>
      <c r="NT78" s="92"/>
      <c r="NU78" s="92"/>
      <c r="NV78" s="92"/>
      <c r="NW78" s="92"/>
      <c r="NX78" s="111"/>
    </row>
    <row r="79" spans="1:388" ht="13.5" customHeight="1">
      <c r="A79" s="2"/>
      <c r="B79" s="14"/>
      <c r="C79" s="23"/>
      <c r="D79" s="23"/>
      <c r="E79" s="23"/>
      <c r="F79" s="23"/>
      <c r="I79" s="31"/>
      <c r="J79" s="32" t="s">
        <v>74</v>
      </c>
      <c r="K79" s="33"/>
      <c r="L79" s="33"/>
      <c r="M79" s="33"/>
      <c r="N79" s="33"/>
      <c r="O79" s="33"/>
      <c r="P79" s="33"/>
      <c r="Q79" s="33"/>
      <c r="R79" s="33"/>
      <c r="S79" s="33"/>
      <c r="T79" s="42"/>
      <c r="U79" s="44">
        <f>データ!DS7</f>
        <v>37.4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>
        <f>データ!DT7</f>
        <v>40.200000000000003</v>
      </c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>
        <f>データ!DU7</f>
        <v>43.7</v>
      </c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>
        <f>データ!DV7</f>
        <v>44.3</v>
      </c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>
        <f>データ!DW7</f>
        <v>45.3</v>
      </c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D79" s="32" t="s">
        <v>74</v>
      </c>
      <c r="EE79" s="33"/>
      <c r="EF79" s="33"/>
      <c r="EG79" s="33"/>
      <c r="EH79" s="33"/>
      <c r="EI79" s="33"/>
      <c r="EJ79" s="33"/>
      <c r="EK79" s="33"/>
      <c r="EL79" s="33"/>
      <c r="EM79" s="33"/>
      <c r="EN79" s="42"/>
      <c r="EO79" s="44">
        <f>データ!ED7</f>
        <v>67.2</v>
      </c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>
        <f>データ!EE7</f>
        <v>69.8</v>
      </c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>
        <f>データ!EF7</f>
        <v>73.3</v>
      </c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>
        <f>データ!EG7</f>
        <v>71.099999999999994</v>
      </c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>
        <f>データ!EH7</f>
        <v>68.900000000000006</v>
      </c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Y79" s="32" t="s">
        <v>74</v>
      </c>
      <c r="IZ79" s="33"/>
      <c r="JA79" s="33"/>
      <c r="JB79" s="33"/>
      <c r="JC79" s="33"/>
      <c r="JD79" s="33"/>
      <c r="JE79" s="33"/>
      <c r="JF79" s="33"/>
      <c r="JG79" s="33"/>
      <c r="JH79" s="33"/>
      <c r="JI79" s="42"/>
      <c r="JJ79" s="56">
        <f>データ!EO7</f>
        <v>66228753</v>
      </c>
      <c r="JK79" s="56"/>
      <c r="JL79" s="56"/>
      <c r="JM79" s="56"/>
      <c r="JN79" s="56"/>
      <c r="JO79" s="56"/>
      <c r="JP79" s="56"/>
      <c r="JQ79" s="56"/>
      <c r="JR79" s="56"/>
      <c r="JS79" s="56"/>
      <c r="JT79" s="56"/>
      <c r="JU79" s="56"/>
      <c r="JV79" s="56"/>
      <c r="JW79" s="56"/>
      <c r="JX79" s="56"/>
      <c r="JY79" s="56"/>
      <c r="JZ79" s="56"/>
      <c r="KA79" s="56"/>
      <c r="KB79" s="56"/>
      <c r="KC79" s="56">
        <f>データ!EP7</f>
        <v>68003100</v>
      </c>
      <c r="KD79" s="56"/>
      <c r="KE79" s="56"/>
      <c r="KF79" s="56"/>
      <c r="KG79" s="56"/>
      <c r="KH79" s="56"/>
      <c r="KI79" s="56"/>
      <c r="KJ79" s="56"/>
      <c r="KK79" s="56"/>
      <c r="KL79" s="56"/>
      <c r="KM79" s="56"/>
      <c r="KN79" s="56"/>
      <c r="KO79" s="56"/>
      <c r="KP79" s="56"/>
      <c r="KQ79" s="56"/>
      <c r="KR79" s="56"/>
      <c r="KS79" s="56"/>
      <c r="KT79" s="56"/>
      <c r="KU79" s="56"/>
      <c r="KV79" s="56">
        <f>データ!EQ7</f>
        <v>68669054</v>
      </c>
      <c r="KW79" s="56"/>
      <c r="KX79" s="56"/>
      <c r="KY79" s="56"/>
      <c r="KZ79" s="56"/>
      <c r="LA79" s="56"/>
      <c r="LB79" s="56"/>
      <c r="LC79" s="56"/>
      <c r="LD79" s="56"/>
      <c r="LE79" s="56"/>
      <c r="LF79" s="56"/>
      <c r="LG79" s="56"/>
      <c r="LH79" s="56"/>
      <c r="LI79" s="56"/>
      <c r="LJ79" s="56"/>
      <c r="LK79" s="56"/>
      <c r="LL79" s="56"/>
      <c r="LM79" s="56"/>
      <c r="LN79" s="56"/>
      <c r="LO79" s="56">
        <f>データ!ER7</f>
        <v>74245534</v>
      </c>
      <c r="LP79" s="56"/>
      <c r="LQ79" s="56"/>
      <c r="LR79" s="56"/>
      <c r="LS79" s="56"/>
      <c r="LT79" s="56"/>
      <c r="LU79" s="56"/>
      <c r="LV79" s="56"/>
      <c r="LW79" s="56"/>
      <c r="LX79" s="56"/>
      <c r="LY79" s="56"/>
      <c r="LZ79" s="56"/>
      <c r="MA79" s="56"/>
      <c r="MB79" s="56"/>
      <c r="MC79" s="56"/>
      <c r="MD79" s="56"/>
      <c r="ME79" s="56"/>
      <c r="MF79" s="56"/>
      <c r="MG79" s="56"/>
      <c r="MH79" s="56">
        <f>データ!ES7</f>
        <v>75204262</v>
      </c>
      <c r="MI79" s="56"/>
      <c r="MJ79" s="56"/>
      <c r="MK79" s="56"/>
      <c r="ML79" s="56"/>
      <c r="MM79" s="56"/>
      <c r="MN79" s="56"/>
      <c r="MO79" s="56"/>
      <c r="MP79" s="56"/>
      <c r="MQ79" s="56"/>
      <c r="MR79" s="56"/>
      <c r="MS79" s="56"/>
      <c r="MT79" s="56"/>
      <c r="MU79" s="56"/>
      <c r="MV79" s="56"/>
      <c r="MW79" s="56"/>
      <c r="MX79" s="56"/>
      <c r="MY79" s="56"/>
      <c r="MZ79" s="56"/>
      <c r="NA79" s="23"/>
      <c r="NB79" s="23"/>
      <c r="NC79" s="23"/>
      <c r="ND79" s="23"/>
      <c r="NE79" s="23"/>
      <c r="NF79" s="23"/>
      <c r="NG79" s="58"/>
      <c r="NH79" s="4"/>
      <c r="NI79" s="2"/>
      <c r="NJ79" s="78"/>
      <c r="NK79" s="92"/>
      <c r="NL79" s="92"/>
      <c r="NM79" s="92"/>
      <c r="NN79" s="92"/>
      <c r="NO79" s="92"/>
      <c r="NP79" s="92"/>
      <c r="NQ79" s="92"/>
      <c r="NR79" s="92"/>
      <c r="NS79" s="92"/>
      <c r="NT79" s="92"/>
      <c r="NU79" s="92"/>
      <c r="NV79" s="92"/>
      <c r="NW79" s="92"/>
      <c r="NX79" s="111"/>
    </row>
    <row r="80" spans="1:388" ht="13.5" customHeight="1">
      <c r="A80" s="2"/>
      <c r="B80" s="14"/>
      <c r="C80" s="23"/>
      <c r="D80" s="23"/>
      <c r="E80" s="23"/>
      <c r="F80" s="23"/>
      <c r="G80" s="23"/>
      <c r="H80" s="23"/>
      <c r="I80" s="31"/>
      <c r="J80" s="32" t="s">
        <v>13</v>
      </c>
      <c r="K80" s="33"/>
      <c r="L80" s="33"/>
      <c r="M80" s="33"/>
      <c r="N80" s="33"/>
      <c r="O80" s="33"/>
      <c r="P80" s="33"/>
      <c r="Q80" s="33"/>
      <c r="R80" s="33"/>
      <c r="S80" s="33"/>
      <c r="T80" s="42"/>
      <c r="U80" s="44">
        <f>データ!DX7</f>
        <v>46.9</v>
      </c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>
        <f>データ!DY7</f>
        <v>48.6</v>
      </c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>
        <f>データ!DZ7</f>
        <v>50.8</v>
      </c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>
        <f>データ!EA7</f>
        <v>51.4</v>
      </c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>
        <f>データ!EB7</f>
        <v>51.9</v>
      </c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D80" s="32" t="s">
        <v>13</v>
      </c>
      <c r="EE80" s="33"/>
      <c r="EF80" s="33"/>
      <c r="EG80" s="33"/>
      <c r="EH80" s="33"/>
      <c r="EI80" s="33"/>
      <c r="EJ80" s="33"/>
      <c r="EK80" s="33"/>
      <c r="EL80" s="33"/>
      <c r="EM80" s="33"/>
      <c r="EN80" s="42"/>
      <c r="EO80" s="44">
        <f>データ!EI7</f>
        <v>67.3</v>
      </c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>
        <f>データ!EJ7</f>
        <v>70.099999999999994</v>
      </c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>
        <f>データ!EK7</f>
        <v>72.599999999999994</v>
      </c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>
        <f>データ!EL7</f>
        <v>71.900000000000006</v>
      </c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>
        <f>データ!EM7</f>
        <v>71.2</v>
      </c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Y80" s="32" t="s">
        <v>13</v>
      </c>
      <c r="IZ80" s="33"/>
      <c r="JA80" s="33"/>
      <c r="JB80" s="33"/>
      <c r="JC80" s="33"/>
      <c r="JD80" s="33"/>
      <c r="JE80" s="33"/>
      <c r="JF80" s="33"/>
      <c r="JG80" s="33"/>
      <c r="JH80" s="33"/>
      <c r="JI80" s="42"/>
      <c r="JJ80" s="56">
        <f>データ!ET7</f>
        <v>41975086</v>
      </c>
      <c r="JK80" s="56"/>
      <c r="JL80" s="56"/>
      <c r="JM80" s="56"/>
      <c r="JN80" s="56"/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>
        <f>データ!EU7</f>
        <v>43785070</v>
      </c>
      <c r="KD80" s="56"/>
      <c r="KE80" s="56"/>
      <c r="KF80" s="56"/>
      <c r="KG80" s="56"/>
      <c r="KH80" s="56"/>
      <c r="KI80" s="56"/>
      <c r="KJ80" s="56"/>
      <c r="KK80" s="56"/>
      <c r="KL80" s="56"/>
      <c r="KM80" s="56"/>
      <c r="KN80" s="56"/>
      <c r="KO80" s="56"/>
      <c r="KP80" s="56"/>
      <c r="KQ80" s="56"/>
      <c r="KR80" s="56"/>
      <c r="KS80" s="56"/>
      <c r="KT80" s="56"/>
      <c r="KU80" s="56"/>
      <c r="KV80" s="56">
        <f>データ!EV7</f>
        <v>44436827</v>
      </c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6"/>
      <c r="LH80" s="56"/>
      <c r="LI80" s="56"/>
      <c r="LJ80" s="56"/>
      <c r="LK80" s="56"/>
      <c r="LL80" s="56"/>
      <c r="LM80" s="56"/>
      <c r="LN80" s="56"/>
      <c r="LO80" s="56">
        <f>データ!EW7</f>
        <v>45896030</v>
      </c>
      <c r="LP80" s="56"/>
      <c r="LQ80" s="56"/>
      <c r="LR80" s="56"/>
      <c r="LS80" s="56"/>
      <c r="LT80" s="56"/>
      <c r="LU80" s="56"/>
      <c r="LV80" s="56"/>
      <c r="LW80" s="56"/>
      <c r="LX80" s="56"/>
      <c r="LY80" s="56"/>
      <c r="LZ80" s="56"/>
      <c r="MA80" s="56"/>
      <c r="MB80" s="56"/>
      <c r="MC80" s="56"/>
      <c r="MD80" s="56"/>
      <c r="ME80" s="56"/>
      <c r="MF80" s="56"/>
      <c r="MG80" s="56"/>
      <c r="MH80" s="56">
        <f>データ!EX7</f>
        <v>47415042</v>
      </c>
      <c r="MI80" s="56"/>
      <c r="MJ80" s="56"/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6"/>
      <c r="MX80" s="56"/>
      <c r="MY80" s="56"/>
      <c r="MZ80" s="56"/>
      <c r="NA80" s="23"/>
      <c r="NB80" s="23"/>
      <c r="NC80" s="23"/>
      <c r="ND80" s="23"/>
      <c r="NE80" s="23"/>
      <c r="NF80" s="23"/>
      <c r="NG80" s="58"/>
      <c r="NH80" s="4"/>
      <c r="NI80" s="2"/>
      <c r="NJ80" s="78"/>
      <c r="NK80" s="92"/>
      <c r="NL80" s="92"/>
      <c r="NM80" s="92"/>
      <c r="NN80" s="92"/>
      <c r="NO80" s="92"/>
      <c r="NP80" s="92"/>
      <c r="NQ80" s="92"/>
      <c r="NR80" s="92"/>
      <c r="NS80" s="92"/>
      <c r="NT80" s="92"/>
      <c r="NU80" s="92"/>
      <c r="NV80" s="92"/>
      <c r="NW80" s="92"/>
      <c r="NX80" s="111"/>
    </row>
    <row r="81" spans="1:388" ht="13.5" customHeight="1">
      <c r="A81" s="2"/>
      <c r="B81" s="14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58"/>
      <c r="NH81" s="4"/>
      <c r="NI81" s="2"/>
      <c r="NJ81" s="78"/>
      <c r="NK81" s="92"/>
      <c r="NL81" s="92"/>
      <c r="NM81" s="92"/>
      <c r="NN81" s="92"/>
      <c r="NO81" s="92"/>
      <c r="NP81" s="92"/>
      <c r="NQ81" s="92"/>
      <c r="NR81" s="92"/>
      <c r="NS81" s="92"/>
      <c r="NT81" s="92"/>
      <c r="NU81" s="92"/>
      <c r="NV81" s="92"/>
      <c r="NW81" s="92"/>
      <c r="NX81" s="111"/>
    </row>
    <row r="82" spans="1:388" ht="13.5" customHeight="1">
      <c r="A82" s="2"/>
      <c r="B82" s="14"/>
      <c r="C82" s="24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4"/>
      <c r="NI82" s="2"/>
      <c r="NJ82" s="78"/>
      <c r="NK82" s="92"/>
      <c r="NL82" s="92"/>
      <c r="NM82" s="92"/>
      <c r="NN82" s="92"/>
      <c r="NO82" s="92"/>
      <c r="NP82" s="92"/>
      <c r="NQ82" s="92"/>
      <c r="NR82" s="92"/>
      <c r="NS82" s="92"/>
      <c r="NT82" s="92"/>
      <c r="NU82" s="92"/>
      <c r="NV82" s="92"/>
      <c r="NW82" s="92"/>
      <c r="NX82" s="111"/>
    </row>
    <row r="83" spans="1:388" ht="13.5" customHeight="1">
      <c r="A83" s="2"/>
      <c r="B83" s="14"/>
      <c r="C83" s="24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4"/>
      <c r="NI83" s="2"/>
      <c r="NJ83" s="78"/>
      <c r="NK83" s="92"/>
      <c r="NL83" s="92"/>
      <c r="NM83" s="92"/>
      <c r="NN83" s="92"/>
      <c r="NO83" s="92"/>
      <c r="NP83" s="92"/>
      <c r="NQ83" s="92"/>
      <c r="NR83" s="92"/>
      <c r="NS83" s="92"/>
      <c r="NT83" s="92"/>
      <c r="NU83" s="92"/>
      <c r="NV83" s="92"/>
      <c r="NW83" s="92"/>
      <c r="NX83" s="111"/>
    </row>
    <row r="84" spans="1:388" ht="13.5" customHeight="1">
      <c r="A84" s="2"/>
      <c r="B84" s="1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61"/>
      <c r="NI84" s="2"/>
      <c r="NJ84" s="79"/>
      <c r="NK84" s="93"/>
      <c r="NL84" s="93"/>
      <c r="NM84" s="93"/>
      <c r="NN84" s="93"/>
      <c r="NO84" s="93"/>
      <c r="NP84" s="93"/>
      <c r="NQ84" s="93"/>
      <c r="NR84" s="93"/>
      <c r="NS84" s="93"/>
      <c r="NT84" s="93"/>
      <c r="NU84" s="93"/>
      <c r="NV84" s="93"/>
      <c r="NW84" s="93"/>
      <c r="NX84" s="112"/>
    </row>
    <row r="85" spans="1:388">
      <c r="B85" s="16" t="s">
        <v>104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  <c r="IX85" s="16"/>
      <c r="IY85" s="16"/>
      <c r="IZ85" s="16"/>
      <c r="JA85" s="16"/>
      <c r="JB85" s="16"/>
      <c r="JC85" s="16"/>
      <c r="JD85" s="16"/>
      <c r="JE85" s="16"/>
      <c r="JF85" s="16"/>
      <c r="JG85" s="16"/>
      <c r="JH85" s="16"/>
      <c r="JI85" s="16"/>
      <c r="JJ85" s="16"/>
      <c r="JK85" s="16"/>
      <c r="JL85" s="16"/>
      <c r="JM85" s="16"/>
      <c r="JN85" s="16"/>
      <c r="JO85" s="16"/>
      <c r="JP85" s="16"/>
      <c r="JQ85" s="16"/>
      <c r="JR85" s="16"/>
      <c r="JS85" s="16"/>
      <c r="JT85" s="16"/>
      <c r="JU85" s="16"/>
      <c r="JV85" s="16"/>
      <c r="JW85" s="16"/>
      <c r="JX85" s="16"/>
      <c r="JY85" s="16"/>
      <c r="JZ85" s="16"/>
      <c r="KA85" s="16"/>
      <c r="KB85" s="16"/>
      <c r="KC85" s="16"/>
      <c r="KD85" s="16"/>
      <c r="KE85" s="16"/>
      <c r="KF85" s="16"/>
      <c r="KG85" s="16"/>
      <c r="KH85" s="16"/>
      <c r="KI85" s="16"/>
      <c r="KJ85" s="16"/>
      <c r="KK85" s="16"/>
      <c r="KL85" s="16"/>
      <c r="KM85" s="16"/>
      <c r="KN85" s="16"/>
      <c r="KO85" s="16"/>
      <c r="KP85" s="16"/>
      <c r="KQ85" s="16"/>
      <c r="KR85" s="16"/>
      <c r="KS85" s="16"/>
      <c r="KT85" s="16"/>
      <c r="KU85" s="16"/>
      <c r="KV85" s="16"/>
      <c r="KW85" s="16"/>
      <c r="KX85" s="16"/>
      <c r="KY85" s="16"/>
      <c r="KZ85" s="16"/>
      <c r="LA85" s="16"/>
      <c r="LB85" s="16"/>
      <c r="LC85" s="16"/>
      <c r="LD85" s="16"/>
      <c r="LE85" s="16"/>
      <c r="LF85" s="16"/>
      <c r="LG85" s="16"/>
      <c r="LH85" s="16"/>
      <c r="LI85" s="16"/>
      <c r="LJ85" s="16"/>
      <c r="LK85" s="16"/>
      <c r="LL85" s="16"/>
      <c r="LM85" s="16"/>
      <c r="LN85" s="16"/>
      <c r="LO85" s="16"/>
      <c r="LP85" s="16"/>
      <c r="LQ85" s="16"/>
      <c r="LR85" s="16"/>
      <c r="LS85" s="16"/>
      <c r="LT85" s="16"/>
      <c r="LU85" s="16"/>
      <c r="LV85" s="16"/>
      <c r="LW85" s="16"/>
      <c r="LX85" s="16"/>
      <c r="LY85" s="16"/>
      <c r="LZ85" s="16"/>
      <c r="MA85" s="16"/>
      <c r="MB85" s="16"/>
      <c r="MC85" s="16"/>
      <c r="MD85" s="16"/>
      <c r="ME85" s="16"/>
      <c r="MF85" s="16"/>
      <c r="MG85" s="16"/>
      <c r="MH85" s="16"/>
      <c r="MI85" s="16"/>
      <c r="MJ85" s="16"/>
      <c r="MK85" s="16"/>
      <c r="ML85" s="16"/>
      <c r="MM85" s="16"/>
      <c r="MN85" s="16"/>
      <c r="MO85" s="16"/>
      <c r="MP85" s="16"/>
      <c r="MQ85" s="16"/>
      <c r="MR85" s="16"/>
      <c r="MS85" s="16"/>
      <c r="MT85" s="16"/>
      <c r="MU85" s="16"/>
      <c r="MV85" s="16"/>
      <c r="MW85" s="16"/>
      <c r="MX85" s="16"/>
      <c r="MY85" s="16"/>
      <c r="MZ85" s="16"/>
      <c r="NA85" s="16"/>
      <c r="NB85" s="16"/>
      <c r="NC85" s="16"/>
      <c r="ND85" s="16"/>
      <c r="NE85" s="16"/>
      <c r="NF85" s="16"/>
      <c r="NG85" s="16"/>
      <c r="NH85" s="16"/>
    </row>
    <row r="86" spans="1:388">
      <c r="C86" s="2"/>
      <c r="BH86" s="2"/>
      <c r="GR86" s="2"/>
      <c r="IV86" s="2"/>
      <c r="LD86" s="2"/>
    </row>
    <row r="87" spans="1:388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</row>
    <row r="88" spans="1:388">
      <c r="A88" s="5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</row>
    <row r="89" spans="1:388" hidden="1">
      <c r="A89" s="5"/>
      <c r="B89" s="17" t="s">
        <v>105</v>
      </c>
      <c r="C89" s="17" t="s">
        <v>53</v>
      </c>
      <c r="D89" s="17" t="s">
        <v>106</v>
      </c>
      <c r="E89" s="17" t="s">
        <v>5</v>
      </c>
      <c r="F89" s="17" t="s">
        <v>46</v>
      </c>
      <c r="G89" s="17" t="s">
        <v>107</v>
      </c>
      <c r="H89" s="17" t="s">
        <v>108</v>
      </c>
      <c r="I89" s="17" t="s">
        <v>109</v>
      </c>
      <c r="J89" s="17" t="s">
        <v>105</v>
      </c>
      <c r="K89" s="17" t="s">
        <v>53</v>
      </c>
      <c r="L89" s="17" t="s">
        <v>106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</row>
    <row r="90" spans="1:388" hidden="1">
      <c r="A90" s="5"/>
      <c r="B90" s="17" t="str">
        <f>データ!AS6</f>
        <v>【106.2】</v>
      </c>
      <c r="C90" s="17" t="str">
        <f>データ!BD6</f>
        <v>【86.6】</v>
      </c>
      <c r="D90" s="17" t="str">
        <f>データ!BO6</f>
        <v>【70.7】</v>
      </c>
      <c r="E90" s="17" t="str">
        <f>データ!BZ6</f>
        <v>【67.1】</v>
      </c>
      <c r="F90" s="17" t="str">
        <f>データ!CK6</f>
        <v>【59,287】</v>
      </c>
      <c r="G90" s="17" t="str">
        <f>データ!CV6</f>
        <v>【17,202】</v>
      </c>
      <c r="H90" s="17" t="str">
        <f>データ!DG6</f>
        <v>【56.4】</v>
      </c>
      <c r="I90" s="17" t="str">
        <f>データ!DR6</f>
        <v>【24.8】</v>
      </c>
      <c r="J90" s="17" t="str">
        <f>データ!EC6</f>
        <v>【56.0】</v>
      </c>
      <c r="K90" s="17" t="str">
        <f>データ!EN6</f>
        <v>【70.7】</v>
      </c>
      <c r="L90" s="17" t="str">
        <f>データ!EY6</f>
        <v>【49,765,843】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</row>
    <row r="91" spans="1:38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</row>
  </sheetData>
  <sheetProtection algorithmName="SHA-512" hashValue="5s1wQHRCmgR1w6Fz9AHGpaSZyF/CuUbxy84SH3Dg2xFu4K91kScVBg8fnAHvfCZ9vs401p/MrAik4HzNDQEmhQ==" saltValue="NJcWFeWKGr/k8RCjsxjUBw==" spinCount="100000" sheet="1" objects="1" scenarios="1" formatCells="0" formatColumns="0" formatRows="0"/>
  <mergeCells count="268"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2:AT12"/>
    <mergeCell ref="AU12:CM12"/>
    <mergeCell ref="CN12:EF12"/>
    <mergeCell ref="EG12:FY12"/>
    <mergeCell ref="FZ12:HR12"/>
    <mergeCell ref="ID12:JV12"/>
    <mergeCell ref="JW12:LO12"/>
    <mergeCell ref="LP12:NH12"/>
    <mergeCell ref="B13:NH13"/>
    <mergeCell ref="B14:NH1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LJ32:LX32"/>
    <mergeCell ref="LY32:MM32"/>
    <mergeCell ref="MN32:NB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JW34:KE34"/>
    <mergeCell ref="KF34:KT34"/>
    <mergeCell ref="KU34:LI34"/>
    <mergeCell ref="LJ34:LX34"/>
    <mergeCell ref="LY34:MM34"/>
    <mergeCell ref="MN34:NB3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LY54:MM54"/>
    <mergeCell ref="MN54:NB54"/>
    <mergeCell ref="G55:O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KF55:KT55"/>
    <mergeCell ref="KU55:LI55"/>
    <mergeCell ref="LJ55:LX55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IK56:IY56"/>
    <mergeCell ref="IZ56:JN56"/>
    <mergeCell ref="JW56:KE56"/>
    <mergeCell ref="KF56:KT56"/>
    <mergeCell ref="KU56:LI56"/>
    <mergeCell ref="LJ56:LX56"/>
    <mergeCell ref="LY56:MM56"/>
    <mergeCell ref="MN56:NB56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HM78:IE78"/>
    <mergeCell ref="JJ78:KB78"/>
    <mergeCell ref="KC78:KU78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EO79:FG79"/>
    <mergeCell ref="FH79:FZ79"/>
    <mergeCell ref="GA79:GS79"/>
    <mergeCell ref="GT79:HL79"/>
    <mergeCell ref="HM79:IE79"/>
    <mergeCell ref="IY79:JI79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CS80:DK80"/>
    <mergeCell ref="ED80:EN80"/>
    <mergeCell ref="EO80:FG80"/>
    <mergeCell ref="FH80:FZ80"/>
    <mergeCell ref="GA80:GS80"/>
    <mergeCell ref="GT80:HL80"/>
    <mergeCell ref="HM80:IE80"/>
    <mergeCell ref="IY80:JI80"/>
    <mergeCell ref="JJ80:KB80"/>
    <mergeCell ref="KC80:KU80"/>
    <mergeCell ref="KV80:LN80"/>
    <mergeCell ref="LO80:MG80"/>
    <mergeCell ref="MH80:MZ80"/>
    <mergeCell ref="B85:NH85"/>
    <mergeCell ref="B2:NX4"/>
    <mergeCell ref="NJ14:NX15"/>
    <mergeCell ref="F16:ND17"/>
    <mergeCell ref="NJ16:NN17"/>
    <mergeCell ref="NO16:NS17"/>
    <mergeCell ref="NT16:NX17"/>
    <mergeCell ref="NJ18:NL19"/>
    <mergeCell ref="NM18:NN19"/>
    <mergeCell ref="NO18:NQ19"/>
    <mergeCell ref="NR18:NS19"/>
    <mergeCell ref="NT18:NV19"/>
    <mergeCell ref="NW18:NX19"/>
    <mergeCell ref="NJ20:NX21"/>
    <mergeCell ref="NJ35:NX36"/>
    <mergeCell ref="NJ37:NX38"/>
    <mergeCell ref="NJ52:NX53"/>
    <mergeCell ref="F62:ND63"/>
    <mergeCell ref="NJ68:NX69"/>
    <mergeCell ref="NJ22:NX34"/>
    <mergeCell ref="NJ39:NX51"/>
    <mergeCell ref="NJ54:NX67"/>
    <mergeCell ref="NJ70:NX84"/>
  </mergeCells>
  <phoneticPr fontId="3"/>
  <dataValidations count="1">
    <dataValidation type="list" allowBlank="1" showDropDown="0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51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110</v>
      </c>
      <c r="AI1" s="136">
        <v>1</v>
      </c>
      <c r="AJ1" s="136">
        <v>1</v>
      </c>
      <c r="AK1" s="136">
        <v>1</v>
      </c>
      <c r="AL1" s="136">
        <v>1</v>
      </c>
      <c r="AM1" s="136">
        <v>1</v>
      </c>
      <c r="AN1" s="136">
        <v>1</v>
      </c>
      <c r="AO1" s="136">
        <v>1</v>
      </c>
      <c r="AP1" s="136">
        <v>1</v>
      </c>
      <c r="AQ1" s="136">
        <v>1</v>
      </c>
      <c r="AR1" s="136">
        <v>1</v>
      </c>
      <c r="AS1" s="136"/>
      <c r="AT1" s="136">
        <v>1</v>
      </c>
      <c r="AU1" s="136">
        <v>1</v>
      </c>
      <c r="AV1" s="136">
        <v>1</v>
      </c>
      <c r="AW1" s="136">
        <v>1</v>
      </c>
      <c r="AX1" s="136">
        <v>1</v>
      </c>
      <c r="AY1" s="136">
        <v>1</v>
      </c>
      <c r="AZ1" s="136">
        <v>1</v>
      </c>
      <c r="BA1" s="136">
        <v>1</v>
      </c>
      <c r="BB1" s="136">
        <v>1</v>
      </c>
      <c r="BC1" s="136">
        <v>1</v>
      </c>
      <c r="BD1" s="136"/>
      <c r="BE1" s="136">
        <v>1</v>
      </c>
      <c r="BF1" s="136">
        <v>1</v>
      </c>
      <c r="BG1" s="136">
        <v>1</v>
      </c>
      <c r="BH1" s="136">
        <v>1</v>
      </c>
      <c r="BI1" s="136">
        <v>1</v>
      </c>
      <c r="BJ1" s="136">
        <v>1</v>
      </c>
      <c r="BK1" s="136">
        <v>1</v>
      </c>
      <c r="BL1" s="136">
        <v>1</v>
      </c>
      <c r="BM1" s="136">
        <v>1</v>
      </c>
      <c r="BN1" s="136">
        <v>1</v>
      </c>
      <c r="BO1" s="136"/>
      <c r="BP1" s="136">
        <v>1</v>
      </c>
      <c r="BQ1" s="136">
        <v>1</v>
      </c>
      <c r="BR1" s="136">
        <v>1</v>
      </c>
      <c r="BS1" s="136">
        <v>1</v>
      </c>
      <c r="BT1" s="136">
        <v>1</v>
      </c>
      <c r="BU1" s="136">
        <v>1</v>
      </c>
      <c r="BV1" s="136">
        <v>1</v>
      </c>
      <c r="BW1" s="136">
        <v>1</v>
      </c>
      <c r="BX1" s="136">
        <v>1</v>
      </c>
      <c r="BY1" s="136">
        <v>1</v>
      </c>
      <c r="BZ1" s="136"/>
      <c r="CA1" s="136">
        <v>1</v>
      </c>
      <c r="CB1" s="136">
        <v>1</v>
      </c>
      <c r="CC1" s="136">
        <v>1</v>
      </c>
      <c r="CD1" s="136">
        <v>1</v>
      </c>
      <c r="CE1" s="136">
        <v>1</v>
      </c>
      <c r="CF1" s="136">
        <v>1</v>
      </c>
      <c r="CG1" s="136">
        <v>1</v>
      </c>
      <c r="CH1" s="136">
        <v>1</v>
      </c>
      <c r="CI1" s="136">
        <v>1</v>
      </c>
      <c r="CJ1" s="136">
        <v>1</v>
      </c>
      <c r="CK1" s="136"/>
      <c r="CL1" s="136">
        <v>1</v>
      </c>
      <c r="CM1" s="136">
        <v>1</v>
      </c>
      <c r="CN1" s="136">
        <v>1</v>
      </c>
      <c r="CO1" s="136">
        <v>1</v>
      </c>
      <c r="CP1" s="136">
        <v>1</v>
      </c>
      <c r="CQ1" s="136">
        <v>1</v>
      </c>
      <c r="CR1" s="136">
        <v>1</v>
      </c>
      <c r="CS1" s="136">
        <v>1</v>
      </c>
      <c r="CT1" s="136">
        <v>1</v>
      </c>
      <c r="CU1" s="136">
        <v>1</v>
      </c>
      <c r="CV1" s="136"/>
      <c r="CW1" s="136">
        <v>1</v>
      </c>
      <c r="CX1" s="136">
        <v>1</v>
      </c>
      <c r="CY1" s="136">
        <v>1</v>
      </c>
      <c r="CZ1" s="136">
        <v>1</v>
      </c>
      <c r="DA1" s="136">
        <v>1</v>
      </c>
      <c r="DB1" s="136">
        <v>1</v>
      </c>
      <c r="DC1" s="136">
        <v>1</v>
      </c>
      <c r="DD1" s="136">
        <v>1</v>
      </c>
      <c r="DE1" s="136">
        <v>1</v>
      </c>
      <c r="DF1" s="136">
        <v>1</v>
      </c>
      <c r="DG1" s="136"/>
      <c r="DH1" s="136">
        <v>1</v>
      </c>
      <c r="DI1" s="136">
        <v>1</v>
      </c>
      <c r="DJ1" s="136">
        <v>1</v>
      </c>
      <c r="DK1" s="136">
        <v>1</v>
      </c>
      <c r="DL1" s="136">
        <v>1</v>
      </c>
      <c r="DM1" s="136">
        <v>1</v>
      </c>
      <c r="DN1" s="136">
        <v>1</v>
      </c>
      <c r="DO1" s="136">
        <v>1</v>
      </c>
      <c r="DP1" s="136">
        <v>1</v>
      </c>
      <c r="DQ1" s="136">
        <v>1</v>
      </c>
      <c r="DR1" s="136"/>
      <c r="DS1" s="136">
        <v>1</v>
      </c>
      <c r="DT1" s="136">
        <v>1</v>
      </c>
      <c r="DU1" s="136">
        <v>1</v>
      </c>
      <c r="DV1" s="136">
        <v>1</v>
      </c>
      <c r="DW1" s="136">
        <v>1</v>
      </c>
      <c r="DX1" s="136">
        <v>1</v>
      </c>
      <c r="DY1" s="136">
        <v>1</v>
      </c>
      <c r="DZ1" s="136">
        <v>1</v>
      </c>
      <c r="EA1" s="136">
        <v>1</v>
      </c>
      <c r="EB1" s="136">
        <v>1</v>
      </c>
      <c r="EC1" s="136"/>
      <c r="ED1" s="136">
        <v>1</v>
      </c>
      <c r="EE1" s="136">
        <v>1</v>
      </c>
      <c r="EF1" s="136">
        <v>1</v>
      </c>
      <c r="EG1" s="136">
        <v>1</v>
      </c>
      <c r="EH1" s="136">
        <v>1</v>
      </c>
      <c r="EI1" s="136">
        <v>1</v>
      </c>
      <c r="EJ1" s="136">
        <v>1</v>
      </c>
      <c r="EK1" s="136">
        <v>1</v>
      </c>
      <c r="EL1" s="136">
        <v>1</v>
      </c>
      <c r="EM1" s="136">
        <v>1</v>
      </c>
      <c r="EN1" s="136"/>
      <c r="EO1" s="136">
        <v>1</v>
      </c>
      <c r="EP1" s="136">
        <v>1</v>
      </c>
      <c r="EQ1" s="136">
        <v>1</v>
      </c>
      <c r="ER1" s="136">
        <v>1</v>
      </c>
      <c r="ES1" s="136">
        <v>1</v>
      </c>
      <c r="ET1" s="136">
        <v>1</v>
      </c>
      <c r="EU1" s="136">
        <v>1</v>
      </c>
      <c r="EV1" s="136">
        <v>1</v>
      </c>
      <c r="EW1" s="136">
        <v>1</v>
      </c>
      <c r="EX1" s="136">
        <v>1</v>
      </c>
      <c r="EY1" s="136"/>
    </row>
    <row r="2" spans="1:155">
      <c r="A2" s="115" t="s">
        <v>94</v>
      </c>
      <c r="B2" s="115">
        <f t="shared" ref="B2:EY2" si="0">COLUMN()-1</f>
        <v>1</v>
      </c>
      <c r="C2" s="115">
        <f t="shared" si="0"/>
        <v>2</v>
      </c>
      <c r="D2" s="115">
        <f t="shared" si="0"/>
        <v>3</v>
      </c>
      <c r="E2" s="115">
        <f t="shared" si="0"/>
        <v>4</v>
      </c>
      <c r="F2" s="115">
        <f t="shared" si="0"/>
        <v>5</v>
      </c>
      <c r="G2" s="115">
        <f t="shared" si="0"/>
        <v>6</v>
      </c>
      <c r="H2" s="115">
        <f t="shared" si="0"/>
        <v>7</v>
      </c>
      <c r="I2" s="115">
        <f t="shared" si="0"/>
        <v>8</v>
      </c>
      <c r="J2" s="115">
        <f t="shared" si="0"/>
        <v>9</v>
      </c>
      <c r="K2" s="115">
        <f t="shared" si="0"/>
        <v>10</v>
      </c>
      <c r="L2" s="115">
        <f t="shared" si="0"/>
        <v>11</v>
      </c>
      <c r="M2" s="115">
        <f t="shared" si="0"/>
        <v>12</v>
      </c>
      <c r="N2" s="115">
        <f t="shared" si="0"/>
        <v>13</v>
      </c>
      <c r="O2" s="115">
        <f t="shared" si="0"/>
        <v>14</v>
      </c>
      <c r="P2" s="115">
        <f t="shared" si="0"/>
        <v>15</v>
      </c>
      <c r="Q2" s="115">
        <f t="shared" si="0"/>
        <v>16</v>
      </c>
      <c r="R2" s="115">
        <f t="shared" si="0"/>
        <v>17</v>
      </c>
      <c r="S2" s="115">
        <f t="shared" si="0"/>
        <v>18</v>
      </c>
      <c r="T2" s="115">
        <f t="shared" si="0"/>
        <v>19</v>
      </c>
      <c r="U2" s="115">
        <f t="shared" si="0"/>
        <v>20</v>
      </c>
      <c r="V2" s="115">
        <f t="shared" si="0"/>
        <v>21</v>
      </c>
      <c r="W2" s="115">
        <f t="shared" si="0"/>
        <v>22</v>
      </c>
      <c r="X2" s="115">
        <f t="shared" si="0"/>
        <v>23</v>
      </c>
      <c r="Y2" s="115">
        <f t="shared" si="0"/>
        <v>24</v>
      </c>
      <c r="Z2" s="115">
        <f t="shared" si="0"/>
        <v>25</v>
      </c>
      <c r="AA2" s="115">
        <f t="shared" si="0"/>
        <v>26</v>
      </c>
      <c r="AB2" s="115">
        <f t="shared" si="0"/>
        <v>27</v>
      </c>
      <c r="AC2" s="115">
        <f t="shared" si="0"/>
        <v>28</v>
      </c>
      <c r="AD2" s="115">
        <f t="shared" si="0"/>
        <v>29</v>
      </c>
      <c r="AE2" s="115">
        <f t="shared" si="0"/>
        <v>30</v>
      </c>
      <c r="AF2" s="115">
        <f t="shared" si="0"/>
        <v>31</v>
      </c>
      <c r="AG2" s="115">
        <f t="shared" si="0"/>
        <v>32</v>
      </c>
      <c r="AH2" s="115">
        <f t="shared" si="0"/>
        <v>33</v>
      </c>
      <c r="AI2" s="115">
        <f t="shared" si="0"/>
        <v>34</v>
      </c>
      <c r="AJ2" s="115">
        <f t="shared" si="0"/>
        <v>35</v>
      </c>
      <c r="AK2" s="115">
        <f t="shared" si="0"/>
        <v>36</v>
      </c>
      <c r="AL2" s="115">
        <f t="shared" si="0"/>
        <v>37</v>
      </c>
      <c r="AM2" s="115">
        <f t="shared" si="0"/>
        <v>38</v>
      </c>
      <c r="AN2" s="115">
        <f t="shared" si="0"/>
        <v>39</v>
      </c>
      <c r="AO2" s="115">
        <f t="shared" si="0"/>
        <v>40</v>
      </c>
      <c r="AP2" s="115">
        <f t="shared" si="0"/>
        <v>41</v>
      </c>
      <c r="AQ2" s="115">
        <f t="shared" si="0"/>
        <v>42</v>
      </c>
      <c r="AR2" s="115">
        <f t="shared" si="0"/>
        <v>43</v>
      </c>
      <c r="AS2" s="115">
        <f t="shared" si="0"/>
        <v>44</v>
      </c>
      <c r="AT2" s="115">
        <f t="shared" si="0"/>
        <v>45</v>
      </c>
      <c r="AU2" s="115">
        <f t="shared" si="0"/>
        <v>46</v>
      </c>
      <c r="AV2" s="115">
        <f t="shared" si="0"/>
        <v>47</v>
      </c>
      <c r="AW2" s="115">
        <f t="shared" si="0"/>
        <v>48</v>
      </c>
      <c r="AX2" s="115">
        <f t="shared" si="0"/>
        <v>49</v>
      </c>
      <c r="AY2" s="115">
        <f t="shared" si="0"/>
        <v>50</v>
      </c>
      <c r="AZ2" s="115">
        <f t="shared" si="0"/>
        <v>51</v>
      </c>
      <c r="BA2" s="115">
        <f t="shared" si="0"/>
        <v>52</v>
      </c>
      <c r="BB2" s="115">
        <f t="shared" si="0"/>
        <v>53</v>
      </c>
      <c r="BC2" s="115">
        <f t="shared" si="0"/>
        <v>54</v>
      </c>
      <c r="BD2" s="115">
        <f t="shared" si="0"/>
        <v>55</v>
      </c>
      <c r="BE2" s="115">
        <f t="shared" si="0"/>
        <v>56</v>
      </c>
      <c r="BF2" s="115">
        <f t="shared" si="0"/>
        <v>57</v>
      </c>
      <c r="BG2" s="115">
        <f t="shared" si="0"/>
        <v>58</v>
      </c>
      <c r="BH2" s="115">
        <f t="shared" si="0"/>
        <v>59</v>
      </c>
      <c r="BI2" s="115">
        <f t="shared" si="0"/>
        <v>60</v>
      </c>
      <c r="BJ2" s="115">
        <f t="shared" si="0"/>
        <v>61</v>
      </c>
      <c r="BK2" s="115">
        <f t="shared" si="0"/>
        <v>62</v>
      </c>
      <c r="BL2" s="115">
        <f t="shared" si="0"/>
        <v>63</v>
      </c>
      <c r="BM2" s="115">
        <f t="shared" si="0"/>
        <v>64</v>
      </c>
      <c r="BN2" s="115">
        <f t="shared" si="0"/>
        <v>65</v>
      </c>
      <c r="BO2" s="115">
        <f t="shared" si="0"/>
        <v>66</v>
      </c>
      <c r="BP2" s="115">
        <f t="shared" si="0"/>
        <v>67</v>
      </c>
      <c r="BQ2" s="115">
        <f t="shared" si="0"/>
        <v>68</v>
      </c>
      <c r="BR2" s="115">
        <f t="shared" si="0"/>
        <v>69</v>
      </c>
      <c r="BS2" s="115">
        <f t="shared" si="0"/>
        <v>70</v>
      </c>
      <c r="BT2" s="115">
        <f t="shared" si="0"/>
        <v>71</v>
      </c>
      <c r="BU2" s="115">
        <f t="shared" si="0"/>
        <v>72</v>
      </c>
      <c r="BV2" s="115">
        <f t="shared" si="0"/>
        <v>73</v>
      </c>
      <c r="BW2" s="115">
        <f t="shared" si="0"/>
        <v>74</v>
      </c>
      <c r="BX2" s="115">
        <f t="shared" si="0"/>
        <v>75</v>
      </c>
      <c r="BY2" s="115">
        <f t="shared" si="0"/>
        <v>76</v>
      </c>
      <c r="BZ2" s="115">
        <f t="shared" si="0"/>
        <v>77</v>
      </c>
      <c r="CA2" s="115">
        <f t="shared" si="0"/>
        <v>78</v>
      </c>
      <c r="CB2" s="115">
        <f t="shared" si="0"/>
        <v>79</v>
      </c>
      <c r="CC2" s="115">
        <f t="shared" si="0"/>
        <v>80</v>
      </c>
      <c r="CD2" s="115">
        <f t="shared" si="0"/>
        <v>81</v>
      </c>
      <c r="CE2" s="115">
        <f t="shared" si="0"/>
        <v>82</v>
      </c>
      <c r="CF2" s="115">
        <f t="shared" si="0"/>
        <v>83</v>
      </c>
      <c r="CG2" s="115">
        <f t="shared" si="0"/>
        <v>84</v>
      </c>
      <c r="CH2" s="115">
        <f t="shared" si="0"/>
        <v>85</v>
      </c>
      <c r="CI2" s="115">
        <f t="shared" si="0"/>
        <v>86</v>
      </c>
      <c r="CJ2" s="115">
        <f t="shared" si="0"/>
        <v>87</v>
      </c>
      <c r="CK2" s="115">
        <f t="shared" si="0"/>
        <v>88</v>
      </c>
      <c r="CL2" s="115">
        <f t="shared" si="0"/>
        <v>89</v>
      </c>
      <c r="CM2" s="115">
        <f t="shared" si="0"/>
        <v>90</v>
      </c>
      <c r="CN2" s="115">
        <f t="shared" si="0"/>
        <v>91</v>
      </c>
      <c r="CO2" s="115">
        <f t="shared" si="0"/>
        <v>92</v>
      </c>
      <c r="CP2" s="115">
        <f t="shared" si="0"/>
        <v>93</v>
      </c>
      <c r="CQ2" s="115">
        <f t="shared" si="0"/>
        <v>94</v>
      </c>
      <c r="CR2" s="115">
        <f t="shared" si="0"/>
        <v>95</v>
      </c>
      <c r="CS2" s="115">
        <f t="shared" si="0"/>
        <v>96</v>
      </c>
      <c r="CT2" s="115">
        <f t="shared" si="0"/>
        <v>97</v>
      </c>
      <c r="CU2" s="115">
        <f t="shared" si="0"/>
        <v>98</v>
      </c>
      <c r="CV2" s="115">
        <f t="shared" si="0"/>
        <v>99</v>
      </c>
      <c r="CW2" s="115">
        <f t="shared" si="0"/>
        <v>100</v>
      </c>
      <c r="CX2" s="115">
        <f t="shared" si="0"/>
        <v>101</v>
      </c>
      <c r="CY2" s="115">
        <f t="shared" si="0"/>
        <v>102</v>
      </c>
      <c r="CZ2" s="115">
        <f t="shared" si="0"/>
        <v>103</v>
      </c>
      <c r="DA2" s="115">
        <f t="shared" si="0"/>
        <v>104</v>
      </c>
      <c r="DB2" s="115">
        <f t="shared" si="0"/>
        <v>105</v>
      </c>
      <c r="DC2" s="115">
        <f t="shared" si="0"/>
        <v>106</v>
      </c>
      <c r="DD2" s="115">
        <f t="shared" si="0"/>
        <v>107</v>
      </c>
      <c r="DE2" s="115">
        <f t="shared" si="0"/>
        <v>108</v>
      </c>
      <c r="DF2" s="115">
        <f t="shared" si="0"/>
        <v>109</v>
      </c>
      <c r="DG2" s="115">
        <f t="shared" si="0"/>
        <v>110</v>
      </c>
      <c r="DH2" s="115">
        <f t="shared" si="0"/>
        <v>111</v>
      </c>
      <c r="DI2" s="115">
        <f t="shared" si="0"/>
        <v>112</v>
      </c>
      <c r="DJ2" s="115">
        <f t="shared" si="0"/>
        <v>113</v>
      </c>
      <c r="DK2" s="115">
        <f t="shared" si="0"/>
        <v>114</v>
      </c>
      <c r="DL2" s="115">
        <f t="shared" si="0"/>
        <v>115</v>
      </c>
      <c r="DM2" s="115">
        <f t="shared" si="0"/>
        <v>116</v>
      </c>
      <c r="DN2" s="115">
        <f t="shared" si="0"/>
        <v>117</v>
      </c>
      <c r="DO2" s="115">
        <f t="shared" si="0"/>
        <v>118</v>
      </c>
      <c r="DP2" s="115">
        <f t="shared" si="0"/>
        <v>119</v>
      </c>
      <c r="DQ2" s="115">
        <f t="shared" si="0"/>
        <v>120</v>
      </c>
      <c r="DR2" s="115">
        <f t="shared" si="0"/>
        <v>121</v>
      </c>
      <c r="DS2" s="115">
        <f t="shared" si="0"/>
        <v>122</v>
      </c>
      <c r="DT2" s="115">
        <f t="shared" si="0"/>
        <v>123</v>
      </c>
      <c r="DU2" s="115">
        <f t="shared" si="0"/>
        <v>124</v>
      </c>
      <c r="DV2" s="115">
        <f t="shared" si="0"/>
        <v>125</v>
      </c>
      <c r="DW2" s="115">
        <f t="shared" si="0"/>
        <v>126</v>
      </c>
      <c r="DX2" s="115">
        <f t="shared" si="0"/>
        <v>127</v>
      </c>
      <c r="DY2" s="115">
        <f t="shared" si="0"/>
        <v>128</v>
      </c>
      <c r="DZ2" s="115">
        <f t="shared" si="0"/>
        <v>129</v>
      </c>
      <c r="EA2" s="115">
        <f t="shared" si="0"/>
        <v>130</v>
      </c>
      <c r="EB2" s="115">
        <f t="shared" si="0"/>
        <v>131</v>
      </c>
      <c r="EC2" s="115">
        <f t="shared" si="0"/>
        <v>132</v>
      </c>
      <c r="ED2" s="115">
        <f t="shared" si="0"/>
        <v>133</v>
      </c>
      <c r="EE2" s="115">
        <f t="shared" si="0"/>
        <v>134</v>
      </c>
      <c r="EF2" s="115">
        <f t="shared" si="0"/>
        <v>135</v>
      </c>
      <c r="EG2" s="115">
        <f t="shared" si="0"/>
        <v>136</v>
      </c>
      <c r="EH2" s="115">
        <f t="shared" si="0"/>
        <v>137</v>
      </c>
      <c r="EI2" s="115">
        <f t="shared" si="0"/>
        <v>138</v>
      </c>
      <c r="EJ2" s="115">
        <f t="shared" si="0"/>
        <v>139</v>
      </c>
      <c r="EK2" s="115">
        <f t="shared" si="0"/>
        <v>140</v>
      </c>
      <c r="EL2" s="115">
        <f t="shared" si="0"/>
        <v>141</v>
      </c>
      <c r="EM2" s="115">
        <f t="shared" si="0"/>
        <v>142</v>
      </c>
      <c r="EN2" s="115">
        <f t="shared" si="0"/>
        <v>143</v>
      </c>
      <c r="EO2" s="115">
        <f t="shared" si="0"/>
        <v>144</v>
      </c>
      <c r="EP2" s="115">
        <f t="shared" si="0"/>
        <v>145</v>
      </c>
      <c r="EQ2" s="115">
        <f t="shared" si="0"/>
        <v>146</v>
      </c>
      <c r="ER2" s="115">
        <f t="shared" si="0"/>
        <v>147</v>
      </c>
      <c r="ES2" s="115">
        <f t="shared" si="0"/>
        <v>148</v>
      </c>
      <c r="ET2" s="115">
        <f t="shared" si="0"/>
        <v>149</v>
      </c>
      <c r="EU2" s="115">
        <f t="shared" si="0"/>
        <v>150</v>
      </c>
      <c r="EV2" s="115">
        <f t="shared" si="0"/>
        <v>151</v>
      </c>
      <c r="EW2" s="115">
        <f t="shared" si="0"/>
        <v>152</v>
      </c>
      <c r="EX2" s="115">
        <f t="shared" si="0"/>
        <v>153</v>
      </c>
      <c r="EY2" s="115">
        <f t="shared" si="0"/>
        <v>154</v>
      </c>
    </row>
    <row r="3" spans="1:155" ht="13.15" customHeight="1">
      <c r="A3" s="115" t="s">
        <v>24</v>
      </c>
      <c r="B3" s="117" t="s">
        <v>111</v>
      </c>
      <c r="C3" s="117" t="s">
        <v>112</v>
      </c>
      <c r="D3" s="117" t="s">
        <v>113</v>
      </c>
      <c r="E3" s="117" t="s">
        <v>114</v>
      </c>
      <c r="F3" s="117" t="s">
        <v>115</v>
      </c>
      <c r="G3" s="117" t="s">
        <v>116</v>
      </c>
      <c r="H3" s="123" t="s">
        <v>117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37" t="s">
        <v>118</v>
      </c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51"/>
      <c r="DS3" s="137" t="s">
        <v>99</v>
      </c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52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53"/>
    </row>
    <row r="4" spans="1:155" ht="13.5" customHeight="1">
      <c r="A4" s="115" t="s">
        <v>119</v>
      </c>
      <c r="B4" s="118"/>
      <c r="C4" s="118"/>
      <c r="D4" s="118"/>
      <c r="E4" s="118"/>
      <c r="F4" s="118"/>
      <c r="G4" s="118"/>
      <c r="H4" s="124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38" t="s">
        <v>120</v>
      </c>
      <c r="AJ4" s="142"/>
      <c r="AK4" s="142"/>
      <c r="AL4" s="142"/>
      <c r="AM4" s="142"/>
      <c r="AN4" s="142"/>
      <c r="AO4" s="142"/>
      <c r="AP4" s="142"/>
      <c r="AQ4" s="142"/>
      <c r="AR4" s="142"/>
      <c r="AS4" s="143"/>
      <c r="AT4" s="145" t="s">
        <v>121</v>
      </c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5" t="s">
        <v>122</v>
      </c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38" t="s">
        <v>123</v>
      </c>
      <c r="BQ4" s="142"/>
      <c r="BR4" s="142"/>
      <c r="BS4" s="142"/>
      <c r="BT4" s="142"/>
      <c r="BU4" s="142"/>
      <c r="BV4" s="142"/>
      <c r="BW4" s="142"/>
      <c r="BX4" s="142"/>
      <c r="BY4" s="142"/>
      <c r="BZ4" s="143"/>
      <c r="CA4" s="146" t="s">
        <v>125</v>
      </c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5" t="s">
        <v>127</v>
      </c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 t="s">
        <v>42</v>
      </c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 t="s">
        <v>128</v>
      </c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38" t="s">
        <v>129</v>
      </c>
      <c r="DT4" s="142"/>
      <c r="DU4" s="142"/>
      <c r="DV4" s="142"/>
      <c r="DW4" s="142"/>
      <c r="DX4" s="142"/>
      <c r="DY4" s="142"/>
      <c r="DZ4" s="142"/>
      <c r="EA4" s="142"/>
      <c r="EB4" s="142"/>
      <c r="EC4" s="143"/>
      <c r="ED4" s="146" t="s">
        <v>130</v>
      </c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 t="s">
        <v>131</v>
      </c>
      <c r="EP4" s="146"/>
      <c r="EQ4" s="146"/>
      <c r="ER4" s="146"/>
      <c r="ES4" s="146"/>
      <c r="ET4" s="146"/>
      <c r="EU4" s="146"/>
      <c r="EV4" s="146"/>
      <c r="EW4" s="146"/>
      <c r="EX4" s="146"/>
      <c r="EY4" s="146"/>
    </row>
    <row r="5" spans="1:155">
      <c r="A5" s="115" t="s">
        <v>132</v>
      </c>
      <c r="B5" s="119"/>
      <c r="C5" s="119"/>
      <c r="D5" s="119"/>
      <c r="E5" s="119"/>
      <c r="F5" s="119"/>
      <c r="G5" s="119"/>
      <c r="H5" s="125" t="s">
        <v>133</v>
      </c>
      <c r="I5" s="125" t="s">
        <v>134</v>
      </c>
      <c r="J5" s="125" t="s">
        <v>135</v>
      </c>
      <c r="K5" s="125" t="s">
        <v>9</v>
      </c>
      <c r="L5" s="125" t="s">
        <v>6</v>
      </c>
      <c r="M5" s="125" t="s">
        <v>19</v>
      </c>
      <c r="N5" s="125" t="s">
        <v>136</v>
      </c>
      <c r="O5" s="125" t="s">
        <v>7</v>
      </c>
      <c r="P5" s="125" t="s">
        <v>81</v>
      </c>
      <c r="Q5" s="125" t="s">
        <v>137</v>
      </c>
      <c r="R5" s="125" t="s">
        <v>101</v>
      </c>
      <c r="S5" s="125" t="s">
        <v>138</v>
      </c>
      <c r="T5" s="125" t="s">
        <v>139</v>
      </c>
      <c r="U5" s="125" t="s">
        <v>140</v>
      </c>
      <c r="V5" s="125" t="s">
        <v>141</v>
      </c>
      <c r="W5" s="125" t="s">
        <v>142</v>
      </c>
      <c r="X5" s="125" t="s">
        <v>143</v>
      </c>
      <c r="Y5" s="125" t="s">
        <v>144</v>
      </c>
      <c r="Z5" s="125" t="s">
        <v>145</v>
      </c>
      <c r="AA5" s="125" t="s">
        <v>147</v>
      </c>
      <c r="AB5" s="125" t="s">
        <v>148</v>
      </c>
      <c r="AC5" s="125" t="s">
        <v>103</v>
      </c>
      <c r="AD5" s="125" t="s">
        <v>149</v>
      </c>
      <c r="AE5" s="125" t="s">
        <v>150</v>
      </c>
      <c r="AF5" s="125" t="s">
        <v>151</v>
      </c>
      <c r="AG5" s="125" t="s">
        <v>152</v>
      </c>
      <c r="AH5" s="125" t="s">
        <v>153</v>
      </c>
      <c r="AI5" s="125" t="s">
        <v>154</v>
      </c>
      <c r="AJ5" s="125" t="s">
        <v>155</v>
      </c>
      <c r="AK5" s="125" t="s">
        <v>87</v>
      </c>
      <c r="AL5" s="125" t="s">
        <v>48</v>
      </c>
      <c r="AM5" s="125" t="s">
        <v>18</v>
      </c>
      <c r="AN5" s="125" t="s">
        <v>156</v>
      </c>
      <c r="AO5" s="125" t="s">
        <v>124</v>
      </c>
      <c r="AP5" s="125" t="s">
        <v>157</v>
      </c>
      <c r="AQ5" s="125" t="s">
        <v>77</v>
      </c>
      <c r="AR5" s="125" t="s">
        <v>126</v>
      </c>
      <c r="AS5" s="125" t="s">
        <v>158</v>
      </c>
      <c r="AT5" s="125" t="s">
        <v>154</v>
      </c>
      <c r="AU5" s="125" t="s">
        <v>155</v>
      </c>
      <c r="AV5" s="125" t="s">
        <v>87</v>
      </c>
      <c r="AW5" s="125" t="s">
        <v>48</v>
      </c>
      <c r="AX5" s="125" t="s">
        <v>18</v>
      </c>
      <c r="AY5" s="125" t="s">
        <v>156</v>
      </c>
      <c r="AZ5" s="125" t="s">
        <v>124</v>
      </c>
      <c r="BA5" s="125" t="s">
        <v>157</v>
      </c>
      <c r="BB5" s="125" t="s">
        <v>77</v>
      </c>
      <c r="BC5" s="125" t="s">
        <v>126</v>
      </c>
      <c r="BD5" s="125" t="s">
        <v>158</v>
      </c>
      <c r="BE5" s="125" t="s">
        <v>154</v>
      </c>
      <c r="BF5" s="125" t="s">
        <v>155</v>
      </c>
      <c r="BG5" s="125" t="s">
        <v>87</v>
      </c>
      <c r="BH5" s="125" t="s">
        <v>48</v>
      </c>
      <c r="BI5" s="125" t="s">
        <v>18</v>
      </c>
      <c r="BJ5" s="125" t="s">
        <v>156</v>
      </c>
      <c r="BK5" s="125" t="s">
        <v>124</v>
      </c>
      <c r="BL5" s="125" t="s">
        <v>157</v>
      </c>
      <c r="BM5" s="125" t="s">
        <v>77</v>
      </c>
      <c r="BN5" s="125" t="s">
        <v>126</v>
      </c>
      <c r="BO5" s="125" t="s">
        <v>158</v>
      </c>
      <c r="BP5" s="125" t="s">
        <v>154</v>
      </c>
      <c r="BQ5" s="125" t="s">
        <v>155</v>
      </c>
      <c r="BR5" s="125" t="s">
        <v>87</v>
      </c>
      <c r="BS5" s="125" t="s">
        <v>48</v>
      </c>
      <c r="BT5" s="125" t="s">
        <v>18</v>
      </c>
      <c r="BU5" s="125" t="s">
        <v>156</v>
      </c>
      <c r="BV5" s="125" t="s">
        <v>124</v>
      </c>
      <c r="BW5" s="125" t="s">
        <v>157</v>
      </c>
      <c r="BX5" s="125" t="s">
        <v>77</v>
      </c>
      <c r="BY5" s="125" t="s">
        <v>126</v>
      </c>
      <c r="BZ5" s="125" t="s">
        <v>158</v>
      </c>
      <c r="CA5" s="125" t="s">
        <v>154</v>
      </c>
      <c r="CB5" s="125" t="s">
        <v>155</v>
      </c>
      <c r="CC5" s="125" t="s">
        <v>87</v>
      </c>
      <c r="CD5" s="125" t="s">
        <v>48</v>
      </c>
      <c r="CE5" s="125" t="s">
        <v>18</v>
      </c>
      <c r="CF5" s="125" t="s">
        <v>156</v>
      </c>
      <c r="CG5" s="125" t="s">
        <v>124</v>
      </c>
      <c r="CH5" s="125" t="s">
        <v>157</v>
      </c>
      <c r="CI5" s="125" t="s">
        <v>77</v>
      </c>
      <c r="CJ5" s="125" t="s">
        <v>126</v>
      </c>
      <c r="CK5" s="125" t="s">
        <v>158</v>
      </c>
      <c r="CL5" s="125" t="s">
        <v>154</v>
      </c>
      <c r="CM5" s="125" t="s">
        <v>155</v>
      </c>
      <c r="CN5" s="125" t="s">
        <v>87</v>
      </c>
      <c r="CO5" s="125" t="s">
        <v>48</v>
      </c>
      <c r="CP5" s="125" t="s">
        <v>18</v>
      </c>
      <c r="CQ5" s="125" t="s">
        <v>156</v>
      </c>
      <c r="CR5" s="125" t="s">
        <v>124</v>
      </c>
      <c r="CS5" s="125" t="s">
        <v>157</v>
      </c>
      <c r="CT5" s="125" t="s">
        <v>77</v>
      </c>
      <c r="CU5" s="125" t="s">
        <v>126</v>
      </c>
      <c r="CV5" s="125" t="s">
        <v>158</v>
      </c>
      <c r="CW5" s="125" t="s">
        <v>154</v>
      </c>
      <c r="CX5" s="125" t="s">
        <v>155</v>
      </c>
      <c r="CY5" s="125" t="s">
        <v>87</v>
      </c>
      <c r="CZ5" s="125" t="s">
        <v>48</v>
      </c>
      <c r="DA5" s="125" t="s">
        <v>18</v>
      </c>
      <c r="DB5" s="125" t="s">
        <v>156</v>
      </c>
      <c r="DC5" s="125" t="s">
        <v>124</v>
      </c>
      <c r="DD5" s="125" t="s">
        <v>157</v>
      </c>
      <c r="DE5" s="125" t="s">
        <v>77</v>
      </c>
      <c r="DF5" s="125" t="s">
        <v>126</v>
      </c>
      <c r="DG5" s="125" t="s">
        <v>158</v>
      </c>
      <c r="DH5" s="125" t="s">
        <v>154</v>
      </c>
      <c r="DI5" s="125" t="s">
        <v>155</v>
      </c>
      <c r="DJ5" s="125" t="s">
        <v>87</v>
      </c>
      <c r="DK5" s="125" t="s">
        <v>48</v>
      </c>
      <c r="DL5" s="125" t="s">
        <v>18</v>
      </c>
      <c r="DM5" s="125" t="s">
        <v>156</v>
      </c>
      <c r="DN5" s="125" t="s">
        <v>124</v>
      </c>
      <c r="DO5" s="125" t="s">
        <v>157</v>
      </c>
      <c r="DP5" s="125" t="s">
        <v>77</v>
      </c>
      <c r="DQ5" s="125" t="s">
        <v>126</v>
      </c>
      <c r="DR5" s="125" t="s">
        <v>158</v>
      </c>
      <c r="DS5" s="125" t="s">
        <v>154</v>
      </c>
      <c r="DT5" s="125" t="s">
        <v>155</v>
      </c>
      <c r="DU5" s="125" t="s">
        <v>87</v>
      </c>
      <c r="DV5" s="125" t="s">
        <v>48</v>
      </c>
      <c r="DW5" s="125" t="s">
        <v>18</v>
      </c>
      <c r="DX5" s="125" t="s">
        <v>156</v>
      </c>
      <c r="DY5" s="125" t="s">
        <v>124</v>
      </c>
      <c r="DZ5" s="125" t="s">
        <v>157</v>
      </c>
      <c r="EA5" s="125" t="s">
        <v>77</v>
      </c>
      <c r="EB5" s="125" t="s">
        <v>126</v>
      </c>
      <c r="EC5" s="125" t="s">
        <v>158</v>
      </c>
      <c r="ED5" s="125" t="s">
        <v>154</v>
      </c>
      <c r="EE5" s="125" t="s">
        <v>155</v>
      </c>
      <c r="EF5" s="125" t="s">
        <v>87</v>
      </c>
      <c r="EG5" s="125" t="s">
        <v>48</v>
      </c>
      <c r="EH5" s="125" t="s">
        <v>18</v>
      </c>
      <c r="EI5" s="125" t="s">
        <v>156</v>
      </c>
      <c r="EJ5" s="125" t="s">
        <v>124</v>
      </c>
      <c r="EK5" s="125" t="s">
        <v>157</v>
      </c>
      <c r="EL5" s="125" t="s">
        <v>77</v>
      </c>
      <c r="EM5" s="125" t="s">
        <v>126</v>
      </c>
      <c r="EN5" s="125" t="s">
        <v>50</v>
      </c>
      <c r="EO5" s="125" t="s">
        <v>154</v>
      </c>
      <c r="EP5" s="125" t="s">
        <v>155</v>
      </c>
      <c r="EQ5" s="125" t="s">
        <v>87</v>
      </c>
      <c r="ER5" s="125" t="s">
        <v>48</v>
      </c>
      <c r="ES5" s="125" t="s">
        <v>18</v>
      </c>
      <c r="ET5" s="125" t="s">
        <v>156</v>
      </c>
      <c r="EU5" s="125" t="s">
        <v>124</v>
      </c>
      <c r="EV5" s="125" t="s">
        <v>157</v>
      </c>
      <c r="EW5" s="125" t="s">
        <v>77</v>
      </c>
      <c r="EX5" s="125" t="s">
        <v>126</v>
      </c>
      <c r="EY5" s="125" t="s">
        <v>158</v>
      </c>
    </row>
    <row r="6" spans="1:155" s="114" customFormat="1">
      <c r="A6" s="115" t="s">
        <v>146</v>
      </c>
      <c r="B6" s="120">
        <f t="shared" ref="B6:G6" si="1">B8</f>
        <v>2021</v>
      </c>
      <c r="C6" s="120">
        <f t="shared" si="1"/>
        <v>227500</v>
      </c>
      <c r="D6" s="120">
        <f t="shared" si="1"/>
        <v>46</v>
      </c>
      <c r="E6" s="120">
        <f t="shared" si="1"/>
        <v>6</v>
      </c>
      <c r="F6" s="120">
        <f t="shared" si="1"/>
        <v>0</v>
      </c>
      <c r="G6" s="120">
        <f t="shared" si="1"/>
        <v>3</v>
      </c>
      <c r="H6" s="126" t="str">
        <f>IF(H8&lt;&gt;I8,H8,"")&amp;IF(I8&lt;&gt;J8,I8,"")&amp;"　"&amp;J8</f>
        <v>静岡県地方独立行政法人静岡県立病院機構　静岡県立こども病院</v>
      </c>
      <c r="I6" s="129"/>
      <c r="J6" s="130"/>
      <c r="K6" s="120" t="str">
        <f t="shared" ref="K6:AH6" si="2">K8</f>
        <v>地方独立行政法人</v>
      </c>
      <c r="L6" s="120" t="str">
        <f t="shared" si="2"/>
        <v>病院事業</v>
      </c>
      <c r="M6" s="120" t="str">
        <f t="shared" si="2"/>
        <v>一般病院</v>
      </c>
      <c r="N6" s="120" t="str">
        <f t="shared" si="2"/>
        <v>200床以上～300床未満</v>
      </c>
      <c r="O6" s="120" t="str">
        <f t="shared" si="2"/>
        <v>非設置</v>
      </c>
      <c r="P6" s="120" t="str">
        <f t="shared" si="2"/>
        <v>直営</v>
      </c>
      <c r="Q6" s="133">
        <f t="shared" si="2"/>
        <v>29</v>
      </c>
      <c r="R6" s="120" t="str">
        <f t="shared" si="2"/>
        <v>対象</v>
      </c>
      <c r="S6" s="120" t="str">
        <f t="shared" si="2"/>
        <v>透 I 未 訓 ガ</v>
      </c>
      <c r="T6" s="120" t="str">
        <f t="shared" si="2"/>
        <v>救 臨 地 輪</v>
      </c>
      <c r="U6" s="133" t="str">
        <f t="shared" si="2"/>
        <v>-</v>
      </c>
      <c r="V6" s="133">
        <f t="shared" si="2"/>
        <v>36812</v>
      </c>
      <c r="W6" s="120" t="str">
        <f t="shared" si="2"/>
        <v>非該当</v>
      </c>
      <c r="X6" s="120" t="str">
        <f t="shared" si="2"/>
        <v>非該当</v>
      </c>
      <c r="Y6" s="120" t="str">
        <f t="shared" si="2"/>
        <v>７：１</v>
      </c>
      <c r="Z6" s="133">
        <f t="shared" si="2"/>
        <v>243</v>
      </c>
      <c r="AA6" s="133" t="str">
        <f t="shared" si="2"/>
        <v>-</v>
      </c>
      <c r="AB6" s="133" t="str">
        <f t="shared" si="2"/>
        <v>-</v>
      </c>
      <c r="AC6" s="133">
        <f t="shared" si="2"/>
        <v>36</v>
      </c>
      <c r="AD6" s="133" t="str">
        <f t="shared" si="2"/>
        <v>-</v>
      </c>
      <c r="AE6" s="133">
        <f t="shared" si="2"/>
        <v>279</v>
      </c>
      <c r="AF6" s="133">
        <f t="shared" si="2"/>
        <v>242</v>
      </c>
      <c r="AG6" s="133" t="str">
        <f t="shared" si="2"/>
        <v>-</v>
      </c>
      <c r="AH6" s="133">
        <f t="shared" si="2"/>
        <v>242</v>
      </c>
      <c r="AI6" s="139">
        <f t="shared" ref="AI6:AR6" si="3">IF(AI8="-",NA(),AI8)</f>
        <v>103.2</v>
      </c>
      <c r="AJ6" s="139">
        <f t="shared" si="3"/>
        <v>103.6</v>
      </c>
      <c r="AK6" s="139">
        <f t="shared" si="3"/>
        <v>101.4</v>
      </c>
      <c r="AL6" s="139">
        <f t="shared" si="3"/>
        <v>102.3</v>
      </c>
      <c r="AM6" s="139">
        <f t="shared" si="3"/>
        <v>102.9</v>
      </c>
      <c r="AN6" s="139">
        <f t="shared" si="3"/>
        <v>97.2</v>
      </c>
      <c r="AO6" s="139">
        <f t="shared" si="3"/>
        <v>97.5</v>
      </c>
      <c r="AP6" s="139">
        <f t="shared" si="3"/>
        <v>96.9</v>
      </c>
      <c r="AQ6" s="139">
        <f t="shared" si="3"/>
        <v>101.8</v>
      </c>
      <c r="AR6" s="139">
        <f t="shared" si="3"/>
        <v>106.2</v>
      </c>
      <c r="AS6" s="139" t="str">
        <f>IF(AS8="-","【-】","【"&amp;SUBSTITUTE(TEXT(AS8,"#,##0.0"),"-","△")&amp;"】")</f>
        <v>【106.2】</v>
      </c>
      <c r="AT6" s="139">
        <f t="shared" ref="AT6:BC6" si="4">IF(AT8="-",NA(),AT8)</f>
        <v>77.599999999999994</v>
      </c>
      <c r="AU6" s="139">
        <f t="shared" si="4"/>
        <v>78.599999999999994</v>
      </c>
      <c r="AV6" s="139">
        <f t="shared" si="4"/>
        <v>80.099999999999994</v>
      </c>
      <c r="AW6" s="139">
        <f t="shared" si="4"/>
        <v>75.599999999999994</v>
      </c>
      <c r="AX6" s="139">
        <f t="shared" si="4"/>
        <v>75.5</v>
      </c>
      <c r="AY6" s="139">
        <f t="shared" si="4"/>
        <v>85.9</v>
      </c>
      <c r="AZ6" s="139">
        <f t="shared" si="4"/>
        <v>86</v>
      </c>
      <c r="BA6" s="139">
        <f t="shared" si="4"/>
        <v>86</v>
      </c>
      <c r="BB6" s="139">
        <f t="shared" si="4"/>
        <v>80.7</v>
      </c>
      <c r="BC6" s="139">
        <f t="shared" si="4"/>
        <v>82.3</v>
      </c>
      <c r="BD6" s="139" t="str">
        <f>IF(BD8="-","【-】","【"&amp;SUBSTITUTE(TEXT(BD8,"#,##0.0"),"-","△")&amp;"】")</f>
        <v>【86.6】</v>
      </c>
      <c r="BE6" s="139">
        <f t="shared" ref="BE6:BN6" si="5">IF(BE8="-",NA(),BE8)</f>
        <v>0</v>
      </c>
      <c r="BF6" s="139">
        <f t="shared" si="5"/>
        <v>0</v>
      </c>
      <c r="BG6" s="139">
        <f t="shared" si="5"/>
        <v>0</v>
      </c>
      <c r="BH6" s="139">
        <f t="shared" si="5"/>
        <v>0</v>
      </c>
      <c r="BI6" s="139">
        <f t="shared" si="5"/>
        <v>0</v>
      </c>
      <c r="BJ6" s="139">
        <f t="shared" si="5"/>
        <v>86.8</v>
      </c>
      <c r="BK6" s="139">
        <f t="shared" si="5"/>
        <v>90.8</v>
      </c>
      <c r="BL6" s="139">
        <f t="shared" si="5"/>
        <v>81.900000000000006</v>
      </c>
      <c r="BM6" s="139">
        <f t="shared" si="5"/>
        <v>91.6</v>
      </c>
      <c r="BN6" s="139">
        <f t="shared" si="5"/>
        <v>100.1</v>
      </c>
      <c r="BO6" s="139" t="str">
        <f>IF(BO8="-","【-】","【"&amp;SUBSTITUTE(TEXT(BO8,"#,##0.0"),"-","△")&amp;"】")</f>
        <v>【70.7】</v>
      </c>
      <c r="BP6" s="139">
        <f t="shared" ref="BP6:BY6" si="6">IF(BP8="-",NA(),BP8)</f>
        <v>74.2</v>
      </c>
      <c r="BQ6" s="139">
        <f t="shared" si="6"/>
        <v>74</v>
      </c>
      <c r="BR6" s="139">
        <f t="shared" si="6"/>
        <v>74.2</v>
      </c>
      <c r="BS6" s="139">
        <f t="shared" si="6"/>
        <v>64.5</v>
      </c>
      <c r="BT6" s="139">
        <f t="shared" si="6"/>
        <v>74.900000000000006</v>
      </c>
      <c r="BU6" s="139">
        <f t="shared" si="6"/>
        <v>73</v>
      </c>
      <c r="BV6" s="139">
        <f t="shared" si="6"/>
        <v>72.099999999999994</v>
      </c>
      <c r="BW6" s="139">
        <f t="shared" si="6"/>
        <v>72.900000000000006</v>
      </c>
      <c r="BX6" s="139">
        <f t="shared" si="6"/>
        <v>64.5</v>
      </c>
      <c r="BY6" s="139">
        <f t="shared" si="6"/>
        <v>63.8</v>
      </c>
      <c r="BZ6" s="139" t="str">
        <f>IF(BZ8="-","【-】","【"&amp;SUBSTITUTE(TEXT(BZ8,"#,##0.0"),"-","△")&amp;"】")</f>
        <v>【67.1】</v>
      </c>
      <c r="CA6" s="149">
        <f t="shared" ref="CA6:CJ6" si="7">IF(CA8="-",NA(),CA8)</f>
        <v>92252</v>
      </c>
      <c r="CB6" s="149">
        <f t="shared" si="7"/>
        <v>96438</v>
      </c>
      <c r="CC6" s="149">
        <f t="shared" si="7"/>
        <v>97718</v>
      </c>
      <c r="CD6" s="149">
        <f t="shared" si="7"/>
        <v>102819</v>
      </c>
      <c r="CE6" s="149">
        <f t="shared" si="7"/>
        <v>99782</v>
      </c>
      <c r="CF6" s="149">
        <f t="shared" si="7"/>
        <v>45494</v>
      </c>
      <c r="CG6" s="149">
        <f t="shared" si="7"/>
        <v>47924</v>
      </c>
      <c r="CH6" s="149">
        <f t="shared" si="7"/>
        <v>48807</v>
      </c>
      <c r="CI6" s="149">
        <f t="shared" si="7"/>
        <v>51594</v>
      </c>
      <c r="CJ6" s="149">
        <f t="shared" si="7"/>
        <v>53805</v>
      </c>
      <c r="CK6" s="139" t="str">
        <f>IF(CK8="-","【-】","【"&amp;SUBSTITUTE(TEXT(CK8,"#,##0"),"-","△")&amp;"】")</f>
        <v>【59,287】</v>
      </c>
      <c r="CL6" s="149">
        <f t="shared" ref="CL6:CU6" si="8">IF(CL8="-",NA(),CL8)</f>
        <v>13627</v>
      </c>
      <c r="CM6" s="149">
        <f t="shared" si="8"/>
        <v>14038</v>
      </c>
      <c r="CN6" s="149">
        <f t="shared" si="8"/>
        <v>14130</v>
      </c>
      <c r="CO6" s="149">
        <f t="shared" si="8"/>
        <v>15550</v>
      </c>
      <c r="CP6" s="149">
        <f t="shared" si="8"/>
        <v>15644</v>
      </c>
      <c r="CQ6" s="149">
        <f t="shared" si="8"/>
        <v>12309</v>
      </c>
      <c r="CR6" s="149">
        <f t="shared" si="8"/>
        <v>12502</v>
      </c>
      <c r="CS6" s="149">
        <f t="shared" si="8"/>
        <v>12970</v>
      </c>
      <c r="CT6" s="149">
        <f t="shared" si="8"/>
        <v>13767</v>
      </c>
      <c r="CU6" s="149">
        <f t="shared" si="8"/>
        <v>14046</v>
      </c>
      <c r="CV6" s="139" t="str">
        <f>IF(CV8="-","【-】","【"&amp;SUBSTITUTE(TEXT(CV8,"#,##0"),"-","△")&amp;"】")</f>
        <v>【17,202】</v>
      </c>
      <c r="CW6" s="139">
        <f t="shared" ref="CW6:DF6" si="9">IF(CW8="-",NA(),CW8)</f>
        <v>49.5</v>
      </c>
      <c r="CX6" s="139">
        <f t="shared" si="9"/>
        <v>48.1</v>
      </c>
      <c r="CY6" s="139">
        <f t="shared" si="9"/>
        <v>48.2</v>
      </c>
      <c r="CZ6" s="139">
        <f t="shared" si="9"/>
        <v>48.2</v>
      </c>
      <c r="DA6" s="139">
        <f t="shared" si="9"/>
        <v>47.4</v>
      </c>
      <c r="DB6" s="139">
        <f t="shared" si="9"/>
        <v>59</v>
      </c>
      <c r="DC6" s="139">
        <f t="shared" si="9"/>
        <v>59.4</v>
      </c>
      <c r="DD6" s="139">
        <f t="shared" si="9"/>
        <v>59.9</v>
      </c>
      <c r="DE6" s="139">
        <f t="shared" si="9"/>
        <v>63.4</v>
      </c>
      <c r="DF6" s="139">
        <f t="shared" si="9"/>
        <v>61.3</v>
      </c>
      <c r="DG6" s="139" t="str">
        <f>IF(DG8="-","【-】","【"&amp;SUBSTITUTE(TEXT(DG8,"#,##0.0"),"-","△")&amp;"】")</f>
        <v>【56.4】</v>
      </c>
      <c r="DH6" s="139">
        <f t="shared" ref="DH6:DQ6" si="10">IF(DH8="-",NA(),DH8)</f>
        <v>15.6</v>
      </c>
      <c r="DI6" s="139">
        <f t="shared" si="10"/>
        <v>16.7</v>
      </c>
      <c r="DJ6" s="139">
        <f t="shared" si="10"/>
        <v>16.899999999999999</v>
      </c>
      <c r="DK6" s="139">
        <f t="shared" si="10"/>
        <v>16.600000000000001</v>
      </c>
      <c r="DL6" s="139">
        <f t="shared" si="10"/>
        <v>16.899999999999999</v>
      </c>
      <c r="DM6" s="139">
        <f t="shared" si="10"/>
        <v>20.7</v>
      </c>
      <c r="DN6" s="139">
        <f t="shared" si="10"/>
        <v>20.6</v>
      </c>
      <c r="DO6" s="139">
        <f t="shared" si="10"/>
        <v>20.5</v>
      </c>
      <c r="DP6" s="139">
        <f t="shared" si="10"/>
        <v>20.2</v>
      </c>
      <c r="DQ6" s="139">
        <f t="shared" si="10"/>
        <v>20.2</v>
      </c>
      <c r="DR6" s="139" t="str">
        <f>IF(DR8="-","【-】","【"&amp;SUBSTITUTE(TEXT(DR8,"#,##0.0"),"-","△")&amp;"】")</f>
        <v>【24.8】</v>
      </c>
      <c r="DS6" s="139">
        <f t="shared" ref="DS6:EB6" si="11">IF(DS8="-",NA(),DS8)</f>
        <v>37.4</v>
      </c>
      <c r="DT6" s="139">
        <f t="shared" si="11"/>
        <v>40.200000000000003</v>
      </c>
      <c r="DU6" s="139">
        <f t="shared" si="11"/>
        <v>43.7</v>
      </c>
      <c r="DV6" s="139">
        <f t="shared" si="11"/>
        <v>44.3</v>
      </c>
      <c r="DW6" s="139">
        <f t="shared" si="11"/>
        <v>45.3</v>
      </c>
      <c r="DX6" s="139">
        <f t="shared" si="11"/>
        <v>46.9</v>
      </c>
      <c r="DY6" s="139">
        <f t="shared" si="11"/>
        <v>48.6</v>
      </c>
      <c r="DZ6" s="139">
        <f t="shared" si="11"/>
        <v>50.8</v>
      </c>
      <c r="EA6" s="139">
        <f t="shared" si="11"/>
        <v>51.4</v>
      </c>
      <c r="EB6" s="139">
        <f t="shared" si="11"/>
        <v>51.9</v>
      </c>
      <c r="EC6" s="139" t="str">
        <f>IF(EC8="-","【-】","【"&amp;SUBSTITUTE(TEXT(EC8,"#,##0.0"),"-","△")&amp;"】")</f>
        <v>【56.0】</v>
      </c>
      <c r="ED6" s="139">
        <f t="shared" ref="ED6:EM6" si="12">IF(ED8="-",NA(),ED8)</f>
        <v>67.2</v>
      </c>
      <c r="EE6" s="139">
        <f t="shared" si="12"/>
        <v>69.8</v>
      </c>
      <c r="EF6" s="139">
        <f t="shared" si="12"/>
        <v>73.3</v>
      </c>
      <c r="EG6" s="139">
        <f t="shared" si="12"/>
        <v>71.099999999999994</v>
      </c>
      <c r="EH6" s="139">
        <f t="shared" si="12"/>
        <v>68.900000000000006</v>
      </c>
      <c r="EI6" s="139">
        <f t="shared" si="12"/>
        <v>67.3</v>
      </c>
      <c r="EJ6" s="139">
        <f t="shared" si="12"/>
        <v>70.099999999999994</v>
      </c>
      <c r="EK6" s="139">
        <f t="shared" si="12"/>
        <v>72.599999999999994</v>
      </c>
      <c r="EL6" s="139">
        <f t="shared" si="12"/>
        <v>71.900000000000006</v>
      </c>
      <c r="EM6" s="139">
        <f t="shared" si="12"/>
        <v>71.2</v>
      </c>
      <c r="EN6" s="139" t="str">
        <f>IF(EN8="-","【-】","【"&amp;SUBSTITUTE(TEXT(EN8,"#,##0.0"),"-","△")&amp;"】")</f>
        <v>【70.7】</v>
      </c>
      <c r="EO6" s="149">
        <f t="shared" ref="EO6:EX6" si="13">IF(EO8="-",NA(),EO8)</f>
        <v>66228753</v>
      </c>
      <c r="EP6" s="149">
        <f t="shared" si="13"/>
        <v>68003100</v>
      </c>
      <c r="EQ6" s="149">
        <f t="shared" si="13"/>
        <v>68669054</v>
      </c>
      <c r="ER6" s="149">
        <f t="shared" si="13"/>
        <v>74245534</v>
      </c>
      <c r="ES6" s="149">
        <f t="shared" si="13"/>
        <v>75204262</v>
      </c>
      <c r="ET6" s="149">
        <f t="shared" si="13"/>
        <v>41975086</v>
      </c>
      <c r="EU6" s="149">
        <f t="shared" si="13"/>
        <v>43785070</v>
      </c>
      <c r="EV6" s="149">
        <f t="shared" si="13"/>
        <v>44436827</v>
      </c>
      <c r="EW6" s="149">
        <f t="shared" si="13"/>
        <v>45896030</v>
      </c>
      <c r="EX6" s="149">
        <f t="shared" si="13"/>
        <v>47415042</v>
      </c>
      <c r="EY6" s="149" t="str">
        <f>IF(EY8="-","【-】","【"&amp;SUBSTITUTE(TEXT(EY8,"#,##0"),"-","△")&amp;"】")</f>
        <v>【49,765,843】</v>
      </c>
    </row>
    <row r="7" spans="1:155" s="114" customFormat="1">
      <c r="A7" s="115" t="s">
        <v>159</v>
      </c>
      <c r="B7" s="120">
        <f t="shared" ref="B7:G7" si="14">B8</f>
        <v>2021</v>
      </c>
      <c r="C7" s="120">
        <f t="shared" si="14"/>
        <v>227500</v>
      </c>
      <c r="D7" s="120">
        <f t="shared" si="14"/>
        <v>46</v>
      </c>
      <c r="E7" s="120">
        <f t="shared" si="14"/>
        <v>6</v>
      </c>
      <c r="F7" s="120">
        <f t="shared" si="14"/>
        <v>0</v>
      </c>
      <c r="G7" s="120">
        <f t="shared" si="14"/>
        <v>3</v>
      </c>
      <c r="H7" s="120"/>
      <c r="I7" s="120"/>
      <c r="J7" s="120"/>
      <c r="K7" s="120" t="str">
        <f t="shared" ref="K7:AR7" si="15">K8</f>
        <v>地方独立行政法人</v>
      </c>
      <c r="L7" s="120" t="str">
        <f t="shared" si="15"/>
        <v>病院事業</v>
      </c>
      <c r="M7" s="120" t="str">
        <f t="shared" si="15"/>
        <v>一般病院</v>
      </c>
      <c r="N7" s="120" t="str">
        <f t="shared" si="15"/>
        <v>200床以上～300床未満</v>
      </c>
      <c r="O7" s="120" t="str">
        <f t="shared" si="15"/>
        <v>非設置</v>
      </c>
      <c r="P7" s="120" t="str">
        <f t="shared" si="15"/>
        <v>直営</v>
      </c>
      <c r="Q7" s="133">
        <f t="shared" si="15"/>
        <v>29</v>
      </c>
      <c r="R7" s="120" t="str">
        <f t="shared" si="15"/>
        <v>対象</v>
      </c>
      <c r="S7" s="120" t="str">
        <f t="shared" si="15"/>
        <v>透 I 未 訓 ガ</v>
      </c>
      <c r="T7" s="120" t="str">
        <f t="shared" si="15"/>
        <v>救 臨 地 輪</v>
      </c>
      <c r="U7" s="133" t="str">
        <f t="shared" si="15"/>
        <v>-</v>
      </c>
      <c r="V7" s="133">
        <f t="shared" si="15"/>
        <v>36812</v>
      </c>
      <c r="W7" s="120" t="str">
        <f t="shared" si="15"/>
        <v>非該当</v>
      </c>
      <c r="X7" s="120" t="str">
        <f t="shared" si="15"/>
        <v>非該当</v>
      </c>
      <c r="Y7" s="120" t="str">
        <f t="shared" si="15"/>
        <v>７：１</v>
      </c>
      <c r="Z7" s="133">
        <f t="shared" si="15"/>
        <v>243</v>
      </c>
      <c r="AA7" s="133" t="str">
        <f t="shared" si="15"/>
        <v>-</v>
      </c>
      <c r="AB7" s="133" t="str">
        <f t="shared" si="15"/>
        <v>-</v>
      </c>
      <c r="AC7" s="133">
        <f t="shared" si="15"/>
        <v>36</v>
      </c>
      <c r="AD7" s="133" t="str">
        <f t="shared" si="15"/>
        <v>-</v>
      </c>
      <c r="AE7" s="133">
        <f t="shared" si="15"/>
        <v>279</v>
      </c>
      <c r="AF7" s="133">
        <f t="shared" si="15"/>
        <v>242</v>
      </c>
      <c r="AG7" s="133" t="str">
        <f t="shared" si="15"/>
        <v>-</v>
      </c>
      <c r="AH7" s="133">
        <f t="shared" si="15"/>
        <v>242</v>
      </c>
      <c r="AI7" s="139">
        <f t="shared" si="15"/>
        <v>103.2</v>
      </c>
      <c r="AJ7" s="139">
        <f t="shared" si="15"/>
        <v>103.6</v>
      </c>
      <c r="AK7" s="139">
        <f t="shared" si="15"/>
        <v>101.4</v>
      </c>
      <c r="AL7" s="139">
        <f t="shared" si="15"/>
        <v>102.3</v>
      </c>
      <c r="AM7" s="139">
        <f t="shared" si="15"/>
        <v>102.9</v>
      </c>
      <c r="AN7" s="139">
        <f t="shared" si="15"/>
        <v>97.2</v>
      </c>
      <c r="AO7" s="139">
        <f t="shared" si="15"/>
        <v>97.5</v>
      </c>
      <c r="AP7" s="139">
        <f t="shared" si="15"/>
        <v>96.9</v>
      </c>
      <c r="AQ7" s="139">
        <f t="shared" si="15"/>
        <v>101.8</v>
      </c>
      <c r="AR7" s="139">
        <f t="shared" si="15"/>
        <v>106.2</v>
      </c>
      <c r="AS7" s="139"/>
      <c r="AT7" s="139">
        <f t="shared" ref="AT7:BC7" si="16">AT8</f>
        <v>77.599999999999994</v>
      </c>
      <c r="AU7" s="139">
        <f t="shared" si="16"/>
        <v>78.599999999999994</v>
      </c>
      <c r="AV7" s="139">
        <f t="shared" si="16"/>
        <v>80.099999999999994</v>
      </c>
      <c r="AW7" s="139">
        <f t="shared" si="16"/>
        <v>75.599999999999994</v>
      </c>
      <c r="AX7" s="139">
        <f t="shared" si="16"/>
        <v>75.5</v>
      </c>
      <c r="AY7" s="139">
        <f t="shared" si="16"/>
        <v>85.9</v>
      </c>
      <c r="AZ7" s="139">
        <f t="shared" si="16"/>
        <v>86</v>
      </c>
      <c r="BA7" s="139">
        <f t="shared" si="16"/>
        <v>86</v>
      </c>
      <c r="BB7" s="139">
        <f t="shared" si="16"/>
        <v>80.7</v>
      </c>
      <c r="BC7" s="139">
        <f t="shared" si="16"/>
        <v>82.3</v>
      </c>
      <c r="BD7" s="139"/>
      <c r="BE7" s="139">
        <f t="shared" ref="BE7:BN7" si="17">BE8</f>
        <v>0</v>
      </c>
      <c r="BF7" s="139">
        <f t="shared" si="17"/>
        <v>0</v>
      </c>
      <c r="BG7" s="139">
        <f t="shared" si="17"/>
        <v>0</v>
      </c>
      <c r="BH7" s="139">
        <f t="shared" si="17"/>
        <v>0</v>
      </c>
      <c r="BI7" s="139">
        <f t="shared" si="17"/>
        <v>0</v>
      </c>
      <c r="BJ7" s="139">
        <f t="shared" si="17"/>
        <v>86.8</v>
      </c>
      <c r="BK7" s="139">
        <f t="shared" si="17"/>
        <v>90.8</v>
      </c>
      <c r="BL7" s="139">
        <f t="shared" si="17"/>
        <v>81.900000000000006</v>
      </c>
      <c r="BM7" s="139">
        <f t="shared" si="17"/>
        <v>91.6</v>
      </c>
      <c r="BN7" s="139">
        <f t="shared" si="17"/>
        <v>100.1</v>
      </c>
      <c r="BO7" s="139"/>
      <c r="BP7" s="139">
        <f t="shared" ref="BP7:BY7" si="18">BP8</f>
        <v>74.2</v>
      </c>
      <c r="BQ7" s="139">
        <f t="shared" si="18"/>
        <v>74</v>
      </c>
      <c r="BR7" s="139">
        <f t="shared" si="18"/>
        <v>74.2</v>
      </c>
      <c r="BS7" s="139">
        <f t="shared" si="18"/>
        <v>64.5</v>
      </c>
      <c r="BT7" s="139">
        <f t="shared" si="18"/>
        <v>74.900000000000006</v>
      </c>
      <c r="BU7" s="139">
        <f t="shared" si="18"/>
        <v>73</v>
      </c>
      <c r="BV7" s="139">
        <f t="shared" si="18"/>
        <v>72.099999999999994</v>
      </c>
      <c r="BW7" s="139">
        <f t="shared" si="18"/>
        <v>72.900000000000006</v>
      </c>
      <c r="BX7" s="139">
        <f t="shared" si="18"/>
        <v>64.5</v>
      </c>
      <c r="BY7" s="139">
        <f t="shared" si="18"/>
        <v>63.8</v>
      </c>
      <c r="BZ7" s="139"/>
      <c r="CA7" s="149">
        <f t="shared" ref="CA7:CJ7" si="19">CA8</f>
        <v>92252</v>
      </c>
      <c r="CB7" s="149">
        <f t="shared" si="19"/>
        <v>96438</v>
      </c>
      <c r="CC7" s="149">
        <f t="shared" si="19"/>
        <v>97718</v>
      </c>
      <c r="CD7" s="149">
        <f t="shared" si="19"/>
        <v>102819</v>
      </c>
      <c r="CE7" s="149">
        <f t="shared" si="19"/>
        <v>99782</v>
      </c>
      <c r="CF7" s="149">
        <f t="shared" si="19"/>
        <v>45494</v>
      </c>
      <c r="CG7" s="149">
        <f t="shared" si="19"/>
        <v>47924</v>
      </c>
      <c r="CH7" s="149">
        <f t="shared" si="19"/>
        <v>48807</v>
      </c>
      <c r="CI7" s="149">
        <f t="shared" si="19"/>
        <v>51594</v>
      </c>
      <c r="CJ7" s="149">
        <f t="shared" si="19"/>
        <v>53805</v>
      </c>
      <c r="CK7" s="139"/>
      <c r="CL7" s="149">
        <f t="shared" ref="CL7:CU7" si="20">CL8</f>
        <v>13627</v>
      </c>
      <c r="CM7" s="149">
        <f t="shared" si="20"/>
        <v>14038</v>
      </c>
      <c r="CN7" s="149">
        <f t="shared" si="20"/>
        <v>14130</v>
      </c>
      <c r="CO7" s="149">
        <f t="shared" si="20"/>
        <v>15550</v>
      </c>
      <c r="CP7" s="149">
        <f t="shared" si="20"/>
        <v>15644</v>
      </c>
      <c r="CQ7" s="149">
        <f t="shared" si="20"/>
        <v>12309</v>
      </c>
      <c r="CR7" s="149">
        <f t="shared" si="20"/>
        <v>12502</v>
      </c>
      <c r="CS7" s="149">
        <f t="shared" si="20"/>
        <v>12970</v>
      </c>
      <c r="CT7" s="149">
        <f t="shared" si="20"/>
        <v>13767</v>
      </c>
      <c r="CU7" s="149">
        <f t="shared" si="20"/>
        <v>14046</v>
      </c>
      <c r="CV7" s="139"/>
      <c r="CW7" s="139">
        <f t="shared" ref="CW7:DF7" si="21">CW8</f>
        <v>49.5</v>
      </c>
      <c r="CX7" s="139">
        <f t="shared" si="21"/>
        <v>48.1</v>
      </c>
      <c r="CY7" s="139">
        <f t="shared" si="21"/>
        <v>48.2</v>
      </c>
      <c r="CZ7" s="139">
        <f t="shared" si="21"/>
        <v>48.2</v>
      </c>
      <c r="DA7" s="139">
        <f t="shared" si="21"/>
        <v>47.4</v>
      </c>
      <c r="DB7" s="139">
        <f t="shared" si="21"/>
        <v>59</v>
      </c>
      <c r="DC7" s="139">
        <f t="shared" si="21"/>
        <v>59.4</v>
      </c>
      <c r="DD7" s="139">
        <f t="shared" si="21"/>
        <v>59.9</v>
      </c>
      <c r="DE7" s="139">
        <f t="shared" si="21"/>
        <v>63.4</v>
      </c>
      <c r="DF7" s="139">
        <f t="shared" si="21"/>
        <v>61.3</v>
      </c>
      <c r="DG7" s="139"/>
      <c r="DH7" s="139">
        <f t="shared" ref="DH7:DQ7" si="22">DH8</f>
        <v>15.6</v>
      </c>
      <c r="DI7" s="139">
        <f t="shared" si="22"/>
        <v>16.7</v>
      </c>
      <c r="DJ7" s="139">
        <f t="shared" si="22"/>
        <v>16.899999999999999</v>
      </c>
      <c r="DK7" s="139">
        <f t="shared" si="22"/>
        <v>16.600000000000001</v>
      </c>
      <c r="DL7" s="139">
        <f t="shared" si="22"/>
        <v>16.899999999999999</v>
      </c>
      <c r="DM7" s="139">
        <f t="shared" si="22"/>
        <v>20.7</v>
      </c>
      <c r="DN7" s="139">
        <f t="shared" si="22"/>
        <v>20.6</v>
      </c>
      <c r="DO7" s="139">
        <f t="shared" si="22"/>
        <v>20.5</v>
      </c>
      <c r="DP7" s="139">
        <f t="shared" si="22"/>
        <v>20.2</v>
      </c>
      <c r="DQ7" s="139">
        <f t="shared" si="22"/>
        <v>20.2</v>
      </c>
      <c r="DR7" s="139"/>
      <c r="DS7" s="139">
        <f t="shared" ref="DS7:EB7" si="23">DS8</f>
        <v>37.4</v>
      </c>
      <c r="DT7" s="139">
        <f t="shared" si="23"/>
        <v>40.200000000000003</v>
      </c>
      <c r="DU7" s="139">
        <f t="shared" si="23"/>
        <v>43.7</v>
      </c>
      <c r="DV7" s="139">
        <f t="shared" si="23"/>
        <v>44.3</v>
      </c>
      <c r="DW7" s="139">
        <f t="shared" si="23"/>
        <v>45.3</v>
      </c>
      <c r="DX7" s="139">
        <f t="shared" si="23"/>
        <v>46.9</v>
      </c>
      <c r="DY7" s="139">
        <f t="shared" si="23"/>
        <v>48.6</v>
      </c>
      <c r="DZ7" s="139">
        <f t="shared" si="23"/>
        <v>50.8</v>
      </c>
      <c r="EA7" s="139">
        <f t="shared" si="23"/>
        <v>51.4</v>
      </c>
      <c r="EB7" s="139">
        <f t="shared" si="23"/>
        <v>51.9</v>
      </c>
      <c r="EC7" s="139"/>
      <c r="ED7" s="139">
        <f t="shared" ref="ED7:EM7" si="24">ED8</f>
        <v>67.2</v>
      </c>
      <c r="EE7" s="139">
        <f t="shared" si="24"/>
        <v>69.8</v>
      </c>
      <c r="EF7" s="139">
        <f t="shared" si="24"/>
        <v>73.3</v>
      </c>
      <c r="EG7" s="139">
        <f t="shared" si="24"/>
        <v>71.099999999999994</v>
      </c>
      <c r="EH7" s="139">
        <f t="shared" si="24"/>
        <v>68.900000000000006</v>
      </c>
      <c r="EI7" s="139">
        <f t="shared" si="24"/>
        <v>67.3</v>
      </c>
      <c r="EJ7" s="139">
        <f t="shared" si="24"/>
        <v>70.099999999999994</v>
      </c>
      <c r="EK7" s="139">
        <f t="shared" si="24"/>
        <v>72.599999999999994</v>
      </c>
      <c r="EL7" s="139">
        <f t="shared" si="24"/>
        <v>71.900000000000006</v>
      </c>
      <c r="EM7" s="139">
        <f t="shared" si="24"/>
        <v>71.2</v>
      </c>
      <c r="EN7" s="139"/>
      <c r="EO7" s="149">
        <f t="shared" ref="EO7:EX7" si="25">EO8</f>
        <v>66228753</v>
      </c>
      <c r="EP7" s="149">
        <f t="shared" si="25"/>
        <v>68003100</v>
      </c>
      <c r="EQ7" s="149">
        <f t="shared" si="25"/>
        <v>68669054</v>
      </c>
      <c r="ER7" s="149">
        <f t="shared" si="25"/>
        <v>74245534</v>
      </c>
      <c r="ES7" s="149">
        <f t="shared" si="25"/>
        <v>75204262</v>
      </c>
      <c r="ET7" s="149">
        <f t="shared" si="25"/>
        <v>41975086</v>
      </c>
      <c r="EU7" s="149">
        <f t="shared" si="25"/>
        <v>43785070</v>
      </c>
      <c r="EV7" s="149">
        <f t="shared" si="25"/>
        <v>44436827</v>
      </c>
      <c r="EW7" s="149">
        <f t="shared" si="25"/>
        <v>45896030</v>
      </c>
      <c r="EX7" s="149">
        <f t="shared" si="25"/>
        <v>47415042</v>
      </c>
      <c r="EY7" s="149"/>
    </row>
    <row r="8" spans="1:155" s="114" customFormat="1">
      <c r="A8" s="115"/>
      <c r="B8" s="121">
        <v>2021</v>
      </c>
      <c r="C8" s="121">
        <v>227500</v>
      </c>
      <c r="D8" s="121">
        <v>46</v>
      </c>
      <c r="E8" s="121">
        <v>6</v>
      </c>
      <c r="F8" s="121">
        <v>0</v>
      </c>
      <c r="G8" s="121">
        <v>3</v>
      </c>
      <c r="H8" s="121" t="s">
        <v>68</v>
      </c>
      <c r="I8" s="121" t="s">
        <v>160</v>
      </c>
      <c r="J8" s="121" t="s">
        <v>161</v>
      </c>
      <c r="K8" s="121" t="s">
        <v>162</v>
      </c>
      <c r="L8" s="121" t="s">
        <v>163</v>
      </c>
      <c r="M8" s="121" t="s">
        <v>52</v>
      </c>
      <c r="N8" s="121" t="s">
        <v>164</v>
      </c>
      <c r="O8" s="121" t="s">
        <v>165</v>
      </c>
      <c r="P8" s="121" t="s">
        <v>166</v>
      </c>
      <c r="Q8" s="134">
        <v>29</v>
      </c>
      <c r="R8" s="121" t="s">
        <v>167</v>
      </c>
      <c r="S8" s="121" t="s">
        <v>168</v>
      </c>
      <c r="T8" s="121" t="s">
        <v>169</v>
      </c>
      <c r="U8" s="134" t="s">
        <v>66</v>
      </c>
      <c r="V8" s="134">
        <v>36812</v>
      </c>
      <c r="W8" s="121" t="s">
        <v>170</v>
      </c>
      <c r="X8" s="121" t="s">
        <v>170</v>
      </c>
      <c r="Y8" s="135" t="s">
        <v>171</v>
      </c>
      <c r="Z8" s="134">
        <v>243</v>
      </c>
      <c r="AA8" s="134" t="s">
        <v>66</v>
      </c>
      <c r="AB8" s="134" t="s">
        <v>66</v>
      </c>
      <c r="AC8" s="134">
        <v>36</v>
      </c>
      <c r="AD8" s="134" t="s">
        <v>66</v>
      </c>
      <c r="AE8" s="134">
        <v>279</v>
      </c>
      <c r="AF8" s="134">
        <v>242</v>
      </c>
      <c r="AG8" s="134" t="s">
        <v>66</v>
      </c>
      <c r="AH8" s="134">
        <v>242</v>
      </c>
      <c r="AI8" s="140">
        <v>103.2</v>
      </c>
      <c r="AJ8" s="140">
        <v>103.6</v>
      </c>
      <c r="AK8" s="140">
        <v>101.4</v>
      </c>
      <c r="AL8" s="140">
        <v>102.3</v>
      </c>
      <c r="AM8" s="140">
        <v>102.9</v>
      </c>
      <c r="AN8" s="140">
        <v>97.2</v>
      </c>
      <c r="AO8" s="140">
        <v>97.5</v>
      </c>
      <c r="AP8" s="140">
        <v>96.9</v>
      </c>
      <c r="AQ8" s="140">
        <v>101.8</v>
      </c>
      <c r="AR8" s="140">
        <v>106.2</v>
      </c>
      <c r="AS8" s="140">
        <v>106.2</v>
      </c>
      <c r="AT8" s="140">
        <v>77.599999999999994</v>
      </c>
      <c r="AU8" s="140">
        <v>78.599999999999994</v>
      </c>
      <c r="AV8" s="140">
        <v>80.099999999999994</v>
      </c>
      <c r="AW8" s="140">
        <v>75.599999999999994</v>
      </c>
      <c r="AX8" s="140">
        <v>75.5</v>
      </c>
      <c r="AY8" s="140">
        <v>85.9</v>
      </c>
      <c r="AZ8" s="140">
        <v>86</v>
      </c>
      <c r="BA8" s="140">
        <v>86</v>
      </c>
      <c r="BB8" s="140">
        <v>80.7</v>
      </c>
      <c r="BC8" s="140">
        <v>82.3</v>
      </c>
      <c r="BD8" s="140">
        <v>86.6</v>
      </c>
      <c r="BE8" s="147">
        <v>0</v>
      </c>
      <c r="BF8" s="147">
        <v>0</v>
      </c>
      <c r="BG8" s="147">
        <v>0</v>
      </c>
      <c r="BH8" s="147">
        <v>0</v>
      </c>
      <c r="BI8" s="147">
        <v>0</v>
      </c>
      <c r="BJ8" s="147">
        <v>86.8</v>
      </c>
      <c r="BK8" s="147">
        <v>90.8</v>
      </c>
      <c r="BL8" s="147">
        <v>81.900000000000006</v>
      </c>
      <c r="BM8" s="147">
        <v>91.6</v>
      </c>
      <c r="BN8" s="147">
        <v>100.1</v>
      </c>
      <c r="BO8" s="147">
        <v>70.7</v>
      </c>
      <c r="BP8" s="140">
        <v>74.2</v>
      </c>
      <c r="BQ8" s="140">
        <v>74</v>
      </c>
      <c r="BR8" s="140">
        <v>74.2</v>
      </c>
      <c r="BS8" s="140">
        <v>64.5</v>
      </c>
      <c r="BT8" s="140">
        <v>74.900000000000006</v>
      </c>
      <c r="BU8" s="140">
        <v>73</v>
      </c>
      <c r="BV8" s="140">
        <v>72.099999999999994</v>
      </c>
      <c r="BW8" s="140">
        <v>72.900000000000006</v>
      </c>
      <c r="BX8" s="140">
        <v>64.5</v>
      </c>
      <c r="BY8" s="140">
        <v>63.8</v>
      </c>
      <c r="BZ8" s="140">
        <v>67.099999999999994</v>
      </c>
      <c r="CA8" s="147">
        <v>92252</v>
      </c>
      <c r="CB8" s="147">
        <v>96438</v>
      </c>
      <c r="CC8" s="147">
        <v>97718</v>
      </c>
      <c r="CD8" s="147">
        <v>102819</v>
      </c>
      <c r="CE8" s="147">
        <v>99782</v>
      </c>
      <c r="CF8" s="147">
        <v>45494</v>
      </c>
      <c r="CG8" s="147">
        <v>47924</v>
      </c>
      <c r="CH8" s="147">
        <v>48807</v>
      </c>
      <c r="CI8" s="147">
        <v>51594</v>
      </c>
      <c r="CJ8" s="147">
        <v>53805</v>
      </c>
      <c r="CK8" s="140">
        <v>59287</v>
      </c>
      <c r="CL8" s="147">
        <v>13627</v>
      </c>
      <c r="CM8" s="147">
        <v>14038</v>
      </c>
      <c r="CN8" s="147">
        <v>14130</v>
      </c>
      <c r="CO8" s="147">
        <v>15550</v>
      </c>
      <c r="CP8" s="147">
        <v>15644</v>
      </c>
      <c r="CQ8" s="147">
        <v>12309</v>
      </c>
      <c r="CR8" s="147">
        <v>12502</v>
      </c>
      <c r="CS8" s="147">
        <v>12970</v>
      </c>
      <c r="CT8" s="147">
        <v>13767</v>
      </c>
      <c r="CU8" s="147">
        <v>14046</v>
      </c>
      <c r="CV8" s="140">
        <v>17202</v>
      </c>
      <c r="CW8" s="147">
        <v>49.5</v>
      </c>
      <c r="CX8" s="147">
        <v>48.1</v>
      </c>
      <c r="CY8" s="147">
        <v>48.2</v>
      </c>
      <c r="CZ8" s="147">
        <v>48.2</v>
      </c>
      <c r="DA8" s="147">
        <v>47.4</v>
      </c>
      <c r="DB8" s="147">
        <v>59</v>
      </c>
      <c r="DC8" s="147">
        <v>59.4</v>
      </c>
      <c r="DD8" s="147">
        <v>59.9</v>
      </c>
      <c r="DE8" s="147">
        <v>63.4</v>
      </c>
      <c r="DF8" s="147">
        <v>61.3</v>
      </c>
      <c r="DG8" s="147">
        <v>56.4</v>
      </c>
      <c r="DH8" s="147">
        <v>15.6</v>
      </c>
      <c r="DI8" s="147">
        <v>16.7</v>
      </c>
      <c r="DJ8" s="147">
        <v>16.899999999999999</v>
      </c>
      <c r="DK8" s="147">
        <v>16.600000000000001</v>
      </c>
      <c r="DL8" s="147">
        <v>16.899999999999999</v>
      </c>
      <c r="DM8" s="147">
        <v>20.7</v>
      </c>
      <c r="DN8" s="147">
        <v>20.6</v>
      </c>
      <c r="DO8" s="147">
        <v>20.5</v>
      </c>
      <c r="DP8" s="147">
        <v>20.2</v>
      </c>
      <c r="DQ8" s="147">
        <v>20.2</v>
      </c>
      <c r="DR8" s="147">
        <v>24.8</v>
      </c>
      <c r="DS8" s="140">
        <v>37.4</v>
      </c>
      <c r="DT8" s="140">
        <v>40.200000000000003</v>
      </c>
      <c r="DU8" s="140">
        <v>43.7</v>
      </c>
      <c r="DV8" s="140">
        <v>44.3</v>
      </c>
      <c r="DW8" s="140">
        <v>45.3</v>
      </c>
      <c r="DX8" s="140">
        <v>46.9</v>
      </c>
      <c r="DY8" s="140">
        <v>48.6</v>
      </c>
      <c r="DZ8" s="140">
        <v>50.8</v>
      </c>
      <c r="EA8" s="140">
        <v>51.4</v>
      </c>
      <c r="EB8" s="140">
        <v>51.9</v>
      </c>
      <c r="EC8" s="140">
        <v>56</v>
      </c>
      <c r="ED8" s="140">
        <v>67.2</v>
      </c>
      <c r="EE8" s="140">
        <v>69.8</v>
      </c>
      <c r="EF8" s="140">
        <v>73.3</v>
      </c>
      <c r="EG8" s="140">
        <v>71.099999999999994</v>
      </c>
      <c r="EH8" s="140">
        <v>68.900000000000006</v>
      </c>
      <c r="EI8" s="140">
        <v>67.3</v>
      </c>
      <c r="EJ8" s="140">
        <v>70.099999999999994</v>
      </c>
      <c r="EK8" s="140">
        <v>72.599999999999994</v>
      </c>
      <c r="EL8" s="140">
        <v>71.900000000000006</v>
      </c>
      <c r="EM8" s="140">
        <v>71.2</v>
      </c>
      <c r="EN8" s="140">
        <v>70.7</v>
      </c>
      <c r="EO8" s="147">
        <v>66228753</v>
      </c>
      <c r="EP8" s="147">
        <v>68003100</v>
      </c>
      <c r="EQ8" s="147">
        <v>68669054</v>
      </c>
      <c r="ER8" s="147">
        <v>74245534</v>
      </c>
      <c r="ES8" s="147">
        <v>75204262</v>
      </c>
      <c r="ET8" s="147">
        <v>41975086</v>
      </c>
      <c r="EU8" s="147">
        <v>43785070</v>
      </c>
      <c r="EV8" s="147">
        <v>44436827</v>
      </c>
      <c r="EW8" s="147">
        <v>45896030</v>
      </c>
      <c r="EX8" s="147">
        <v>47415042</v>
      </c>
      <c r="EY8" s="147">
        <v>49765843</v>
      </c>
    </row>
    <row r="9" spans="1:155">
      <c r="N9" s="131"/>
      <c r="P9" s="131"/>
      <c r="S9" s="131"/>
      <c r="T9" s="131"/>
      <c r="U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48"/>
      <c r="BT9" s="148"/>
      <c r="BU9" s="132"/>
      <c r="BV9" s="132"/>
      <c r="BW9" s="132"/>
      <c r="BX9" s="132"/>
      <c r="BY9" s="132"/>
      <c r="BZ9" s="132"/>
      <c r="CA9" s="132"/>
      <c r="CB9" s="132"/>
      <c r="CC9" s="132"/>
      <c r="CD9" s="148"/>
      <c r="CE9" s="148"/>
      <c r="CF9" s="132"/>
      <c r="CG9" s="132"/>
      <c r="CH9" s="132"/>
      <c r="CI9" s="132"/>
      <c r="CJ9" s="132"/>
      <c r="CK9" s="132"/>
      <c r="CL9" s="132"/>
      <c r="CM9" s="132"/>
      <c r="CN9" s="132"/>
      <c r="CO9" s="150"/>
      <c r="CP9" s="150"/>
      <c r="CQ9" s="132"/>
      <c r="CR9" s="132"/>
      <c r="CS9" s="132"/>
      <c r="CT9" s="132"/>
      <c r="CU9" s="132"/>
      <c r="CV9" s="132"/>
      <c r="CW9" s="132"/>
      <c r="CX9" s="132"/>
      <c r="CY9" s="132"/>
      <c r="CZ9" s="148"/>
      <c r="DA9" s="148"/>
      <c r="DB9" s="132"/>
      <c r="DC9" s="132"/>
      <c r="DD9" s="132"/>
      <c r="DE9" s="132"/>
      <c r="DF9" s="132"/>
      <c r="DG9" s="132"/>
      <c r="DH9" s="132"/>
      <c r="DI9" s="132"/>
      <c r="DJ9" s="132"/>
      <c r="DK9" s="148"/>
      <c r="DL9" s="148"/>
      <c r="DM9" s="132"/>
      <c r="DN9" s="132"/>
      <c r="DO9" s="132"/>
      <c r="DP9" s="132"/>
      <c r="DQ9" s="132"/>
      <c r="DR9" s="132"/>
      <c r="DS9" s="132"/>
      <c r="DT9" s="132"/>
      <c r="DU9" s="132"/>
      <c r="DV9" s="148"/>
      <c r="DW9" s="148"/>
      <c r="DX9" s="132"/>
      <c r="DY9" s="132"/>
      <c r="DZ9" s="132"/>
      <c r="EA9" s="132"/>
      <c r="EB9" s="132"/>
      <c r="EC9" s="132"/>
      <c r="ED9" s="132"/>
      <c r="EE9" s="132"/>
      <c r="EF9" s="132"/>
      <c r="EG9" s="148"/>
      <c r="EH9" s="148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</row>
    <row r="10" spans="1:155">
      <c r="A10" s="116"/>
      <c r="B10" s="116" t="s">
        <v>78</v>
      </c>
      <c r="C10" s="116" t="s">
        <v>172</v>
      </c>
      <c r="D10" s="116" t="s">
        <v>173</v>
      </c>
      <c r="E10" s="116" t="s">
        <v>174</v>
      </c>
      <c r="F10" s="116" t="s">
        <v>16</v>
      </c>
      <c r="N10" s="131"/>
      <c r="P10" s="132"/>
      <c r="S10" s="131"/>
      <c r="T10" s="131"/>
      <c r="U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2"/>
      <c r="AJ10" s="132"/>
      <c r="AK10" s="132"/>
      <c r="AL10" s="132"/>
      <c r="AM10" s="132"/>
      <c r="AN10" s="132"/>
      <c r="AO10" s="132"/>
      <c r="AP10" s="132"/>
      <c r="AQ10" s="132"/>
      <c r="AR10" s="131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1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1"/>
      <c r="BO10" s="131"/>
      <c r="BP10" s="131"/>
      <c r="BQ10" s="132"/>
      <c r="BR10" s="132"/>
      <c r="BS10" s="132"/>
      <c r="BT10" s="132"/>
      <c r="BU10" s="132"/>
      <c r="BV10" s="132"/>
      <c r="BW10" s="132"/>
      <c r="BX10" s="132"/>
      <c r="BY10" s="131"/>
      <c r="BZ10" s="132"/>
      <c r="CA10" s="131"/>
      <c r="CB10" s="132"/>
      <c r="CC10" s="132"/>
      <c r="CD10" s="132"/>
      <c r="CE10" s="132"/>
      <c r="CF10" s="132"/>
      <c r="CG10" s="132"/>
      <c r="CH10" s="132"/>
      <c r="CI10" s="132"/>
      <c r="CJ10" s="131"/>
      <c r="CK10" s="132"/>
      <c r="CL10" s="131"/>
      <c r="CM10" s="132"/>
      <c r="CN10" s="132"/>
      <c r="CO10" s="132"/>
      <c r="CP10" s="132"/>
      <c r="CQ10" s="132"/>
      <c r="CR10" s="132"/>
      <c r="CS10" s="132"/>
      <c r="CT10" s="132"/>
      <c r="CU10" s="131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1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1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1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1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1"/>
      <c r="EY10" s="132"/>
    </row>
    <row r="11" spans="1:155">
      <c r="A11" s="116" t="s">
        <v>45</v>
      </c>
      <c r="B11" s="122" t="str">
        <f>IF(VALUE($B$6)=0,"",IF(VALUE($B$6)&gt;2022,"R"&amp;TEXT(VALUE($B$6)-2022,"00"),"H"&amp;VALUE($B$6)-1992))</f>
        <v>H29</v>
      </c>
      <c r="C11" s="122" t="str">
        <f>IF(VALUE($B$6)=0,"",IF(VALUE($B$6)&gt;2021,"R"&amp;TEXT(VALUE($B$6)-2021,"00"),"H"&amp;VALUE($B$6)-1991))</f>
        <v>H30</v>
      </c>
      <c r="D11" s="122" t="str">
        <f>IF(VALUE($B$6)=0,"",IF(VALUE($B$6)&gt;2020,"R"&amp;TEXT(VALUE($B$6)-2020,"00"),"H"&amp;VALUE($B$6)-1990))</f>
        <v>R01</v>
      </c>
      <c r="E11" s="122" t="str">
        <f>IF(VALUE($B$6)=0,"",IF(VALUE($B$6)&gt;2019,"R"&amp;TEXT(VALUE($B$6)-2019,"00"),"H"&amp;VALUE($B$6)-1989))</f>
        <v>R02</v>
      </c>
      <c r="F11" s="122" t="str">
        <f>IF(VALUE($B$6)=0,"",IF(VALUE($B$6)&gt;2018,"R"&amp;TEXT(VALUE($B$6)-2018,"00"),"H"&amp;VALUE($B$6)-1988))</f>
        <v>R03</v>
      </c>
      <c r="N11" s="131"/>
      <c r="P11" s="131"/>
      <c r="S11" s="131"/>
      <c r="T11" s="131"/>
      <c r="U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2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2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2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2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2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2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</row>
    <row r="12" spans="1:155">
      <c r="N12" s="131"/>
      <c r="P12" s="131"/>
      <c r="S12" s="131"/>
      <c r="T12" s="131"/>
      <c r="U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</row>
    <row r="13" spans="1:155">
      <c r="N13" s="131"/>
      <c r="P13" s="131"/>
      <c r="S13" s="131"/>
      <c r="T13" s="131"/>
      <c r="U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</row>
    <row r="14" spans="1:155">
      <c r="N14" s="131"/>
      <c r="P14" s="131"/>
      <c r="S14" s="131"/>
      <c r="T14" s="131"/>
      <c r="U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</row>
    <row r="15" spans="1:155">
      <c r="N15" s="131"/>
      <c r="P15" s="131"/>
      <c r="S15" s="131"/>
      <c r="T15" s="131"/>
      <c r="U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</row>
    <row r="16" spans="1:155">
      <c r="N16" s="131"/>
      <c r="P16" s="131"/>
      <c r="S16" s="131"/>
      <c r="T16" s="131"/>
      <c r="U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</row>
    <row r="17" spans="14:155">
      <c r="N17" s="131"/>
      <c r="P17" s="131"/>
      <c r="S17" s="131"/>
      <c r="T17" s="131"/>
      <c r="U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</row>
    <row r="18" spans="14:155">
      <c r="N18" s="131"/>
      <c r="P18" s="131"/>
      <c r="S18" s="131"/>
      <c r="T18" s="131"/>
      <c r="U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</row>
    <row r="19" spans="14:155">
      <c r="N19" s="131"/>
      <c r="P19" s="131"/>
      <c r="S19" s="131"/>
      <c r="T19" s="131"/>
      <c r="U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</row>
    <row r="20" spans="14:155">
      <c r="N20" s="131"/>
      <c r="P20" s="131"/>
      <c r="S20" s="131"/>
      <c r="T20" s="131"/>
      <c r="U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</row>
  </sheetData>
  <mergeCells count="12"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EO4:EY4"/>
    <mergeCell ref="H6:J6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芹澤　賢</cp:lastModifiedBy>
  <dcterms:created xsi:type="dcterms:W3CDTF">2022-12-01T02:24:20Z</dcterms:created>
  <dcterms:modified xsi:type="dcterms:W3CDTF">2023-01-23T05:16:40Z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2023-01-23T05:16:40Z</vt:filetime>
  </property>
</Properties>
</file>