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1041\Desktop\経営比較分析表\病院\"/>
    </mc:Choice>
  </mc:AlternateContent>
  <workbookProtection workbookAlgorithmName="SHA-512" workbookHashValue="oVcQ14bzGpdWMajNPTqJREzqd1F7oxrWXKXP3yCHmtINikETnm3KSaT7d8V6AW/Cv1yYkRrx+Njx7W2zWs9RgA==" workbookSaltValue="pc61PBYRcVs70nKwvuXe7g==" workbookSpinCount="100000" lockStructure="1"/>
  <bookViews>
    <workbookView xWindow="0" yWindow="0" windowWidth="28800" windowHeight="1221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AA6" i="5"/>
  <c r="JW8" i="4" s="1"/>
  <c r="Z6" i="5"/>
  <c r="Y6" i="5"/>
  <c r="X6" i="5"/>
  <c r="W6" i="5"/>
  <c r="CN12" i="4" s="1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AU12" i="4"/>
  <c r="B12" i="4"/>
  <c r="JW10" i="4"/>
  <c r="ID10" i="4"/>
  <c r="FZ10" i="4"/>
  <c r="CN10" i="4"/>
  <c r="AU10" i="4"/>
  <c r="B10" i="4"/>
  <c r="LP8" i="4"/>
  <c r="ID8" i="4"/>
  <c r="FZ8" i="4"/>
  <c r="EG8" i="4"/>
  <c r="CN8" i="4"/>
  <c r="AU8" i="4"/>
  <c r="B6" i="4"/>
  <c r="HM78" i="4" l="1"/>
  <c r="FL54" i="4"/>
  <c r="CS78" i="4"/>
  <c r="BX54" i="4"/>
  <c r="BX32" i="4"/>
  <c r="MH78" i="4"/>
  <c r="IZ54" i="4"/>
  <c r="MN54" i="4"/>
  <c r="MN32" i="4"/>
  <c r="IZ32" i="4"/>
  <c r="FL32" i="4"/>
  <c r="C11" i="5"/>
  <c r="D11" i="5"/>
  <c r="E11" i="5"/>
  <c r="B11" i="5"/>
  <c r="LY32" i="4" l="1"/>
  <c r="GT78" i="4"/>
  <c r="EW54" i="4"/>
  <c r="EW32" i="4"/>
  <c r="BI32" i="4"/>
  <c r="LO78" i="4"/>
  <c r="IK32" i="4"/>
  <c r="BZ78" i="4"/>
  <c r="BI54" i="4"/>
  <c r="LY54" i="4"/>
  <c r="IK54" i="4"/>
  <c r="FH78" i="4"/>
  <c r="DS54" i="4"/>
  <c r="KU54" i="4"/>
  <c r="KU32" i="4"/>
  <c r="HG32" i="4"/>
  <c r="DS32" i="4"/>
  <c r="AE54" i="4"/>
  <c r="KC78" i="4"/>
  <c r="HG54" i="4"/>
  <c r="AN78" i="4"/>
  <c r="AE32" i="4"/>
  <c r="GR32" i="4"/>
  <c r="U78" i="4"/>
  <c r="P54" i="4"/>
  <c r="P32" i="4"/>
  <c r="KF32" i="4"/>
  <c r="GR54" i="4"/>
  <c r="EO78" i="4"/>
  <c r="DD32" i="4"/>
  <c r="KF54" i="4"/>
  <c r="JJ78" i="4"/>
  <c r="DD54" i="4"/>
  <c r="LJ32" i="4"/>
  <c r="KV78" i="4"/>
  <c r="HV54" i="4"/>
  <c r="HV32" i="4"/>
  <c r="EH54" i="4"/>
  <c r="AT32" i="4"/>
  <c r="LJ54" i="4"/>
  <c r="GA78" i="4"/>
  <c r="EH32" i="4"/>
  <c r="BG78" i="4"/>
  <c r="AT54" i="4"/>
</calcChain>
</file>

<file path=xl/sharedStrings.xml><?xml version="1.0" encoding="utf-8"?>
<sst xmlns="http://schemas.openxmlformats.org/spreadsheetml/2006/main" count="326" uniqueCount="191">
  <si>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</si>
  <si>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</si>
  <si>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</si>
  <si>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</si>
  <si>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</si>
  <si>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</si>
  <si>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</si>
  <si>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</si>
  <si>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</si>
  <si>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</si>
  <si>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</si>
  <si>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</si>
  <si>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</si>
  <si>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</si>
  <si>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</si>
  <si>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</si>
  <si>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</si>
  <si>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</si>
  <si>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</si>
  <si>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</si>
  <si>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</si>
  <si>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</si>
  <si>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</si>
  <si>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</si>
  <si>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</si>
  <si>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</si>
  <si>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</si>
  <si>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</si>
  <si>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</si>
  <si>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</si>
  <si>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</si>
  <si>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</si>
  <si>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</si>
  <si>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</si>
  <si>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</si>
  <si>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</si>
  <si>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</si>
  <si>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</si>
  <si>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</si>
  <si>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</si>
  <si>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</si>
  <si>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</si>
  <si>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</si>
  <si>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</si>
  <si>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</si>
  <si>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</si>
  <si>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</si>
  <si>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</si>
  <si>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</si>
  <si>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</si>
  <si>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</si>
  <si>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</si>
  <si>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</si>
  <si>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</si>
  <si>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</si>
  <si>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</si>
  <si>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</si>
  <si>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</si>
  <si>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</si>
  <si>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</si>
  <si>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</si>
  <si>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</si>
  <si>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</si>
  <si>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</si>
  <si>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</si>
  <si>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</si>
  <si>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</si>
  <si>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</si>
  <si>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</si>
  <si>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</si>
  <si>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</si>
  <si>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</si>
  <si>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</si>
  <si>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</si>
  <si>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</si>
  <si>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</si>
  <si>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</si>
  <si>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</si>
  <si>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</si>
  <si>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</si>
  <si>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</si>
  <si>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</si>
  <si>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</si>
  <si>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</si>
  <si>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</si>
  <si>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</si>
  <si>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</si>
  <si>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</si>
  <si>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</si>
  <si>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</si>
  <si>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</si>
  <si>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</si>
  <si>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</si>
  <si>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</si>
  <si>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</si>
  <si>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</si>
  <si>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</si>
  <si>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</si>
  <si>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</si>
  <si>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</si>
  <si>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</si>
  <si>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</si>
  <si>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</si>
  <si>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</si>
  <si>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</si>
  <si>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</si>
  <si>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</si>
  <si>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</si>
  <si>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</si>
  <si>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</si>
  <si>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</si>
  <si>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</si>
  <si>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</si>
  <si>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</si>
  <si>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</si>
  <si>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</si>
  <si>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</si>
  <si>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</si>
  <si>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</si>
  <si>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</si>
  <si>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</si>
  <si>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</si>
  <si>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</si>
  <si>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</si>
  <si>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</si>
  <si>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</si>
  <si>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</si>
  <si>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</si>
  <si>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</si>
  <si>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</si>
  <si>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</si>
  <si>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</si>
  <si>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</si>
  <si>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</si>
  <si>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</si>
  <si>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</si>
  <si>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</si>
  <si>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</si>
  <si>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</si>
  <si>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</si>
  <si>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</si>
  <si>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</si>
  <si>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</si>
  <si>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</si>
  <si>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</si>
  <si>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</si>
  <si>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</si>
  <si>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</si>
  <si>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</si>
  <si>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</si>
  <si>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</si>
  <si>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</si>
  <si>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</si>
  <si>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</si>
  <si>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</si>
  <si>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</si>
  <si>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</si>
  <si>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</si>
  <si>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</si>
  <si>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</si>
  <si>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</si>
  <si>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</si>
  <si>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</si>
  <si>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</si>
  <si>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</si>
  <si>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</si>
  <si>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</si>
  <si>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</si>
  <si>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</si>
  <si>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</si>
  <si>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志摩病院</t>
  </si>
  <si>
    <t>条例全部</t>
  </si>
  <si>
    <t>病院事業</t>
  </si>
  <si>
    <t>一般病院</t>
  </si>
  <si>
    <t>300床以上～400床未満</t>
  </si>
  <si>
    <t>その他</t>
  </si>
  <si>
    <t>指定管理者(利用料金制)</t>
  </si>
  <si>
    <t>対象</t>
  </si>
  <si>
    <t>ド 透 I 訓</t>
  </si>
  <si>
    <t>救 臨 へ 災 地 輪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</si>
  <si>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</si>
  <si>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</si>
  <si>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</si>
  <si>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</si>
  <si>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</si>
  <si>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</si>
  <si>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</si>
  <si>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・志摩地域の中核病院として、三次救急医療機関
  等との連携のもと、二次救急医療や災害医療等
  を担う急性期病院としての役割を担うととも
  に、回復期機能も併せ持つ病院としての役割も
  果たしている。
・さらに、志摩地域の地域包括ケアシステムの構
　築に向けてネットワークづくりを推進してい
　る。</t>
  </si>
  <si>
    <t>・経常収支比率は類似病院平均を上回っており、100%
　を超えているが、補助金等の影響によるところが大
　きい。一方、医業収支比率は類似病院平均及び前年
　実績を下回っているため、コロナ収束後を見据え引
　き続き改善努力が必要である。
・病床利用率は、患者の高齢化(車イス利用者の増等)
　により１室あたりの病床数を削減した運用となって
　いることも影響し、類似病院平均を下回っている。
　また、新型コロナウイルス感染症の影響もあり、病
　床管理が困難な状況が続いている。
・1人1日当たりの収益は、入院・外来とも類似病院平
　均を下回っている。入院については当該病院の特色
　として精神科が含まれていることから、類似病院と
　比較して低くなることが想定される。</t>
    <rPh sb="29" eb="30">
      <t>コ</t>
    </rPh>
    <rPh sb="36" eb="40">
      <t>ホジョキントウ</t>
    </rPh>
    <rPh sb="41" eb="43">
      <t>エイキョウ</t>
    </rPh>
    <rPh sb="50" eb="51">
      <t>オオ</t>
    </rPh>
    <rPh sb="56" eb="58">
      <t>イッポウ</t>
    </rPh>
    <rPh sb="72" eb="73">
      <t>オヨ</t>
    </rPh>
    <rPh sb="97" eb="99">
      <t>ミス</t>
    </rPh>
    <rPh sb="198" eb="200">
      <t>シンガタ</t>
    </rPh>
    <rPh sb="207" eb="210">
      <t>カンセンショウ</t>
    </rPh>
    <rPh sb="211" eb="213">
      <t>エイキョウ</t>
    </rPh>
    <rPh sb="224" eb="226">
      <t>コンナン</t>
    </rPh>
    <rPh sb="227" eb="229">
      <t>ジョウキョウ</t>
    </rPh>
    <rPh sb="230" eb="231">
      <t>ツヅ</t>
    </rPh>
    <rPh sb="250" eb="252">
      <t>ニュウイン</t>
    </rPh>
    <rPh sb="253" eb="255">
      <t>ガイライ</t>
    </rPh>
    <rPh sb="273" eb="275">
      <t>ニュウイン</t>
    </rPh>
    <rPh sb="280" eb="282">
      <t>トウガイ</t>
    </rPh>
    <rPh sb="285" eb="287">
      <t>トクショク</t>
    </rPh>
    <rPh sb="292" eb="295">
      <t>セイシンカ</t>
    </rPh>
    <rPh sb="296" eb="297">
      <t>フク</t>
    </rPh>
    <rPh sb="307" eb="311">
      <t>ルイジビョウイン</t>
    </rPh>
    <rPh sb="314" eb="316">
      <t>ヒカク</t>
    </rPh>
    <rPh sb="318" eb="319">
      <t>ヒク</t>
    </rPh>
    <rPh sb="325" eb="327">
      <t>ソウテイ</t>
    </rPh>
    <phoneticPr fontId="5"/>
  </si>
  <si>
    <t>・有形固定資産減価償却率及び器械備品減価償却
  率は類似病院平均を上回っており、老朽化が進
　んでいるため、引き続き、計画的な更新を行っ
　ていく必要がある。
・１床当たり有形固定資産は類似病院平均を下
  回っており、引き続き、過大な投資とならない
  よう留意していく。</t>
    <phoneticPr fontId="5"/>
  </si>
  <si>
    <t>・新型コロナウイルス感染症による事業への影響
　を注視しつつ、志摩地域の中核病院としての役
　割を担っていけるよう、常勤医師や看護師等の
　充実、総合診療医と他の専門医の連携による
　幅広い疾患への対応、救急医療体制のさらな
　る拡充、他の急性期病院等との連携強化など、
　診療機能の回復・充実を図る。
・建物（附属設備を含む）、器械備品の老朽化対
  策については、過大な投資とならないよう留意
  しつつ、必要な改修・更新を計画的に実施して
  いく。</t>
    <rPh sb="165" eb="167">
      <t>キカイ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</si>
</sst>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59.1</c:v>
                </c:pt>
                <c:pt idx="2">
                  <c:v>57.8</c:v>
                </c:pt>
                <c:pt idx="3">
                  <c:v>51.4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559-BB44-54ECA6FB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74.099999999999994</c:v>
                </c:pt>
                <c:pt idx="2">
                  <c:v>74.400000000000006</c:v>
                </c:pt>
                <c:pt idx="3">
                  <c:v>66.5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6-4559-BB44-54ECA6FB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11397</c:v>
                </c:pt>
                <c:pt idx="1">
                  <c:v>11804</c:v>
                </c:pt>
                <c:pt idx="2">
                  <c:v>12101</c:v>
                </c:pt>
                <c:pt idx="3">
                  <c:v>12852</c:v>
                </c:pt>
                <c:pt idx="4">
                  <c:v>13168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A-4122-89ED-0638CB2B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13792</c:v>
                </c:pt>
                <c:pt idx="1">
                  <c:v>14290</c:v>
                </c:pt>
                <c:pt idx="2">
                  <c:v>15111</c:v>
                </c:pt>
                <c:pt idx="3">
                  <c:v>15986</c:v>
                </c:pt>
                <c:pt idx="4">
                  <c:v>16421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A-4122-89ED-0638CB2B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30812</c:v>
                </c:pt>
                <c:pt idx="1">
                  <c:v>32265</c:v>
                </c:pt>
                <c:pt idx="2">
                  <c:v>31804</c:v>
                </c:pt>
                <c:pt idx="3">
                  <c:v>32551</c:v>
                </c:pt>
                <c:pt idx="4">
                  <c:v>35650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E27-B341-E989E7AD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50958</c:v>
                </c:pt>
                <c:pt idx="1">
                  <c:v>52405</c:v>
                </c:pt>
                <c:pt idx="2">
                  <c:v>53523</c:v>
                </c:pt>
                <c:pt idx="3">
                  <c:v>57368</c:v>
                </c:pt>
                <c:pt idx="4">
                  <c:v>59838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A-4E27-B341-E989E7AD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9-40DD-BDAB-5D6DEA95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75.900000000000006</c:v>
                </c:pt>
                <c:pt idx="2">
                  <c:v>75.099999999999994</c:v>
                </c:pt>
                <c:pt idx="3">
                  <c:v>83.2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9-40DD-BDAB-5D6DEA95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91.4</c:v>
                </c:pt>
                <c:pt idx="1">
                  <c:v>85.6</c:v>
                </c:pt>
                <c:pt idx="2">
                  <c:v>85.6</c:v>
                </c:pt>
                <c:pt idx="3">
                  <c:v>79.900000000000006</c:v>
                </c:pt>
                <c:pt idx="4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A-493B-B75D-F1A8A0A8A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89.7</c:v>
                </c:pt>
                <c:pt idx="2">
                  <c:v>89.3</c:v>
                </c:pt>
                <c:pt idx="3">
                  <c:v>84.1</c:v>
                </c:pt>
                <c:pt idx="4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A-493B-B75D-F1A8A0A8A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103.8</c:v>
                </c:pt>
                <c:pt idx="1">
                  <c:v>98.3</c:v>
                </c:pt>
                <c:pt idx="2">
                  <c:v>98.9</c:v>
                </c:pt>
                <c:pt idx="3">
                  <c:v>122.5</c:v>
                </c:pt>
                <c:pt idx="4">
                  <c:v>122.3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E-4C81-9308-6F176A57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97.8</c:v>
                </c:pt>
                <c:pt idx="2">
                  <c:v>97</c:v>
                </c:pt>
                <c:pt idx="3">
                  <c:v>102.4</c:v>
                </c:pt>
                <c:pt idx="4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E-4C81-9308-6F176A57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68.099999999999994</c:v>
                </c:pt>
                <c:pt idx="2">
                  <c:v>69.400000000000006</c:v>
                </c:pt>
                <c:pt idx="3">
                  <c:v>71.099999999999994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C-4801-A7DA-38E154F4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50.9</c:v>
                </c:pt>
                <c:pt idx="1">
                  <c:v>51.9</c:v>
                </c:pt>
                <c:pt idx="2">
                  <c:v>52.9</c:v>
                </c:pt>
                <c:pt idx="3">
                  <c:v>54.3</c:v>
                </c:pt>
                <c:pt idx="4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C-4801-A7DA-38E154F4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78.8</c:v>
                </c:pt>
                <c:pt idx="1">
                  <c:v>79.3</c:v>
                </c:pt>
                <c:pt idx="2">
                  <c:v>80.7</c:v>
                </c:pt>
                <c:pt idx="3">
                  <c:v>81.599999999999994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3-4E82-BFF8-4D0532A0E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68.2</c:v>
                </c:pt>
                <c:pt idx="2">
                  <c:v>69.400000000000006</c:v>
                </c:pt>
                <c:pt idx="3">
                  <c:v>69.900000000000006</c:v>
                </c:pt>
                <c:pt idx="4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3-4E82-BFF8-4D0532A0E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33162393</c:v>
                </c:pt>
                <c:pt idx="1">
                  <c:v>33712616</c:v>
                </c:pt>
                <c:pt idx="2">
                  <c:v>34290577</c:v>
                </c:pt>
                <c:pt idx="3">
                  <c:v>34536259</c:v>
                </c:pt>
                <c:pt idx="4">
                  <c:v>34670217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E-443D-9415-52C26BA2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47082778</c:v>
                </c:pt>
                <c:pt idx="1">
                  <c:v>48918364</c:v>
                </c:pt>
                <c:pt idx="2">
                  <c:v>49696718</c:v>
                </c:pt>
                <c:pt idx="3">
                  <c:v>50234873</c:v>
                </c:pt>
                <c:pt idx="4">
                  <c:v>50294422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E-443D-9415-52C26BA2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19.100000000000001</c:v>
                </c:pt>
                <c:pt idx="2">
                  <c:v>17.7</c:v>
                </c:pt>
                <c:pt idx="3">
                  <c:v>18.5</c:v>
                </c:pt>
                <c:pt idx="4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6-4224-AC1D-2900B745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23.6</c:v>
                </c:pt>
                <c:pt idx="2">
                  <c:v>24.2</c:v>
                </c:pt>
                <c:pt idx="3">
                  <c:v>24.1</c:v>
                </c:pt>
                <c:pt idx="4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6-4224-AC1D-2900B745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63.7</c:v>
                </c:pt>
                <c:pt idx="2">
                  <c:v>62.4</c:v>
                </c:pt>
                <c:pt idx="3">
                  <c:v>68.099999999999994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B-49B9-BB85-657DD739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56.1</c:v>
                </c:pt>
                <c:pt idx="1">
                  <c:v>56</c:v>
                </c:pt>
                <c:pt idx="2">
                  <c:v>56.2</c:v>
                </c:pt>
                <c:pt idx="3">
                  <c:v>60.8</c:v>
                </c:pt>
                <c:pt idx="4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B-49B9-BB85-657DD739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V65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</row>
    <row r="3" spans="1:388" ht="9.75" customHeight="1">
      <c r="A3" s="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</row>
    <row r="4" spans="1:388" ht="9.75" customHeight="1">
      <c r="A4" s="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5" t="str">
        <f>データ!H6</f>
        <v>三重県　志摩病院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3"/>
      <c r="AU7" s="141" t="s">
        <v>2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41" t="s">
        <v>3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/>
      <c r="EG7" s="141" t="s">
        <v>4</v>
      </c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1" t="s">
        <v>5</v>
      </c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3"/>
      <c r="ID7" s="141" t="s">
        <v>6</v>
      </c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3"/>
      <c r="JW7" s="141" t="s">
        <v>7</v>
      </c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3"/>
      <c r="LP7" s="141" t="s">
        <v>8</v>
      </c>
      <c r="LQ7" s="142"/>
      <c r="LR7" s="142"/>
      <c r="LS7" s="142"/>
      <c r="LT7" s="142"/>
      <c r="LU7" s="142"/>
      <c r="LV7" s="142"/>
      <c r="LW7" s="142"/>
      <c r="LX7" s="142"/>
      <c r="LY7" s="142"/>
      <c r="LZ7" s="142"/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3"/>
      <c r="NI7" s="3"/>
      <c r="NJ7" s="156" t="s">
        <v>9</v>
      </c>
      <c r="NK7" s="157"/>
      <c r="NL7" s="157"/>
      <c r="NM7" s="157"/>
      <c r="NN7" s="157"/>
      <c r="NO7" s="157"/>
      <c r="NP7" s="157"/>
      <c r="NQ7" s="157"/>
      <c r="NR7" s="157"/>
      <c r="NS7" s="157"/>
      <c r="NT7" s="157"/>
      <c r="NU7" s="157"/>
      <c r="NV7" s="157"/>
      <c r="NW7" s="158"/>
      <c r="NX7" s="3"/>
    </row>
    <row r="8" spans="1:388" ht="18.75" customHeight="1">
      <c r="A8" s="2"/>
      <c r="B8" s="136" t="str">
        <f>データ!K6</f>
        <v>条例全部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 t="str">
        <f>データ!L6</f>
        <v>病院事業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36" t="str">
        <f>データ!M6</f>
        <v>一般病院</v>
      </c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 t="str">
        <f>データ!N6</f>
        <v>300床以上～400床未満</v>
      </c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8"/>
      <c r="FZ8" s="136" t="str">
        <f>データ!O7</f>
        <v>その他</v>
      </c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8"/>
      <c r="ID8" s="125">
        <f>データ!Z6</f>
        <v>236</v>
      </c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7"/>
      <c r="JW8" s="125" t="str">
        <f>データ!AA6</f>
        <v>-</v>
      </c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7"/>
      <c r="LP8" s="125" t="str">
        <f>データ!AB6</f>
        <v>-</v>
      </c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7"/>
      <c r="NI8" s="3"/>
      <c r="NJ8" s="152" t="s">
        <v>10</v>
      </c>
      <c r="NK8" s="153"/>
      <c r="NL8" s="146" t="s">
        <v>11</v>
      </c>
      <c r="NM8" s="146"/>
      <c r="NN8" s="146"/>
      <c r="NO8" s="146"/>
      <c r="NP8" s="146"/>
      <c r="NQ8" s="146"/>
      <c r="NR8" s="146"/>
      <c r="NS8" s="146"/>
      <c r="NT8" s="146"/>
      <c r="NU8" s="146"/>
      <c r="NV8" s="146"/>
      <c r="NW8" s="147"/>
      <c r="NX8" s="3"/>
    </row>
    <row r="9" spans="1:388" ht="18.75" customHeight="1">
      <c r="A9" s="2"/>
      <c r="B9" s="141" t="s">
        <v>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1" t="s">
        <v>13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41" t="s">
        <v>14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3"/>
      <c r="EG9" s="141" t="s">
        <v>15</v>
      </c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3"/>
      <c r="FZ9" s="141" t="s">
        <v>16</v>
      </c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3"/>
      <c r="ID9" s="141" t="s">
        <v>17</v>
      </c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3"/>
      <c r="JW9" s="141" t="s">
        <v>18</v>
      </c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3"/>
      <c r="LP9" s="141" t="s">
        <v>19</v>
      </c>
      <c r="LQ9" s="142"/>
      <c r="LR9" s="142"/>
      <c r="LS9" s="142"/>
      <c r="LT9" s="142"/>
      <c r="LU9" s="142"/>
      <c r="LV9" s="142"/>
      <c r="LW9" s="142"/>
      <c r="LX9" s="142"/>
      <c r="LY9" s="142"/>
      <c r="LZ9" s="142"/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3"/>
      <c r="NI9" s="3"/>
      <c r="NJ9" s="148" t="s">
        <v>20</v>
      </c>
      <c r="NK9" s="149"/>
      <c r="NL9" s="150" t="s">
        <v>21</v>
      </c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1"/>
      <c r="NX9" s="3"/>
    </row>
    <row r="10" spans="1:388" ht="18.75" customHeight="1">
      <c r="A10" s="2"/>
      <c r="B10" s="136" t="str">
        <f>データ!P6</f>
        <v>指定管理者(利用料金制)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U10" s="125">
        <f>データ!Q6</f>
        <v>14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7"/>
      <c r="CN10" s="136" t="str">
        <f>データ!R6</f>
        <v>対象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8"/>
      <c r="EG10" s="136" t="str">
        <f>データ!S6</f>
        <v>ド 透 I 訓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8"/>
      <c r="FZ10" s="136" t="str">
        <f>データ!T6</f>
        <v>救 臨 へ 災 地 輪</v>
      </c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8"/>
      <c r="ID10" s="125">
        <f>データ!AC6</f>
        <v>100</v>
      </c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7"/>
      <c r="JW10" s="125" t="str">
        <f>データ!AD6</f>
        <v>-</v>
      </c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7"/>
      <c r="LP10" s="125">
        <f>データ!AE6</f>
        <v>336</v>
      </c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7"/>
      <c r="NI10" s="2"/>
      <c r="NJ10" s="144" t="s">
        <v>22</v>
      </c>
      <c r="NK10" s="145"/>
      <c r="NL10" s="139" t="s">
        <v>23</v>
      </c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40"/>
      <c r="NX10" s="3"/>
    </row>
    <row r="11" spans="1:388" ht="18.75" customHeight="1">
      <c r="A11" s="2"/>
      <c r="B11" s="141" t="s">
        <v>24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41" t="s">
        <v>25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 t="s">
        <v>26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3"/>
      <c r="EG11" s="141" t="s">
        <v>27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3"/>
      <c r="FZ11" s="141" t="s">
        <v>28</v>
      </c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3"/>
      <c r="ID11" s="141" t="s">
        <v>29</v>
      </c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3"/>
      <c r="JW11" s="141" t="s">
        <v>30</v>
      </c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3"/>
      <c r="LP11" s="141" t="s">
        <v>31</v>
      </c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5">
        <f>データ!U6</f>
        <v>1784968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/>
      <c r="AU12" s="125">
        <f>データ!V6</f>
        <v>26325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36" t="str">
        <f>データ!W6</f>
        <v>-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8"/>
      <c r="EG12" s="136" t="str">
        <f>データ!X6</f>
        <v>第１種該当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8"/>
      <c r="FZ12" s="136" t="str">
        <f>データ!Y6</f>
        <v>１０：１</v>
      </c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8"/>
      <c r="ID12" s="125">
        <f>データ!AF6</f>
        <v>207</v>
      </c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7"/>
      <c r="JW12" s="125" t="str">
        <f>データ!AG6</f>
        <v>-</v>
      </c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7"/>
      <c r="LP12" s="125">
        <f>データ!AH6</f>
        <v>207</v>
      </c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7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8" t="s">
        <v>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  <c r="IW13" s="128"/>
      <c r="IX13" s="128"/>
      <c r="IY13" s="128"/>
      <c r="IZ13" s="128"/>
      <c r="JA13" s="128"/>
      <c r="JB13" s="128"/>
      <c r="JC13" s="128"/>
      <c r="JD13" s="128"/>
      <c r="JE13" s="128"/>
      <c r="JF13" s="128"/>
      <c r="JG13" s="128"/>
      <c r="JH13" s="128"/>
      <c r="JI13" s="128"/>
      <c r="JJ13" s="128"/>
      <c r="JK13" s="128"/>
      <c r="JL13" s="128"/>
      <c r="JM13" s="128"/>
      <c r="JN13" s="128"/>
      <c r="JO13" s="128"/>
      <c r="JP13" s="128"/>
      <c r="JQ13" s="128"/>
      <c r="JR13" s="128"/>
      <c r="JS13" s="128"/>
      <c r="JT13" s="128"/>
      <c r="JU13" s="128"/>
      <c r="JV13" s="128"/>
      <c r="JW13" s="128"/>
      <c r="JX13" s="128"/>
      <c r="JY13" s="128"/>
      <c r="JZ13" s="128"/>
      <c r="KA13" s="128"/>
      <c r="KB13" s="128"/>
      <c r="KC13" s="128"/>
      <c r="KD13" s="128"/>
      <c r="KE13" s="128"/>
      <c r="KF13" s="128"/>
      <c r="KG13" s="128"/>
      <c r="KH13" s="128"/>
      <c r="KI13" s="128"/>
      <c r="KJ13" s="128"/>
      <c r="KK13" s="128"/>
      <c r="KL13" s="128"/>
      <c r="KM13" s="128"/>
      <c r="KN13" s="128"/>
      <c r="KO13" s="128"/>
      <c r="KP13" s="128"/>
      <c r="KQ13" s="128"/>
      <c r="KR13" s="128"/>
      <c r="KS13" s="128"/>
      <c r="KT13" s="128"/>
      <c r="KU13" s="128"/>
      <c r="KV13" s="128"/>
      <c r="KW13" s="128"/>
      <c r="KX13" s="128"/>
      <c r="KY13" s="128"/>
      <c r="KZ13" s="128"/>
      <c r="LA13" s="128"/>
      <c r="LB13" s="128"/>
      <c r="LC13" s="128"/>
      <c r="LD13" s="128"/>
      <c r="LE13" s="128"/>
      <c r="LF13" s="128"/>
      <c r="LG13" s="128"/>
      <c r="LH13" s="128"/>
      <c r="LI13" s="128"/>
      <c r="LJ13" s="128"/>
      <c r="LK13" s="128"/>
      <c r="LL13" s="128"/>
      <c r="LM13" s="128"/>
      <c r="LN13" s="128"/>
      <c r="LO13" s="128"/>
      <c r="LP13" s="128"/>
      <c r="LQ13" s="128"/>
      <c r="LR13" s="128"/>
      <c r="LS13" s="128"/>
      <c r="LT13" s="128"/>
      <c r="LU13" s="128"/>
      <c r="LV13" s="128"/>
      <c r="LW13" s="128"/>
      <c r="LX13" s="128"/>
      <c r="LY13" s="128"/>
      <c r="LZ13" s="128"/>
      <c r="MA13" s="128"/>
      <c r="MB13" s="128"/>
      <c r="MC13" s="128"/>
      <c r="MD13" s="128"/>
      <c r="ME13" s="128"/>
      <c r="MF13" s="128"/>
      <c r="MG13" s="128"/>
      <c r="MH13" s="128"/>
      <c r="MI13" s="128"/>
      <c r="MJ13" s="128"/>
      <c r="MK13" s="128"/>
      <c r="ML13" s="128"/>
      <c r="MM13" s="128"/>
      <c r="MN13" s="128"/>
      <c r="MO13" s="128"/>
      <c r="MP13" s="128"/>
      <c r="MQ13" s="128"/>
      <c r="MR13" s="128"/>
      <c r="MS13" s="128"/>
      <c r="MT13" s="128"/>
      <c r="MU13" s="128"/>
      <c r="MV13" s="128"/>
      <c r="MW13" s="128"/>
      <c r="MX13" s="128"/>
      <c r="MY13" s="128"/>
      <c r="MZ13" s="128"/>
      <c r="NA13" s="128"/>
      <c r="NB13" s="128"/>
      <c r="NC13" s="128"/>
      <c r="ND13" s="128"/>
      <c r="NE13" s="128"/>
      <c r="NF13" s="128"/>
      <c r="NG13" s="128"/>
      <c r="NH13" s="128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8" t="s">
        <v>33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  <c r="IW14" s="128"/>
      <c r="IX14" s="128"/>
      <c r="IY14" s="128"/>
      <c r="IZ14" s="128"/>
      <c r="JA14" s="128"/>
      <c r="JB14" s="128"/>
      <c r="JC14" s="128"/>
      <c r="JD14" s="128"/>
      <c r="JE14" s="128"/>
      <c r="JF14" s="128"/>
      <c r="JG14" s="128"/>
      <c r="JH14" s="128"/>
      <c r="JI14" s="128"/>
      <c r="JJ14" s="128"/>
      <c r="JK14" s="128"/>
      <c r="JL14" s="128"/>
      <c r="JM14" s="128"/>
      <c r="JN14" s="128"/>
      <c r="JO14" s="128"/>
      <c r="JP14" s="128"/>
      <c r="JQ14" s="128"/>
      <c r="JR14" s="128"/>
      <c r="JS14" s="128"/>
      <c r="JT14" s="128"/>
      <c r="JU14" s="128"/>
      <c r="JV14" s="128"/>
      <c r="JW14" s="128"/>
      <c r="JX14" s="128"/>
      <c r="JY14" s="128"/>
      <c r="JZ14" s="128"/>
      <c r="KA14" s="128"/>
      <c r="KB14" s="128"/>
      <c r="KC14" s="128"/>
      <c r="KD14" s="128"/>
      <c r="KE14" s="128"/>
      <c r="KF14" s="128"/>
      <c r="KG14" s="128"/>
      <c r="KH14" s="128"/>
      <c r="KI14" s="128"/>
      <c r="KJ14" s="128"/>
      <c r="KK14" s="128"/>
      <c r="KL14" s="128"/>
      <c r="KM14" s="128"/>
      <c r="KN14" s="128"/>
      <c r="KO14" s="128"/>
      <c r="KP14" s="128"/>
      <c r="KQ14" s="128"/>
      <c r="KR14" s="128"/>
      <c r="KS14" s="128"/>
      <c r="KT14" s="128"/>
      <c r="KU14" s="128"/>
      <c r="KV14" s="128"/>
      <c r="KW14" s="128"/>
      <c r="KX14" s="128"/>
      <c r="KY14" s="128"/>
      <c r="KZ14" s="128"/>
      <c r="LA14" s="128"/>
      <c r="LB14" s="128"/>
      <c r="LC14" s="128"/>
      <c r="LD14" s="128"/>
      <c r="LE14" s="128"/>
      <c r="LF14" s="128"/>
      <c r="LG14" s="128"/>
      <c r="LH14" s="128"/>
      <c r="LI14" s="128"/>
      <c r="LJ14" s="128"/>
      <c r="LK14" s="128"/>
      <c r="LL14" s="128"/>
      <c r="LM14" s="128"/>
      <c r="LN14" s="128"/>
      <c r="LO14" s="128"/>
      <c r="LP14" s="128"/>
      <c r="LQ14" s="128"/>
      <c r="LR14" s="128"/>
      <c r="LS14" s="128"/>
      <c r="LT14" s="128"/>
      <c r="LU14" s="128"/>
      <c r="LV14" s="128"/>
      <c r="LW14" s="128"/>
      <c r="LX14" s="128"/>
      <c r="LY14" s="128"/>
      <c r="LZ14" s="128"/>
      <c r="MA14" s="128"/>
      <c r="MB14" s="128"/>
      <c r="MC14" s="128"/>
      <c r="MD14" s="128"/>
      <c r="ME14" s="128"/>
      <c r="MF14" s="128"/>
      <c r="MG14" s="128"/>
      <c r="MH14" s="128"/>
      <c r="MI14" s="128"/>
      <c r="MJ14" s="128"/>
      <c r="MK14" s="128"/>
      <c r="ML14" s="128"/>
      <c r="MM14" s="128"/>
      <c r="MN14" s="128"/>
      <c r="MO14" s="128"/>
      <c r="MP14" s="128"/>
      <c r="MQ14" s="128"/>
      <c r="MR14" s="128"/>
      <c r="MS14" s="128"/>
      <c r="MT14" s="128"/>
      <c r="MU14" s="128"/>
      <c r="MV14" s="128"/>
      <c r="MW14" s="128"/>
      <c r="MX14" s="128"/>
      <c r="MY14" s="128"/>
      <c r="MZ14" s="128"/>
      <c r="NA14" s="128"/>
      <c r="NB14" s="128"/>
      <c r="NC14" s="128"/>
      <c r="ND14" s="128"/>
      <c r="NE14" s="128"/>
      <c r="NF14" s="128"/>
      <c r="NG14" s="128"/>
      <c r="NH14" s="128"/>
      <c r="NI14" s="6"/>
      <c r="NJ14" s="129" t="s">
        <v>34</v>
      </c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30" t="s">
        <v>36</v>
      </c>
      <c r="NK16" s="131"/>
      <c r="NL16" s="131"/>
      <c r="NM16" s="131"/>
      <c r="NN16" s="132"/>
      <c r="NO16" s="130" t="s">
        <v>37</v>
      </c>
      <c r="NP16" s="131"/>
      <c r="NQ16" s="131"/>
      <c r="NR16" s="131"/>
      <c r="NS16" s="132"/>
      <c r="NT16" s="130" t="s">
        <v>38</v>
      </c>
      <c r="NU16" s="131"/>
      <c r="NV16" s="131"/>
      <c r="NW16" s="131"/>
      <c r="NX16" s="132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33"/>
      <c r="NK17" s="134"/>
      <c r="NL17" s="134"/>
      <c r="NM17" s="134"/>
      <c r="NN17" s="135"/>
      <c r="NO17" s="133"/>
      <c r="NP17" s="134"/>
      <c r="NQ17" s="134"/>
      <c r="NR17" s="134"/>
      <c r="NS17" s="135"/>
      <c r="NT17" s="133"/>
      <c r="NU17" s="134"/>
      <c r="NV17" s="134"/>
      <c r="NW17" s="134"/>
      <c r="NX17" s="135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7" t="s">
        <v>39</v>
      </c>
      <c r="NK18" s="118"/>
      <c r="NL18" s="118"/>
      <c r="NM18" s="121" t="s">
        <v>40</v>
      </c>
      <c r="NN18" s="122"/>
      <c r="NO18" s="117" t="s">
        <v>39</v>
      </c>
      <c r="NP18" s="118"/>
      <c r="NQ18" s="118"/>
      <c r="NR18" s="121" t="s">
        <v>40</v>
      </c>
      <c r="NS18" s="122"/>
      <c r="NT18" s="117" t="s">
        <v>39</v>
      </c>
      <c r="NU18" s="118"/>
      <c r="NV18" s="118"/>
      <c r="NW18" s="121" t="s">
        <v>40</v>
      </c>
      <c r="NX18" s="122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9"/>
      <c r="NK19" s="120"/>
      <c r="NL19" s="120"/>
      <c r="NM19" s="123"/>
      <c r="NN19" s="124"/>
      <c r="NO19" s="119"/>
      <c r="NP19" s="120"/>
      <c r="NQ19" s="120"/>
      <c r="NR19" s="123"/>
      <c r="NS19" s="124"/>
      <c r="NT19" s="119"/>
      <c r="NU19" s="120"/>
      <c r="NV19" s="120"/>
      <c r="NW19" s="123"/>
      <c r="NX19" s="124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4" t="s">
        <v>187</v>
      </c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6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8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10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8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10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8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10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8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10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8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10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8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10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8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10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8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10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8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10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8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10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103.8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98.3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98.9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122.5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122.3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91.4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85.6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85.6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79.900000000000006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71.2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0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2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1.3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0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0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66.3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59.1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57.8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51.4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50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8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10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97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97.8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97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102.4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107.2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89.6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89.7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89.3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84.1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86.3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80.7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75.900000000000006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75.099999999999994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83.2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84.6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73.5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74.099999999999994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74.400000000000006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66.5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66.8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11"/>
      <c r="NK34" s="112"/>
      <c r="NL34" s="112"/>
      <c r="NM34" s="112"/>
      <c r="NN34" s="112"/>
      <c r="NO34" s="112"/>
      <c r="NP34" s="112"/>
      <c r="NQ34" s="112"/>
      <c r="NR34" s="112"/>
      <c r="NS34" s="112"/>
      <c r="NT34" s="112"/>
      <c r="NU34" s="112"/>
      <c r="NV34" s="112"/>
      <c r="NW34" s="112"/>
      <c r="NX34" s="113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188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8" t="s">
        <v>189</v>
      </c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10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30812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32265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31804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32551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35650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11397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11804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12101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12852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13168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59.7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63.7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62.4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68.099999999999994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76.8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17.5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19.100000000000001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17.7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18.5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20.8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8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10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50958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52405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53523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57368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59838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13792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14290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15111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15986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16421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56.1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56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56.2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60.8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57.4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23.9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23.6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24.2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24.1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23.9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8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10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8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10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8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10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8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10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8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10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8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10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8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10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8"/>
      <c r="NK63" s="109"/>
      <c r="NL63" s="109"/>
      <c r="NM63" s="109"/>
      <c r="NN63" s="109"/>
      <c r="NO63" s="109"/>
      <c r="NP63" s="109"/>
      <c r="NQ63" s="109"/>
      <c r="NR63" s="109"/>
      <c r="NS63" s="109"/>
      <c r="NT63" s="109"/>
      <c r="NU63" s="109"/>
      <c r="NV63" s="109"/>
      <c r="NW63" s="109"/>
      <c r="NX63" s="110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8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10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8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10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8"/>
      <c r="NK66" s="109"/>
      <c r="NL66" s="109"/>
      <c r="NM66" s="109"/>
      <c r="NN66" s="109"/>
      <c r="NO66" s="109"/>
      <c r="NP66" s="109"/>
      <c r="NQ66" s="109"/>
      <c r="NR66" s="109"/>
      <c r="NS66" s="109"/>
      <c r="NT66" s="109"/>
      <c r="NU66" s="109"/>
      <c r="NV66" s="109"/>
      <c r="NW66" s="109"/>
      <c r="NX66" s="110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11"/>
      <c r="NK67" s="112"/>
      <c r="NL67" s="112"/>
      <c r="NM67" s="112"/>
      <c r="NN67" s="112"/>
      <c r="NO67" s="112"/>
      <c r="NP67" s="112"/>
      <c r="NQ67" s="112"/>
      <c r="NR67" s="112"/>
      <c r="NS67" s="112"/>
      <c r="NT67" s="112"/>
      <c r="NU67" s="112"/>
      <c r="NV67" s="112"/>
      <c r="NW67" s="112"/>
      <c r="NX67" s="113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190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66.900000000000006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68.099999999999994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69.400000000000006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71.099999999999994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72.400000000000006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78.8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79.3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80.7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81.599999999999994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82.1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33162393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33712616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34290577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34536259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34670217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50.9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51.9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52.9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54.3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54.9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66.8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68.2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69.400000000000006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69.900000000000006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68.8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47082778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48918364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49696718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50234873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50294422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2Kp6uqpAO2SawP6fLnrFfo17eRCoxQ/b2W/tf9/1iHQm3Pc2c41jbTisgnn0IzBjodrKruTmjAntqvaqaHzp3A==" saltValue="lyAJboHDj5myMpVLrt38WA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109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110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111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112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114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115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116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117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118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154</v>
      </c>
      <c r="AU5" s="52" t="s">
        <v>155</v>
      </c>
      <c r="AV5" s="52" t="s">
        <v>156</v>
      </c>
      <c r="AW5" s="52" t="s">
        <v>146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157</v>
      </c>
      <c r="BF5" s="52" t="s">
        <v>155</v>
      </c>
      <c r="BG5" s="52" t="s">
        <v>158</v>
      </c>
      <c r="BH5" s="52" t="s">
        <v>159</v>
      </c>
      <c r="BI5" s="52" t="s">
        <v>160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154</v>
      </c>
      <c r="BQ5" s="52" t="s">
        <v>161</v>
      </c>
      <c r="BR5" s="52" t="s">
        <v>162</v>
      </c>
      <c r="BS5" s="52" t="s">
        <v>146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157</v>
      </c>
      <c r="CB5" s="52" t="s">
        <v>155</v>
      </c>
      <c r="CC5" s="52" t="s">
        <v>156</v>
      </c>
      <c r="CD5" s="52" t="s">
        <v>163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143</v>
      </c>
      <c r="CM5" s="52" t="s">
        <v>144</v>
      </c>
      <c r="CN5" s="52" t="s">
        <v>156</v>
      </c>
      <c r="CO5" s="52" t="s">
        <v>146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154</v>
      </c>
      <c r="CX5" s="52" t="s">
        <v>144</v>
      </c>
      <c r="CY5" s="52" t="s">
        <v>156</v>
      </c>
      <c r="CZ5" s="52" t="s">
        <v>146</v>
      </c>
      <c r="DA5" s="52" t="s">
        <v>164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154</v>
      </c>
      <c r="DI5" s="52" t="s">
        <v>161</v>
      </c>
      <c r="DJ5" s="52" t="s">
        <v>156</v>
      </c>
      <c r="DK5" s="52" t="s">
        <v>146</v>
      </c>
      <c r="DL5" s="52" t="s">
        <v>160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155</v>
      </c>
      <c r="DU5" s="52" t="s">
        <v>162</v>
      </c>
      <c r="DV5" s="52" t="s">
        <v>146</v>
      </c>
      <c r="DW5" s="52" t="s">
        <v>160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161</v>
      </c>
      <c r="EF5" s="52" t="s">
        <v>162</v>
      </c>
      <c r="EG5" s="52" t="s">
        <v>146</v>
      </c>
      <c r="EH5" s="52" t="s">
        <v>147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165</v>
      </c>
      <c r="EO5" s="52" t="s">
        <v>154</v>
      </c>
      <c r="EP5" s="52" t="s">
        <v>166</v>
      </c>
      <c r="EQ5" s="52" t="s">
        <v>162</v>
      </c>
      <c r="ER5" s="52" t="s">
        <v>163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>
      <c r="A6" s="38" t="s">
        <v>167</v>
      </c>
      <c r="B6" s="53">
        <f>B8</f>
        <v>2021</v>
      </c>
      <c r="C6" s="53">
        <f t="shared" ref="C6:M6" si="2">C8</f>
        <v>240001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4</v>
      </c>
      <c r="H6" s="164" t="str">
        <f>IF(H8&lt;&gt;I8,H8,"")&amp;IF(I8&lt;&gt;J8,I8,"")&amp;"　"&amp;J8</f>
        <v>三重県　志摩病院</v>
      </c>
      <c r="I6" s="165"/>
      <c r="J6" s="166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300床以上～400床未満</v>
      </c>
      <c r="O6" s="53" t="str">
        <f>O8</f>
        <v>その他</v>
      </c>
      <c r="P6" s="53" t="str">
        <f>P8</f>
        <v>指定管理者(利用料金制)</v>
      </c>
      <c r="Q6" s="54">
        <f t="shared" ref="Q6:AH6" si="3">Q8</f>
        <v>14</v>
      </c>
      <c r="R6" s="53" t="str">
        <f t="shared" si="3"/>
        <v>対象</v>
      </c>
      <c r="S6" s="53" t="str">
        <f t="shared" si="3"/>
        <v>ド 透 I 訓</v>
      </c>
      <c r="T6" s="53" t="str">
        <f t="shared" si="3"/>
        <v>救 臨 へ 災 地 輪</v>
      </c>
      <c r="U6" s="54">
        <f>U8</f>
        <v>1784968</v>
      </c>
      <c r="V6" s="54">
        <f>V8</f>
        <v>26325</v>
      </c>
      <c r="W6" s="53" t="str">
        <f>W8</f>
        <v>-</v>
      </c>
      <c r="X6" s="53" t="str">
        <f t="shared" ref="X6" si="4">X8</f>
        <v>第１種該当</v>
      </c>
      <c r="Y6" s="53" t="str">
        <f t="shared" si="3"/>
        <v>１０：１</v>
      </c>
      <c r="Z6" s="54">
        <f t="shared" si="3"/>
        <v>236</v>
      </c>
      <c r="AA6" s="54" t="str">
        <f t="shared" si="3"/>
        <v>-</v>
      </c>
      <c r="AB6" s="54" t="str">
        <f t="shared" si="3"/>
        <v>-</v>
      </c>
      <c r="AC6" s="54">
        <f t="shared" si="3"/>
        <v>100</v>
      </c>
      <c r="AD6" s="54" t="str">
        <f t="shared" si="3"/>
        <v>-</v>
      </c>
      <c r="AE6" s="54">
        <f t="shared" si="3"/>
        <v>336</v>
      </c>
      <c r="AF6" s="54">
        <f t="shared" si="3"/>
        <v>207</v>
      </c>
      <c r="AG6" s="54" t="str">
        <f t="shared" si="3"/>
        <v>-</v>
      </c>
      <c r="AH6" s="54">
        <f t="shared" si="3"/>
        <v>207</v>
      </c>
      <c r="AI6" s="55">
        <f>IF(AI8="-",NA(),AI8)</f>
        <v>103.8</v>
      </c>
      <c r="AJ6" s="55">
        <f t="shared" ref="AJ6:AR6" si="5">IF(AJ8="-",NA(),AJ8)</f>
        <v>98.3</v>
      </c>
      <c r="AK6" s="55">
        <f t="shared" si="5"/>
        <v>98.9</v>
      </c>
      <c r="AL6" s="55">
        <f t="shared" si="5"/>
        <v>122.5</v>
      </c>
      <c r="AM6" s="55">
        <f t="shared" si="5"/>
        <v>122.3</v>
      </c>
      <c r="AN6" s="55">
        <f t="shared" si="5"/>
        <v>97</v>
      </c>
      <c r="AO6" s="55">
        <f t="shared" si="5"/>
        <v>97.8</v>
      </c>
      <c r="AP6" s="55">
        <f t="shared" si="5"/>
        <v>97</v>
      </c>
      <c r="AQ6" s="55">
        <f t="shared" si="5"/>
        <v>102.4</v>
      </c>
      <c r="AR6" s="55">
        <f t="shared" si="5"/>
        <v>107.2</v>
      </c>
      <c r="AS6" s="55" t="str">
        <f>IF(AS8="-","【-】","【"&amp;SUBSTITUTE(TEXT(AS8,"#,##0.0"),"-","△")&amp;"】")</f>
        <v>【106.2】</v>
      </c>
      <c r="AT6" s="55">
        <f>IF(AT8="-",NA(),AT8)</f>
        <v>91.4</v>
      </c>
      <c r="AU6" s="55">
        <f t="shared" ref="AU6:BC6" si="6">IF(AU8="-",NA(),AU8)</f>
        <v>85.6</v>
      </c>
      <c r="AV6" s="55">
        <f t="shared" si="6"/>
        <v>85.6</v>
      </c>
      <c r="AW6" s="55">
        <f t="shared" si="6"/>
        <v>79.900000000000006</v>
      </c>
      <c r="AX6" s="55">
        <f t="shared" si="6"/>
        <v>71.2</v>
      </c>
      <c r="AY6" s="55">
        <f t="shared" si="6"/>
        <v>89.6</v>
      </c>
      <c r="AZ6" s="55">
        <f t="shared" si="6"/>
        <v>89.7</v>
      </c>
      <c r="BA6" s="55">
        <f t="shared" si="6"/>
        <v>89.3</v>
      </c>
      <c r="BB6" s="55">
        <f t="shared" si="6"/>
        <v>84.1</v>
      </c>
      <c r="BC6" s="55">
        <f t="shared" si="6"/>
        <v>86.3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2</v>
      </c>
      <c r="BG6" s="55">
        <f t="shared" si="7"/>
        <v>1.3</v>
      </c>
      <c r="BH6" s="55">
        <f t="shared" si="7"/>
        <v>0</v>
      </c>
      <c r="BI6" s="55">
        <f t="shared" si="7"/>
        <v>0</v>
      </c>
      <c r="BJ6" s="55">
        <f t="shared" si="7"/>
        <v>80.7</v>
      </c>
      <c r="BK6" s="55">
        <f t="shared" si="7"/>
        <v>75.900000000000006</v>
      </c>
      <c r="BL6" s="55">
        <f t="shared" si="7"/>
        <v>75.099999999999994</v>
      </c>
      <c r="BM6" s="55">
        <f t="shared" si="7"/>
        <v>83.2</v>
      </c>
      <c r="BN6" s="55">
        <f t="shared" si="7"/>
        <v>84.6</v>
      </c>
      <c r="BO6" s="55" t="str">
        <f>IF(BO8="-","【-】","【"&amp;SUBSTITUTE(TEXT(BO8,"#,##0.0"),"-","△")&amp;"】")</f>
        <v>【70.7】</v>
      </c>
      <c r="BP6" s="55">
        <f>IF(BP8="-",NA(),BP8)</f>
        <v>66.3</v>
      </c>
      <c r="BQ6" s="55">
        <f t="shared" ref="BQ6:BY6" si="8">IF(BQ8="-",NA(),BQ8)</f>
        <v>59.1</v>
      </c>
      <c r="BR6" s="55">
        <f t="shared" si="8"/>
        <v>57.8</v>
      </c>
      <c r="BS6" s="55">
        <f t="shared" si="8"/>
        <v>51.4</v>
      </c>
      <c r="BT6" s="55">
        <f t="shared" si="8"/>
        <v>50</v>
      </c>
      <c r="BU6" s="55">
        <f t="shared" si="8"/>
        <v>73.5</v>
      </c>
      <c r="BV6" s="55">
        <f t="shared" si="8"/>
        <v>74.099999999999994</v>
      </c>
      <c r="BW6" s="55">
        <f t="shared" si="8"/>
        <v>74.400000000000006</v>
      </c>
      <c r="BX6" s="55">
        <f t="shared" si="8"/>
        <v>66.5</v>
      </c>
      <c r="BY6" s="55">
        <f t="shared" si="8"/>
        <v>66.8</v>
      </c>
      <c r="BZ6" s="55" t="str">
        <f>IF(BZ8="-","【-】","【"&amp;SUBSTITUTE(TEXT(BZ8,"#,##0.0"),"-","△")&amp;"】")</f>
        <v>【67.1】</v>
      </c>
      <c r="CA6" s="56">
        <f>IF(CA8="-",NA(),CA8)</f>
        <v>30812</v>
      </c>
      <c r="CB6" s="56">
        <f t="shared" ref="CB6:CJ6" si="9">IF(CB8="-",NA(),CB8)</f>
        <v>32265</v>
      </c>
      <c r="CC6" s="56">
        <f t="shared" si="9"/>
        <v>31804</v>
      </c>
      <c r="CD6" s="56">
        <f t="shared" si="9"/>
        <v>32551</v>
      </c>
      <c r="CE6" s="56">
        <f t="shared" si="9"/>
        <v>35650</v>
      </c>
      <c r="CF6" s="56">
        <f t="shared" si="9"/>
        <v>50958</v>
      </c>
      <c r="CG6" s="56">
        <f t="shared" si="9"/>
        <v>52405</v>
      </c>
      <c r="CH6" s="56">
        <f t="shared" si="9"/>
        <v>53523</v>
      </c>
      <c r="CI6" s="56">
        <f t="shared" si="9"/>
        <v>57368</v>
      </c>
      <c r="CJ6" s="56">
        <f t="shared" si="9"/>
        <v>59838</v>
      </c>
      <c r="CK6" s="55" t="str">
        <f>IF(CK8="-","【-】","【"&amp;SUBSTITUTE(TEXT(CK8,"#,##0"),"-","△")&amp;"】")</f>
        <v>【59,287】</v>
      </c>
      <c r="CL6" s="56">
        <f>IF(CL8="-",NA(),CL8)</f>
        <v>11397</v>
      </c>
      <c r="CM6" s="56">
        <f t="shared" ref="CM6:CU6" si="10">IF(CM8="-",NA(),CM8)</f>
        <v>11804</v>
      </c>
      <c r="CN6" s="56">
        <f t="shared" si="10"/>
        <v>12101</v>
      </c>
      <c r="CO6" s="56">
        <f t="shared" si="10"/>
        <v>12852</v>
      </c>
      <c r="CP6" s="56">
        <f t="shared" si="10"/>
        <v>13168</v>
      </c>
      <c r="CQ6" s="56">
        <f t="shared" si="10"/>
        <v>13792</v>
      </c>
      <c r="CR6" s="56">
        <f t="shared" si="10"/>
        <v>14290</v>
      </c>
      <c r="CS6" s="56">
        <f t="shared" si="10"/>
        <v>15111</v>
      </c>
      <c r="CT6" s="56">
        <f t="shared" si="10"/>
        <v>15986</v>
      </c>
      <c r="CU6" s="56">
        <f t="shared" si="10"/>
        <v>16421</v>
      </c>
      <c r="CV6" s="55" t="str">
        <f>IF(CV8="-","【-】","【"&amp;SUBSTITUTE(TEXT(CV8,"#,##0"),"-","△")&amp;"】")</f>
        <v>【17,202】</v>
      </c>
      <c r="CW6" s="55">
        <f>IF(CW8="-",NA(),CW8)</f>
        <v>59.7</v>
      </c>
      <c r="CX6" s="55">
        <f t="shared" ref="CX6:DF6" si="11">IF(CX8="-",NA(),CX8)</f>
        <v>63.7</v>
      </c>
      <c r="CY6" s="55">
        <f t="shared" si="11"/>
        <v>62.4</v>
      </c>
      <c r="CZ6" s="55">
        <f t="shared" si="11"/>
        <v>68.099999999999994</v>
      </c>
      <c r="DA6" s="55">
        <f t="shared" si="11"/>
        <v>76.8</v>
      </c>
      <c r="DB6" s="55">
        <f t="shared" si="11"/>
        <v>56.1</v>
      </c>
      <c r="DC6" s="55">
        <f t="shared" si="11"/>
        <v>56</v>
      </c>
      <c r="DD6" s="55">
        <f t="shared" si="11"/>
        <v>56.2</v>
      </c>
      <c r="DE6" s="55">
        <f t="shared" si="11"/>
        <v>60.8</v>
      </c>
      <c r="DF6" s="55">
        <f t="shared" si="11"/>
        <v>57.4</v>
      </c>
      <c r="DG6" s="55" t="str">
        <f>IF(DG8="-","【-】","【"&amp;SUBSTITUTE(TEXT(DG8,"#,##0.0"),"-","△")&amp;"】")</f>
        <v>【56.4】</v>
      </c>
      <c r="DH6" s="55">
        <f>IF(DH8="-",NA(),DH8)</f>
        <v>17.5</v>
      </c>
      <c r="DI6" s="55">
        <f t="shared" ref="DI6:DQ6" si="12">IF(DI8="-",NA(),DI8)</f>
        <v>19.100000000000001</v>
      </c>
      <c r="DJ6" s="55">
        <f t="shared" si="12"/>
        <v>17.7</v>
      </c>
      <c r="DK6" s="55">
        <f t="shared" si="12"/>
        <v>18.5</v>
      </c>
      <c r="DL6" s="55">
        <f t="shared" si="12"/>
        <v>20.8</v>
      </c>
      <c r="DM6" s="55">
        <f t="shared" si="12"/>
        <v>23.9</v>
      </c>
      <c r="DN6" s="55">
        <f t="shared" si="12"/>
        <v>23.6</v>
      </c>
      <c r="DO6" s="55">
        <f t="shared" si="12"/>
        <v>24.2</v>
      </c>
      <c r="DP6" s="55">
        <f t="shared" si="12"/>
        <v>24.1</v>
      </c>
      <c r="DQ6" s="55">
        <f t="shared" si="12"/>
        <v>23.9</v>
      </c>
      <c r="DR6" s="55" t="str">
        <f>IF(DR8="-","【-】","【"&amp;SUBSTITUTE(TEXT(DR8,"#,##0.0"),"-","△")&amp;"】")</f>
        <v>【24.8】</v>
      </c>
      <c r="DS6" s="55">
        <f>IF(DS8="-",NA(),DS8)</f>
        <v>66.900000000000006</v>
      </c>
      <c r="DT6" s="55">
        <f t="shared" ref="DT6:EB6" si="13">IF(DT8="-",NA(),DT8)</f>
        <v>68.099999999999994</v>
      </c>
      <c r="DU6" s="55">
        <f t="shared" si="13"/>
        <v>69.400000000000006</v>
      </c>
      <c r="DV6" s="55">
        <f t="shared" si="13"/>
        <v>71.099999999999994</v>
      </c>
      <c r="DW6" s="55">
        <f t="shared" si="13"/>
        <v>72.400000000000006</v>
      </c>
      <c r="DX6" s="55">
        <f t="shared" si="13"/>
        <v>50.9</v>
      </c>
      <c r="DY6" s="55">
        <f t="shared" si="13"/>
        <v>51.9</v>
      </c>
      <c r="DZ6" s="55">
        <f t="shared" si="13"/>
        <v>52.9</v>
      </c>
      <c r="EA6" s="55">
        <f t="shared" si="13"/>
        <v>54.3</v>
      </c>
      <c r="EB6" s="55">
        <f t="shared" si="13"/>
        <v>54.9</v>
      </c>
      <c r="EC6" s="55" t="str">
        <f>IF(EC8="-","【-】","【"&amp;SUBSTITUTE(TEXT(EC8,"#,##0.0"),"-","△")&amp;"】")</f>
        <v>【56.0】</v>
      </c>
      <c r="ED6" s="55">
        <f>IF(ED8="-",NA(),ED8)</f>
        <v>78.8</v>
      </c>
      <c r="EE6" s="55">
        <f t="shared" ref="EE6:EM6" si="14">IF(EE8="-",NA(),EE8)</f>
        <v>79.3</v>
      </c>
      <c r="EF6" s="55">
        <f t="shared" si="14"/>
        <v>80.7</v>
      </c>
      <c r="EG6" s="55">
        <f t="shared" si="14"/>
        <v>81.599999999999994</v>
      </c>
      <c r="EH6" s="55">
        <f t="shared" si="14"/>
        <v>82.1</v>
      </c>
      <c r="EI6" s="55">
        <f t="shared" si="14"/>
        <v>66.8</v>
      </c>
      <c r="EJ6" s="55">
        <f t="shared" si="14"/>
        <v>68.2</v>
      </c>
      <c r="EK6" s="55">
        <f t="shared" si="14"/>
        <v>69.400000000000006</v>
      </c>
      <c r="EL6" s="55">
        <f t="shared" si="14"/>
        <v>69.900000000000006</v>
      </c>
      <c r="EM6" s="55">
        <f t="shared" si="14"/>
        <v>68.8</v>
      </c>
      <c r="EN6" s="55" t="str">
        <f>IF(EN8="-","【-】","【"&amp;SUBSTITUTE(TEXT(EN8,"#,##0.0"),"-","△")&amp;"】")</f>
        <v>【70.7】</v>
      </c>
      <c r="EO6" s="56">
        <f>IF(EO8="-",NA(),EO8)</f>
        <v>33162393</v>
      </c>
      <c r="EP6" s="56">
        <f t="shared" ref="EP6:EX6" si="15">IF(EP8="-",NA(),EP8)</f>
        <v>33712616</v>
      </c>
      <c r="EQ6" s="56">
        <f t="shared" si="15"/>
        <v>34290577</v>
      </c>
      <c r="ER6" s="56">
        <f t="shared" si="15"/>
        <v>34536259</v>
      </c>
      <c r="ES6" s="56">
        <f t="shared" si="15"/>
        <v>34670217</v>
      </c>
      <c r="ET6" s="56">
        <f t="shared" si="15"/>
        <v>47082778</v>
      </c>
      <c r="EU6" s="56">
        <f t="shared" si="15"/>
        <v>48918364</v>
      </c>
      <c r="EV6" s="56">
        <f t="shared" si="15"/>
        <v>49696718</v>
      </c>
      <c r="EW6" s="56">
        <f t="shared" si="15"/>
        <v>50234873</v>
      </c>
      <c r="EX6" s="56">
        <f t="shared" si="15"/>
        <v>50294422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168</v>
      </c>
      <c r="B7" s="53">
        <f t="shared" ref="B7:AH7" si="16">B8</f>
        <v>2021</v>
      </c>
      <c r="C7" s="53">
        <f t="shared" si="16"/>
        <v>240001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4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300床以上～400床未満</v>
      </c>
      <c r="O7" s="53" t="str">
        <f>O8</f>
        <v>その他</v>
      </c>
      <c r="P7" s="53" t="str">
        <f>P8</f>
        <v>指定管理者(利用料金制)</v>
      </c>
      <c r="Q7" s="54">
        <f t="shared" si="16"/>
        <v>14</v>
      </c>
      <c r="R7" s="53" t="str">
        <f t="shared" si="16"/>
        <v>対象</v>
      </c>
      <c r="S7" s="53" t="str">
        <f t="shared" si="16"/>
        <v>ド 透 I 訓</v>
      </c>
      <c r="T7" s="53" t="str">
        <f t="shared" si="16"/>
        <v>救 臨 へ 災 地 輪</v>
      </c>
      <c r="U7" s="54">
        <f>U8</f>
        <v>1784968</v>
      </c>
      <c r="V7" s="54">
        <f>V8</f>
        <v>26325</v>
      </c>
      <c r="W7" s="53" t="str">
        <f>W8</f>
        <v>-</v>
      </c>
      <c r="X7" s="53" t="str">
        <f t="shared" si="16"/>
        <v>第１種該当</v>
      </c>
      <c r="Y7" s="53" t="str">
        <f t="shared" si="16"/>
        <v>１０：１</v>
      </c>
      <c r="Z7" s="54">
        <f t="shared" si="16"/>
        <v>236</v>
      </c>
      <c r="AA7" s="54" t="str">
        <f t="shared" si="16"/>
        <v>-</v>
      </c>
      <c r="AB7" s="54" t="str">
        <f t="shared" si="16"/>
        <v>-</v>
      </c>
      <c r="AC7" s="54">
        <f t="shared" si="16"/>
        <v>100</v>
      </c>
      <c r="AD7" s="54" t="str">
        <f t="shared" si="16"/>
        <v>-</v>
      </c>
      <c r="AE7" s="54">
        <f t="shared" si="16"/>
        <v>336</v>
      </c>
      <c r="AF7" s="54">
        <f t="shared" si="16"/>
        <v>207</v>
      </c>
      <c r="AG7" s="54" t="str">
        <f t="shared" si="16"/>
        <v>-</v>
      </c>
      <c r="AH7" s="54">
        <f t="shared" si="16"/>
        <v>207</v>
      </c>
      <c r="AI7" s="55">
        <f>AI8</f>
        <v>103.8</v>
      </c>
      <c r="AJ7" s="55">
        <f t="shared" ref="AJ7:AR7" si="17">AJ8</f>
        <v>98.3</v>
      </c>
      <c r="AK7" s="55">
        <f t="shared" si="17"/>
        <v>98.9</v>
      </c>
      <c r="AL7" s="55">
        <f t="shared" si="17"/>
        <v>122.5</v>
      </c>
      <c r="AM7" s="55">
        <f t="shared" si="17"/>
        <v>122.3</v>
      </c>
      <c r="AN7" s="55">
        <f t="shared" si="17"/>
        <v>97</v>
      </c>
      <c r="AO7" s="55">
        <f t="shared" si="17"/>
        <v>97.8</v>
      </c>
      <c r="AP7" s="55">
        <f t="shared" si="17"/>
        <v>97</v>
      </c>
      <c r="AQ7" s="55">
        <f t="shared" si="17"/>
        <v>102.4</v>
      </c>
      <c r="AR7" s="55">
        <f t="shared" si="17"/>
        <v>107.2</v>
      </c>
      <c r="AS7" s="55"/>
      <c r="AT7" s="55">
        <f>AT8</f>
        <v>91.4</v>
      </c>
      <c r="AU7" s="55">
        <f t="shared" ref="AU7:BC7" si="18">AU8</f>
        <v>85.6</v>
      </c>
      <c r="AV7" s="55">
        <f t="shared" si="18"/>
        <v>85.6</v>
      </c>
      <c r="AW7" s="55">
        <f t="shared" si="18"/>
        <v>79.900000000000006</v>
      </c>
      <c r="AX7" s="55">
        <f t="shared" si="18"/>
        <v>71.2</v>
      </c>
      <c r="AY7" s="55">
        <f t="shared" si="18"/>
        <v>89.6</v>
      </c>
      <c r="AZ7" s="55">
        <f t="shared" si="18"/>
        <v>89.7</v>
      </c>
      <c r="BA7" s="55">
        <f t="shared" si="18"/>
        <v>89.3</v>
      </c>
      <c r="BB7" s="55">
        <f t="shared" si="18"/>
        <v>84.1</v>
      </c>
      <c r="BC7" s="55">
        <f t="shared" si="18"/>
        <v>86.3</v>
      </c>
      <c r="BD7" s="55"/>
      <c r="BE7" s="55">
        <f>BE8</f>
        <v>0</v>
      </c>
      <c r="BF7" s="55">
        <f t="shared" ref="BF7:BN7" si="19">BF8</f>
        <v>2</v>
      </c>
      <c r="BG7" s="55">
        <f t="shared" si="19"/>
        <v>1.3</v>
      </c>
      <c r="BH7" s="55">
        <f t="shared" si="19"/>
        <v>0</v>
      </c>
      <c r="BI7" s="55">
        <f t="shared" si="19"/>
        <v>0</v>
      </c>
      <c r="BJ7" s="55">
        <f t="shared" si="19"/>
        <v>80.7</v>
      </c>
      <c r="BK7" s="55">
        <f t="shared" si="19"/>
        <v>75.900000000000006</v>
      </c>
      <c r="BL7" s="55">
        <f t="shared" si="19"/>
        <v>75.099999999999994</v>
      </c>
      <c r="BM7" s="55">
        <f t="shared" si="19"/>
        <v>83.2</v>
      </c>
      <c r="BN7" s="55">
        <f t="shared" si="19"/>
        <v>84.6</v>
      </c>
      <c r="BO7" s="55"/>
      <c r="BP7" s="55">
        <f>BP8</f>
        <v>66.3</v>
      </c>
      <c r="BQ7" s="55">
        <f t="shared" ref="BQ7:BY7" si="20">BQ8</f>
        <v>59.1</v>
      </c>
      <c r="BR7" s="55">
        <f t="shared" si="20"/>
        <v>57.8</v>
      </c>
      <c r="BS7" s="55">
        <f t="shared" si="20"/>
        <v>51.4</v>
      </c>
      <c r="BT7" s="55">
        <f t="shared" si="20"/>
        <v>50</v>
      </c>
      <c r="BU7" s="55">
        <f t="shared" si="20"/>
        <v>73.5</v>
      </c>
      <c r="BV7" s="55">
        <f t="shared" si="20"/>
        <v>74.099999999999994</v>
      </c>
      <c r="BW7" s="55">
        <f t="shared" si="20"/>
        <v>74.400000000000006</v>
      </c>
      <c r="BX7" s="55">
        <f t="shared" si="20"/>
        <v>66.5</v>
      </c>
      <c r="BY7" s="55">
        <f t="shared" si="20"/>
        <v>66.8</v>
      </c>
      <c r="BZ7" s="55"/>
      <c r="CA7" s="56">
        <f>CA8</f>
        <v>30812</v>
      </c>
      <c r="CB7" s="56">
        <f t="shared" ref="CB7:CJ7" si="21">CB8</f>
        <v>32265</v>
      </c>
      <c r="CC7" s="56">
        <f t="shared" si="21"/>
        <v>31804</v>
      </c>
      <c r="CD7" s="56">
        <f t="shared" si="21"/>
        <v>32551</v>
      </c>
      <c r="CE7" s="56">
        <f t="shared" si="21"/>
        <v>35650</v>
      </c>
      <c r="CF7" s="56">
        <f t="shared" si="21"/>
        <v>50958</v>
      </c>
      <c r="CG7" s="56">
        <f t="shared" si="21"/>
        <v>52405</v>
      </c>
      <c r="CH7" s="56">
        <f t="shared" si="21"/>
        <v>53523</v>
      </c>
      <c r="CI7" s="56">
        <f t="shared" si="21"/>
        <v>57368</v>
      </c>
      <c r="CJ7" s="56">
        <f t="shared" si="21"/>
        <v>59838</v>
      </c>
      <c r="CK7" s="55"/>
      <c r="CL7" s="56">
        <f>CL8</f>
        <v>11397</v>
      </c>
      <c r="CM7" s="56">
        <f t="shared" ref="CM7:CU7" si="22">CM8</f>
        <v>11804</v>
      </c>
      <c r="CN7" s="56">
        <f t="shared" si="22"/>
        <v>12101</v>
      </c>
      <c r="CO7" s="56">
        <f t="shared" si="22"/>
        <v>12852</v>
      </c>
      <c r="CP7" s="56">
        <f t="shared" si="22"/>
        <v>13168</v>
      </c>
      <c r="CQ7" s="56">
        <f t="shared" si="22"/>
        <v>13792</v>
      </c>
      <c r="CR7" s="56">
        <f t="shared" si="22"/>
        <v>14290</v>
      </c>
      <c r="CS7" s="56">
        <f t="shared" si="22"/>
        <v>15111</v>
      </c>
      <c r="CT7" s="56">
        <f t="shared" si="22"/>
        <v>15986</v>
      </c>
      <c r="CU7" s="56">
        <f t="shared" si="22"/>
        <v>16421</v>
      </c>
      <c r="CV7" s="55"/>
      <c r="CW7" s="55">
        <f>CW8</f>
        <v>59.7</v>
      </c>
      <c r="CX7" s="55">
        <f t="shared" ref="CX7:DF7" si="23">CX8</f>
        <v>63.7</v>
      </c>
      <c r="CY7" s="55">
        <f t="shared" si="23"/>
        <v>62.4</v>
      </c>
      <c r="CZ7" s="55">
        <f t="shared" si="23"/>
        <v>68.099999999999994</v>
      </c>
      <c r="DA7" s="55">
        <f t="shared" si="23"/>
        <v>76.8</v>
      </c>
      <c r="DB7" s="55">
        <f t="shared" si="23"/>
        <v>56.1</v>
      </c>
      <c r="DC7" s="55">
        <f t="shared" si="23"/>
        <v>56</v>
      </c>
      <c r="DD7" s="55">
        <f t="shared" si="23"/>
        <v>56.2</v>
      </c>
      <c r="DE7" s="55">
        <f t="shared" si="23"/>
        <v>60.8</v>
      </c>
      <c r="DF7" s="55">
        <f t="shared" si="23"/>
        <v>57.4</v>
      </c>
      <c r="DG7" s="55"/>
      <c r="DH7" s="55">
        <f>DH8</f>
        <v>17.5</v>
      </c>
      <c r="DI7" s="55">
        <f t="shared" ref="DI7:DQ7" si="24">DI8</f>
        <v>19.100000000000001</v>
      </c>
      <c r="DJ7" s="55">
        <f t="shared" si="24"/>
        <v>17.7</v>
      </c>
      <c r="DK7" s="55">
        <f t="shared" si="24"/>
        <v>18.5</v>
      </c>
      <c r="DL7" s="55">
        <f t="shared" si="24"/>
        <v>20.8</v>
      </c>
      <c r="DM7" s="55">
        <f t="shared" si="24"/>
        <v>23.9</v>
      </c>
      <c r="DN7" s="55">
        <f t="shared" si="24"/>
        <v>23.6</v>
      </c>
      <c r="DO7" s="55">
        <f t="shared" si="24"/>
        <v>24.2</v>
      </c>
      <c r="DP7" s="55">
        <f t="shared" si="24"/>
        <v>24.1</v>
      </c>
      <c r="DQ7" s="55">
        <f t="shared" si="24"/>
        <v>23.9</v>
      </c>
      <c r="DR7" s="55"/>
      <c r="DS7" s="55">
        <f>DS8</f>
        <v>66.900000000000006</v>
      </c>
      <c r="DT7" s="55">
        <f t="shared" ref="DT7:EB7" si="25">DT8</f>
        <v>68.099999999999994</v>
      </c>
      <c r="DU7" s="55">
        <f t="shared" si="25"/>
        <v>69.400000000000006</v>
      </c>
      <c r="DV7" s="55">
        <f t="shared" si="25"/>
        <v>71.099999999999994</v>
      </c>
      <c r="DW7" s="55">
        <f t="shared" si="25"/>
        <v>72.400000000000006</v>
      </c>
      <c r="DX7" s="55">
        <f t="shared" si="25"/>
        <v>50.9</v>
      </c>
      <c r="DY7" s="55">
        <f t="shared" si="25"/>
        <v>51.9</v>
      </c>
      <c r="DZ7" s="55">
        <f t="shared" si="25"/>
        <v>52.9</v>
      </c>
      <c r="EA7" s="55">
        <f t="shared" si="25"/>
        <v>54.3</v>
      </c>
      <c r="EB7" s="55">
        <f t="shared" si="25"/>
        <v>54.9</v>
      </c>
      <c r="EC7" s="55"/>
      <c r="ED7" s="55">
        <f>ED8</f>
        <v>78.8</v>
      </c>
      <c r="EE7" s="55">
        <f t="shared" ref="EE7:EM7" si="26">EE8</f>
        <v>79.3</v>
      </c>
      <c r="EF7" s="55">
        <f t="shared" si="26"/>
        <v>80.7</v>
      </c>
      <c r="EG7" s="55">
        <f t="shared" si="26"/>
        <v>81.599999999999994</v>
      </c>
      <c r="EH7" s="55">
        <f t="shared" si="26"/>
        <v>82.1</v>
      </c>
      <c r="EI7" s="55">
        <f t="shared" si="26"/>
        <v>66.8</v>
      </c>
      <c r="EJ7" s="55">
        <f t="shared" si="26"/>
        <v>68.2</v>
      </c>
      <c r="EK7" s="55">
        <f t="shared" si="26"/>
        <v>69.400000000000006</v>
      </c>
      <c r="EL7" s="55">
        <f t="shared" si="26"/>
        <v>69.900000000000006</v>
      </c>
      <c r="EM7" s="55">
        <f t="shared" si="26"/>
        <v>68.8</v>
      </c>
      <c r="EN7" s="55"/>
      <c r="EO7" s="56">
        <f>EO8</f>
        <v>33162393</v>
      </c>
      <c r="EP7" s="56">
        <f t="shared" ref="EP7:EX7" si="27">EP8</f>
        <v>33712616</v>
      </c>
      <c r="EQ7" s="56">
        <f t="shared" si="27"/>
        <v>34290577</v>
      </c>
      <c r="ER7" s="56">
        <f t="shared" si="27"/>
        <v>34536259</v>
      </c>
      <c r="ES7" s="56">
        <f t="shared" si="27"/>
        <v>34670217</v>
      </c>
      <c r="ET7" s="56">
        <f t="shared" si="27"/>
        <v>47082778</v>
      </c>
      <c r="EU7" s="56">
        <f t="shared" si="27"/>
        <v>48918364</v>
      </c>
      <c r="EV7" s="56">
        <f t="shared" si="27"/>
        <v>49696718</v>
      </c>
      <c r="EW7" s="56">
        <f t="shared" si="27"/>
        <v>50234873</v>
      </c>
      <c r="EX7" s="56">
        <f t="shared" si="27"/>
        <v>50294422</v>
      </c>
      <c r="EY7" s="56"/>
    </row>
    <row r="8" spans="1:155" s="57" customFormat="1">
      <c r="A8" s="38"/>
      <c r="B8" s="58">
        <v>2021</v>
      </c>
      <c r="C8" s="58">
        <v>240001</v>
      </c>
      <c r="D8" s="58">
        <v>46</v>
      </c>
      <c r="E8" s="58">
        <v>6</v>
      </c>
      <c r="F8" s="58">
        <v>0</v>
      </c>
      <c r="G8" s="58">
        <v>4</v>
      </c>
      <c r="H8" s="58" t="s">
        <v>169</v>
      </c>
      <c r="I8" s="58" t="s">
        <v>169</v>
      </c>
      <c r="J8" s="58" t="s">
        <v>170</v>
      </c>
      <c r="K8" s="58" t="s">
        <v>171</v>
      </c>
      <c r="L8" s="58" t="s">
        <v>172</v>
      </c>
      <c r="M8" s="58" t="s">
        <v>173</v>
      </c>
      <c r="N8" s="58" t="s">
        <v>174</v>
      </c>
      <c r="O8" s="58" t="s">
        <v>175</v>
      </c>
      <c r="P8" s="58" t="s">
        <v>176</v>
      </c>
      <c r="Q8" s="59">
        <v>14</v>
      </c>
      <c r="R8" s="58" t="s">
        <v>177</v>
      </c>
      <c r="S8" s="58" t="s">
        <v>178</v>
      </c>
      <c r="T8" s="58" t="s">
        <v>179</v>
      </c>
      <c r="U8" s="59">
        <v>1784968</v>
      </c>
      <c r="V8" s="59">
        <v>26325</v>
      </c>
      <c r="W8" s="58" t="s">
        <v>39</v>
      </c>
      <c r="X8" s="58" t="s">
        <v>180</v>
      </c>
      <c r="Y8" s="60" t="s">
        <v>181</v>
      </c>
      <c r="Z8" s="59">
        <v>236</v>
      </c>
      <c r="AA8" s="59" t="s">
        <v>39</v>
      </c>
      <c r="AB8" s="59" t="s">
        <v>39</v>
      </c>
      <c r="AC8" s="59">
        <v>100</v>
      </c>
      <c r="AD8" s="59" t="s">
        <v>39</v>
      </c>
      <c r="AE8" s="59">
        <v>336</v>
      </c>
      <c r="AF8" s="59">
        <v>207</v>
      </c>
      <c r="AG8" s="59" t="s">
        <v>39</v>
      </c>
      <c r="AH8" s="59">
        <v>207</v>
      </c>
      <c r="AI8" s="61">
        <v>103.8</v>
      </c>
      <c r="AJ8" s="61">
        <v>98.3</v>
      </c>
      <c r="AK8" s="61">
        <v>98.9</v>
      </c>
      <c r="AL8" s="61">
        <v>122.5</v>
      </c>
      <c r="AM8" s="61">
        <v>122.3</v>
      </c>
      <c r="AN8" s="61">
        <v>97</v>
      </c>
      <c r="AO8" s="61">
        <v>97.8</v>
      </c>
      <c r="AP8" s="61">
        <v>97</v>
      </c>
      <c r="AQ8" s="61">
        <v>102.4</v>
      </c>
      <c r="AR8" s="61">
        <v>107.2</v>
      </c>
      <c r="AS8" s="61">
        <v>106.2</v>
      </c>
      <c r="AT8" s="61">
        <v>91.4</v>
      </c>
      <c r="AU8" s="61">
        <v>85.6</v>
      </c>
      <c r="AV8" s="61">
        <v>85.6</v>
      </c>
      <c r="AW8" s="61">
        <v>79.900000000000006</v>
      </c>
      <c r="AX8" s="61">
        <v>71.2</v>
      </c>
      <c r="AY8" s="61">
        <v>89.6</v>
      </c>
      <c r="AZ8" s="61">
        <v>89.7</v>
      </c>
      <c r="BA8" s="61">
        <v>89.3</v>
      </c>
      <c r="BB8" s="61">
        <v>84.1</v>
      </c>
      <c r="BC8" s="61">
        <v>86.3</v>
      </c>
      <c r="BD8" s="61">
        <v>86.6</v>
      </c>
      <c r="BE8" s="62">
        <v>0</v>
      </c>
      <c r="BF8" s="62">
        <v>2</v>
      </c>
      <c r="BG8" s="62">
        <v>1.3</v>
      </c>
      <c r="BH8" s="62">
        <v>0</v>
      </c>
      <c r="BI8" s="62">
        <v>0</v>
      </c>
      <c r="BJ8" s="62">
        <v>80.7</v>
      </c>
      <c r="BK8" s="62">
        <v>75.900000000000006</v>
      </c>
      <c r="BL8" s="62">
        <v>75.099999999999994</v>
      </c>
      <c r="BM8" s="62">
        <v>83.2</v>
      </c>
      <c r="BN8" s="62">
        <v>84.6</v>
      </c>
      <c r="BO8" s="62">
        <v>70.7</v>
      </c>
      <c r="BP8" s="61">
        <v>66.3</v>
      </c>
      <c r="BQ8" s="61">
        <v>59.1</v>
      </c>
      <c r="BR8" s="61">
        <v>57.8</v>
      </c>
      <c r="BS8" s="61">
        <v>51.4</v>
      </c>
      <c r="BT8" s="61">
        <v>50</v>
      </c>
      <c r="BU8" s="61">
        <v>73.5</v>
      </c>
      <c r="BV8" s="61">
        <v>74.099999999999994</v>
      </c>
      <c r="BW8" s="61">
        <v>74.400000000000006</v>
      </c>
      <c r="BX8" s="61">
        <v>66.5</v>
      </c>
      <c r="BY8" s="61">
        <v>66.8</v>
      </c>
      <c r="BZ8" s="61">
        <v>67.099999999999994</v>
      </c>
      <c r="CA8" s="62">
        <v>30812</v>
      </c>
      <c r="CB8" s="62">
        <v>32265</v>
      </c>
      <c r="CC8" s="62">
        <v>31804</v>
      </c>
      <c r="CD8" s="62">
        <v>32551</v>
      </c>
      <c r="CE8" s="62">
        <v>35650</v>
      </c>
      <c r="CF8" s="62">
        <v>50958</v>
      </c>
      <c r="CG8" s="62">
        <v>52405</v>
      </c>
      <c r="CH8" s="62">
        <v>53523</v>
      </c>
      <c r="CI8" s="62">
        <v>57368</v>
      </c>
      <c r="CJ8" s="62">
        <v>59838</v>
      </c>
      <c r="CK8" s="61">
        <v>59287</v>
      </c>
      <c r="CL8" s="62">
        <v>11397</v>
      </c>
      <c r="CM8" s="62">
        <v>11804</v>
      </c>
      <c r="CN8" s="62">
        <v>12101</v>
      </c>
      <c r="CO8" s="62">
        <v>12852</v>
      </c>
      <c r="CP8" s="62">
        <v>13168</v>
      </c>
      <c r="CQ8" s="62">
        <v>13792</v>
      </c>
      <c r="CR8" s="62">
        <v>14290</v>
      </c>
      <c r="CS8" s="62">
        <v>15111</v>
      </c>
      <c r="CT8" s="62">
        <v>15986</v>
      </c>
      <c r="CU8" s="62">
        <v>16421</v>
      </c>
      <c r="CV8" s="61">
        <v>17202</v>
      </c>
      <c r="CW8" s="62">
        <v>59.7</v>
      </c>
      <c r="CX8" s="62">
        <v>63.7</v>
      </c>
      <c r="CY8" s="62">
        <v>62.4</v>
      </c>
      <c r="CZ8" s="62">
        <v>68.099999999999994</v>
      </c>
      <c r="DA8" s="62">
        <v>76.8</v>
      </c>
      <c r="DB8" s="62">
        <v>56.1</v>
      </c>
      <c r="DC8" s="62">
        <v>56</v>
      </c>
      <c r="DD8" s="62">
        <v>56.2</v>
      </c>
      <c r="DE8" s="62">
        <v>60.8</v>
      </c>
      <c r="DF8" s="62">
        <v>57.4</v>
      </c>
      <c r="DG8" s="62">
        <v>56.4</v>
      </c>
      <c r="DH8" s="62">
        <v>17.5</v>
      </c>
      <c r="DI8" s="62">
        <v>19.100000000000001</v>
      </c>
      <c r="DJ8" s="62">
        <v>17.7</v>
      </c>
      <c r="DK8" s="62">
        <v>18.5</v>
      </c>
      <c r="DL8" s="62">
        <v>20.8</v>
      </c>
      <c r="DM8" s="62">
        <v>23.9</v>
      </c>
      <c r="DN8" s="62">
        <v>23.6</v>
      </c>
      <c r="DO8" s="62">
        <v>24.2</v>
      </c>
      <c r="DP8" s="62">
        <v>24.1</v>
      </c>
      <c r="DQ8" s="62">
        <v>23.9</v>
      </c>
      <c r="DR8" s="62">
        <v>24.8</v>
      </c>
      <c r="DS8" s="61">
        <v>66.900000000000006</v>
      </c>
      <c r="DT8" s="61">
        <v>68.099999999999994</v>
      </c>
      <c r="DU8" s="61">
        <v>69.400000000000006</v>
      </c>
      <c r="DV8" s="61">
        <v>71.099999999999994</v>
      </c>
      <c r="DW8" s="61">
        <v>72.400000000000006</v>
      </c>
      <c r="DX8" s="61">
        <v>50.9</v>
      </c>
      <c r="DY8" s="61">
        <v>51.9</v>
      </c>
      <c r="DZ8" s="61">
        <v>52.9</v>
      </c>
      <c r="EA8" s="61">
        <v>54.3</v>
      </c>
      <c r="EB8" s="61">
        <v>54.9</v>
      </c>
      <c r="EC8" s="61">
        <v>56</v>
      </c>
      <c r="ED8" s="61">
        <v>78.8</v>
      </c>
      <c r="EE8" s="61">
        <v>79.3</v>
      </c>
      <c r="EF8" s="61">
        <v>80.7</v>
      </c>
      <c r="EG8" s="61">
        <v>81.599999999999994</v>
      </c>
      <c r="EH8" s="61">
        <v>82.1</v>
      </c>
      <c r="EI8" s="61">
        <v>66.8</v>
      </c>
      <c r="EJ8" s="61">
        <v>68.2</v>
      </c>
      <c r="EK8" s="61">
        <v>69.400000000000006</v>
      </c>
      <c r="EL8" s="61">
        <v>69.900000000000006</v>
      </c>
      <c r="EM8" s="61">
        <v>68.8</v>
      </c>
      <c r="EN8" s="61">
        <v>70.7</v>
      </c>
      <c r="EO8" s="62">
        <v>33162393</v>
      </c>
      <c r="EP8" s="62">
        <v>33712616</v>
      </c>
      <c r="EQ8" s="62">
        <v>34290577</v>
      </c>
      <c r="ER8" s="62">
        <v>34536259</v>
      </c>
      <c r="ES8" s="62">
        <v>34670217</v>
      </c>
      <c r="ET8" s="62">
        <v>47082778</v>
      </c>
      <c r="EU8" s="62">
        <v>48918364</v>
      </c>
      <c r="EV8" s="62">
        <v>49696718</v>
      </c>
      <c r="EW8" s="62">
        <v>50234873</v>
      </c>
      <c r="EX8" s="62">
        <v>50294422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182</v>
      </c>
      <c r="C10" s="67" t="s">
        <v>183</v>
      </c>
      <c r="D10" s="67" t="s">
        <v>184</v>
      </c>
      <c r="E10" s="67" t="s">
        <v>185</v>
      </c>
      <c r="F10" s="67" t="s">
        <v>186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cp:lastPrinted>2023-01-12T02:59:13Z</cp:lastPrinted>
  <dcterms:created xsi:type="dcterms:W3CDTF">2022-12-01T02:25:02Z</dcterms:created>
  <dcterms:modified xsi:type="dcterms:W3CDTF">2023-01-24T02:53:47Z</dcterms:modified>
  <cp:category/>
</cp:coreProperties>
</file>