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4経営管理担当\501 照会\経営管理担当\□125 【126〆】公営企業に係る経営比較分析表（令和３年度決算）の分析等について\03財政課あて回答\"/>
    </mc:Choice>
  </mc:AlternateContent>
  <xr:revisionPtr revIDLastSave="0" documentId="13_ncr:1_{956F9F70-6AA9-4189-A3B0-A129A2C17490}" xr6:coauthVersionLast="36" xr6:coauthVersionMax="36" xr10:uidLastSave="{00000000-0000-0000-0000-000000000000}"/>
  <workbookProtection workbookAlgorithmName="SHA-512" workbookHashValue="TdeHAQUNQQ59YMHTo25ikEYoZd4ChxCsgjcMPHMEB2I9yH7zkLXSwbxCO6CcMLQMc1qCpgRPa3jX0G5dWxFGWQ==" workbookSaltValue="7WOpiDXtG/Nm5l5258VCqg==" workbookSpinCount="100000" lockStructure="1"/>
  <bookViews>
    <workbookView xWindow="0" yWindow="0" windowWidth="19005" windowHeight="89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<sst xmlns="http://schemas.openxmlformats.org/spreadsheetml/2006/main" count="228" uniqueCount="113">
  <si>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</si>
  <si>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</si>
  <si>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</si>
  <si>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</si>
  <si>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</si>
  <si>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</si>
  <si>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</si>
  <si>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</si>
  <si>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</si>
  <si>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</si>
  <si>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</si>
  <si>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</si>
  <si>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</si>
  <si>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</si>
  <si>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</si>
  <si>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</si>
  <si>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</si>
  <si>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</si>
  <si>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</si>
  <si>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</si>
  <si>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</si>
  <si>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</si>
  <si>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</si>
  <si>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</si>
  <si>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</si>
  <si>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</si>
  <si>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</si>
  <si>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</si>
  <si>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</si>
  <si>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</si>
  <si>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</si>
  <si>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</si>
  <si>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</si>
  <si>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</si>
  <si>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</si>
  <si>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</si>
  <si>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</si>
  <si>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</si>
  <si>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</si>
  <si>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</si>
  <si>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</si>
  <si>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</si>
  <si>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</si>
  <si>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</si>
  <si>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</si>
  <si>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</si>
  <si>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</si>
  <si>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</si>
  <si>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</si>
  <si>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</si>
  <si>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</si>
  <si>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</si>
  <si>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</si>
  <si>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</si>
  <si>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</si>
  <si>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</si>
  <si>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</si>
  <si>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</si>
  <si>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</si>
  <si>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</si>
  <si>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</si>
  <si>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</si>
  <si>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</si>
  <si>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</si>
  <si>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</si>
  <si>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</si>
  <si>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</si>
  <si>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</si>
  <si>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</si>
  <si>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</si>
  <si>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</si>
  <si>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</si>
  <si>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</si>
  <si>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</si>
  <si>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</si>
  <si>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</si>
  <si>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</si>
  <si>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</si>
  <si>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</si>
  <si>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</si>
  <si>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</si>
  <si>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</si>
  <si>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</si>
  <si>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</si>
  <si>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</si>
  <si>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</si>
  <si>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</si>
  <si>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</si>
  <si>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</si>
  <si>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</si>
  <si>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</si>
  <si>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</si>
  <si>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</si>
  <si>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</si>
  <si>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</si>
  <si>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</si>
  <si>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</si>
  <si>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</si>
  <si>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</si>
  <si>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</si>
  <si>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</si>
  <si>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</si>
  <si>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</si>
  <si>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</si>
  <si>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</si>
  <si>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</si>
  <si>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</si>
  <si>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</si>
  <si>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</si>
  <si>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</si>
  <si>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・今後とも、経営の合理化や効率性に努めるとともに、「アセットマネジメント推進計画」による施設の長寿命化等を図り、経営の健全性を確保していく。
・また、人口減少等の課題に対応して、将来にわたり安全・安心な水道水を供給するために、広域化などの手法により、県内の水道事業全体がより一層の経営基盤の強化を図る必要がある。
そのために、「兵庫県水道事業のあり方に関する報告書（H30.3）」の提言に基づき用水供給事業者である企業庁は、広域連携の促進のため、受水市町の老朽施設の対応策として、自己水源から県営水道への転換や県・市町の施設の共同化など、受水団体と協議しながら具体的な取組を進めていく中で、健全経営を継続していく。</t>
    <phoneticPr fontId="4"/>
  </si>
  <si>
    <t>・他団体と比べて比較的遅く給水を開始した（昭和54年～）ため、①有形固定資産減価償却率が全国に比べて低く、浄水場など有形固定資産の多くは比較的新しい。
・給水開始当初に整備した管路の多くが法定耐用年数を迎えており、②管路経年化率が全国平均を上回っている。
・③管路更新率は、計画通りに管路更新を進めており、令和元年度に全国平均を上回った。今後も施設更新時期の分散化を盛り込んだ「アセットマネジメント推進計画（平成29年度改定）」に基づく資産管理により、施設点検の強化を図るとともに施設ごとに使用目標年数を定め、長寿命化や投資コストの平準化を図りつつ、計画的な施設更新を進めている。</t>
    <phoneticPr fontId="4"/>
  </si>
  <si>
    <t>１　収益の確保
・水源確保をダム開発に依存したため、資本費が割高となり、全国平均より高い傾向にあるものの、資本費の減少及び給水量の増量等により、令和２年度に平均供給単価を７円/㎥引き下げている。
・令和２年度は、新型コロナウイルス感染症対策として各市町に対し給水料金３ヶ月免除（約33億円）を行ったため赤字決算となったが、令和３年度は、①経常収支比率や⑤料金回収率は全国平均を上回っている。②累積欠損金比率もゼロであり、安定した健全経営は確保できている。
・水需要を踏まえた施設整備を行うなど、先行投資を抑制している。⑦施設利用率は67％であるが、最大稼働率は94％となっており、責任水量制度の採用などにより100％以上の⑧有収率を確保するなど、着実に収入へと結びつけている。
２　費用の抑制
・計画的な企業債の償還を行うなど、十分な内部留保を確保しつつ、将来的な債務負担は着実に減少している。
・③流動比率は350％以上を確保しており、十分な短期支払能力を維持している。長期の債務残高の程度を示す④企業債残高対給水収益比率は、令和２年度は新型コロナウイルス感染症対策による給水料金免除の影響により一時的に上昇したが、令和３年度は減少しており、短期・長期ともに安定的な経営状況である。</t>
    <rPh sb="72" eb="74">
      <t>レイワ</t>
    </rPh>
    <rPh sb="99" eb="101">
      <t>レイワ</t>
    </rPh>
    <rPh sb="102" eb="103">
      <t>ネン</t>
    </rPh>
    <rPh sb="103" eb="104">
      <t>ド</t>
    </rPh>
    <rPh sb="106" eb="108">
      <t>シンガタ</t>
    </rPh>
    <rPh sb="115" eb="118">
      <t>カンセンショウ</t>
    </rPh>
    <rPh sb="118" eb="120">
      <t>タイサク</t>
    </rPh>
    <rPh sb="139" eb="140">
      <t>ヤク</t>
    </rPh>
    <rPh sb="142" eb="144">
      <t>オクエン</t>
    </rPh>
    <rPh sb="151" eb="153">
      <t>アカジ</t>
    </rPh>
    <rPh sb="153" eb="155">
      <t>ケッサン</t>
    </rPh>
    <rPh sb="161" eb="163">
      <t>レイワ</t>
    </rPh>
    <rPh sb="164" eb="166">
      <t>ネンド</t>
    </rPh>
    <rPh sb="188" eb="190">
      <t>ウワマワ</t>
    </rPh>
    <rPh sb="500" eb="503">
      <t>イチジテキ</t>
    </rPh>
    <rPh sb="504" eb="506">
      <t>ジョウショウ</t>
    </rPh>
    <rPh sb="510" eb="512">
      <t>レイワ</t>
    </rPh>
    <rPh sb="513" eb="515">
      <t>ネンド</t>
    </rPh>
    <rPh sb="516" eb="51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</si>
</sst>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0.13</c:v>
                </c:pt>
                <c:pt idx="2">
                  <c:v>0.23</c:v>
                </c:pt>
                <c:pt idx="3">
                  <c:v>1.22</c:v>
                </c:pt>
                <c:pt idx="4">
                  <c:v>3.71</c:v>
                </c:pt>
              </c:numCache>
            </c:numRef>
          </c:val>
          <c:extLst>
            <c:ext xmlns:c16="http://schemas.microsoft.com/office/drawing/2014/chart" uri="{C3380CC4-5D6E-409C-BE32-E72D297353CC}">
              <c16:uniqueId val="{00000000-F8D6-44DB-8FB1-084EA66BC9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F8D6-44DB-8FB1-084EA66BC9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65.56</c:v>
                </c:pt>
                <c:pt idx="1">
                  <c:v>65.92</c:v>
                </c:pt>
                <c:pt idx="2">
                  <c:v>66.17</c:v>
                </c:pt>
                <c:pt idx="3">
                  <c:v>67.150000000000006</c:v>
                </c:pt>
                <c:pt idx="4">
                  <c:v>66.739999999999995</c:v>
                </c:pt>
              </c:numCache>
            </c:numRef>
          </c:val>
          <c:extLst>
            <c:ext xmlns:c16="http://schemas.microsoft.com/office/drawing/2014/chart" uri="{C3380CC4-5D6E-409C-BE32-E72D297353CC}">
              <c16:uniqueId val="{00000000-D192-4643-ABB3-E898892F67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D192-4643-ABB3-E898892F67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100.14</c:v>
                </c:pt>
                <c:pt idx="1">
                  <c:v>100.14</c:v>
                </c:pt>
                <c:pt idx="2">
                  <c:v>100.15</c:v>
                </c:pt>
                <c:pt idx="3">
                  <c:v>100.11</c:v>
                </c:pt>
                <c:pt idx="4">
                  <c:v>100.13</c:v>
                </c:pt>
              </c:numCache>
            </c:numRef>
          </c:val>
          <c:extLst>
            <c:ext xmlns:c16="http://schemas.microsoft.com/office/drawing/2014/chart" uri="{C3380CC4-5D6E-409C-BE32-E72D297353CC}">
              <c16:uniqueId val="{00000000-F113-4475-A6D0-B8D7859DD1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F113-4475-A6D0-B8D7859DD1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116.14</c:v>
                </c:pt>
                <c:pt idx="1">
                  <c:v>124.99</c:v>
                </c:pt>
                <c:pt idx="2">
                  <c:v>123.51</c:v>
                </c:pt>
                <c:pt idx="3">
                  <c:v>97.64</c:v>
                </c:pt>
                <c:pt idx="4">
                  <c:v>124.74</c:v>
                </c:pt>
              </c:numCache>
            </c:numRef>
          </c:val>
          <c:extLst>
            <c:ext xmlns:c16="http://schemas.microsoft.com/office/drawing/2014/chart" uri="{C3380CC4-5D6E-409C-BE32-E72D297353CC}">
              <c16:uniqueId val="{00000000-01F6-4075-90AA-1E9E12F247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01F6-4075-90AA-1E9E12F247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49.38</c:v>
                </c:pt>
                <c:pt idx="1">
                  <c:v>50.47</c:v>
                </c:pt>
                <c:pt idx="2">
                  <c:v>52.19</c:v>
                </c:pt>
                <c:pt idx="3">
                  <c:v>53.69</c:v>
                </c:pt>
                <c:pt idx="4">
                  <c:v>54.62</c:v>
                </c:pt>
              </c:numCache>
            </c:numRef>
          </c:val>
          <c:extLst>
            <c:ext xmlns:c16="http://schemas.microsoft.com/office/drawing/2014/chart" uri="{C3380CC4-5D6E-409C-BE32-E72D297353CC}">
              <c16:uniqueId val="{00000000-054D-474E-A05E-C7F156390D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054D-474E-A05E-C7F156390D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37.06</c:v>
                </c:pt>
                <c:pt idx="1">
                  <c:v>36.94</c:v>
                </c:pt>
                <c:pt idx="2">
                  <c:v>37.25</c:v>
                </c:pt>
                <c:pt idx="3">
                  <c:v>36.69</c:v>
                </c:pt>
                <c:pt idx="4">
                  <c:v>35.56</c:v>
                </c:pt>
              </c:numCache>
            </c:numRef>
          </c:val>
          <c:extLst>
            <c:ext xmlns:c16="http://schemas.microsoft.com/office/drawing/2014/chart" uri="{C3380CC4-5D6E-409C-BE32-E72D297353CC}">
              <c16:uniqueId val="{00000000-DD23-490C-B5D8-7DAFFEC5A5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DD23-490C-B5D8-7DAFFEC5A5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3B-4DFD-9562-D78BF71AB7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693B-4DFD-9562-D78BF71AB7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215.96</c:v>
                </c:pt>
                <c:pt idx="1">
                  <c:v>250.63</c:v>
                </c:pt>
                <c:pt idx="2">
                  <c:v>328.39</c:v>
                </c:pt>
                <c:pt idx="3">
                  <c:v>360.16</c:v>
                </c:pt>
                <c:pt idx="4">
                  <c:v>371.7</c:v>
                </c:pt>
              </c:numCache>
            </c:numRef>
          </c:val>
          <c:extLst>
            <c:ext xmlns:c16="http://schemas.microsoft.com/office/drawing/2014/chart" uri="{C3380CC4-5D6E-409C-BE32-E72D297353CC}">
              <c16:uniqueId val="{00000000-D8A6-4DED-AB30-1E2CD66106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D8A6-4DED-AB30-1E2CD66106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234.87</c:v>
                </c:pt>
                <c:pt idx="1">
                  <c:v>204.26</c:v>
                </c:pt>
                <c:pt idx="2">
                  <c:v>177.84</c:v>
                </c:pt>
                <c:pt idx="3">
                  <c:v>210.73</c:v>
                </c:pt>
                <c:pt idx="4">
                  <c:v>151.97999999999999</c:v>
                </c:pt>
              </c:numCache>
            </c:numRef>
          </c:val>
          <c:extLst>
            <c:ext xmlns:c16="http://schemas.microsoft.com/office/drawing/2014/chart" uri="{C3380CC4-5D6E-409C-BE32-E72D297353CC}">
              <c16:uniqueId val="{00000000-F298-4599-B2B9-F992EF63F9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F298-4599-B2B9-F992EF63F9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114.44</c:v>
                </c:pt>
                <c:pt idx="1">
                  <c:v>124.02</c:v>
                </c:pt>
                <c:pt idx="2">
                  <c:v>122.54</c:v>
                </c:pt>
                <c:pt idx="3">
                  <c:v>93.37</c:v>
                </c:pt>
                <c:pt idx="4">
                  <c:v>123.85</c:v>
                </c:pt>
              </c:numCache>
            </c:numRef>
          </c:val>
          <c:extLst>
            <c:ext xmlns:c16="http://schemas.microsoft.com/office/drawing/2014/chart" uri="{C3380CC4-5D6E-409C-BE32-E72D297353CC}">
              <c16:uniqueId val="{00000000-C385-47B3-AE98-39EB7DC798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C385-47B3-AE98-39EB7DC798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110.01</c:v>
                </c:pt>
                <c:pt idx="1">
                  <c:v>101.22</c:v>
                </c:pt>
                <c:pt idx="2">
                  <c:v>102.15</c:v>
                </c:pt>
                <c:pt idx="3">
                  <c:v>96.93</c:v>
                </c:pt>
                <c:pt idx="4">
                  <c:v>95.98</c:v>
                </c:pt>
              </c:numCache>
            </c:numRef>
          </c:val>
          <c:extLst>
            <c:ext xmlns:c16="http://schemas.microsoft.com/office/drawing/2014/chart" uri="{C3380CC4-5D6E-409C-BE32-E72D297353CC}">
              <c16:uniqueId val="{00000000-CF57-4A16-99DF-C17941C33F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CF57-4A16-99DF-C17941C33F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兵庫県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5488605</v>
      </c>
      <c r="AM8" s="45"/>
      <c r="AN8" s="45"/>
      <c r="AO8" s="45"/>
      <c r="AP8" s="45"/>
      <c r="AQ8" s="45"/>
      <c r="AR8" s="45"/>
      <c r="AS8" s="45"/>
      <c r="AT8" s="46">
        <f>データ!$S$6</f>
        <v>8400.94</v>
      </c>
      <c r="AU8" s="47"/>
      <c r="AV8" s="47"/>
      <c r="AW8" s="47"/>
      <c r="AX8" s="47"/>
      <c r="AY8" s="47"/>
      <c r="AZ8" s="47"/>
      <c r="BA8" s="47"/>
      <c r="BB8" s="48">
        <f>データ!$T$6</f>
        <v>653.33000000000004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85.03</v>
      </c>
      <c r="J10" s="47"/>
      <c r="K10" s="47"/>
      <c r="L10" s="47"/>
      <c r="M10" s="47"/>
      <c r="N10" s="47"/>
      <c r="O10" s="81"/>
      <c r="P10" s="48">
        <f>データ!$P$6</f>
        <v>100</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4851765</v>
      </c>
      <c r="AM10" s="45"/>
      <c r="AN10" s="45"/>
      <c r="AO10" s="45"/>
      <c r="AP10" s="45"/>
      <c r="AQ10" s="45"/>
      <c r="AR10" s="45"/>
      <c r="AS10" s="45"/>
      <c r="AT10" s="46">
        <f>データ!$V$6</f>
        <v>3741.52</v>
      </c>
      <c r="AU10" s="47"/>
      <c r="AV10" s="47"/>
      <c r="AW10" s="47"/>
      <c r="AX10" s="47"/>
      <c r="AY10" s="47"/>
      <c r="AZ10" s="47"/>
      <c r="BA10" s="47"/>
      <c r="BB10" s="48">
        <f>データ!$W$6</f>
        <v>1296.74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NlCjhO2ic0RPAB8sdYYiJ+87HwsLBMwdKmvbumsvSuxE85LQ1oXwA5VjVziyjTW7P13L8lvGhJwEAbALzTe++w==" saltValue="mQSxD+dnbPiEQOL11MSQ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280003</v>
      </c>
      <c r="D6" s="20">
        <f t="shared" si="3"/>
        <v>46</v>
      </c>
      <c r="E6" s="20">
        <f t="shared" si="3"/>
        <v>1</v>
      </c>
      <c r="F6" s="20">
        <f t="shared" si="3"/>
        <v>0</v>
      </c>
      <c r="G6" s="20">
        <f t="shared" si="3"/>
        <v>2</v>
      </c>
      <c r="H6" s="20" t="str">
        <f t="shared" si="3"/>
        <v>兵庫県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85.03</v>
      </c>
      <c r="P6" s="21">
        <f t="shared" si="3"/>
        <v>100</v>
      </c>
      <c r="Q6" s="21">
        <f t="shared" si="3"/>
        <v>0</v>
      </c>
      <c r="R6" s="21">
        <f t="shared" si="3"/>
        <v>5488605</v>
      </c>
      <c r="S6" s="21">
        <f t="shared" si="3"/>
        <v>8400.94</v>
      </c>
      <c r="T6" s="21">
        <f t="shared" si="3"/>
        <v>653.33000000000004</v>
      </c>
      <c r="U6" s="21">
        <f t="shared" si="3"/>
        <v>4851765</v>
      </c>
      <c r="V6" s="21">
        <f t="shared" si="3"/>
        <v>3741.52</v>
      </c>
      <c r="W6" s="21">
        <f t="shared" si="3"/>
        <v>1296.74</v>
      </c>
      <c r="X6" s="22">
        <f>IF(X7="",NA(),X7)</f>
        <v>116.14</v>
      </c>
      <c r="Y6" s="22">
        <f t="shared" ref="Y6:AG6" si="4">IF(Y7="",NA(),Y7)</f>
        <v>124.99</v>
      </c>
      <c r="Z6" s="22">
        <f t="shared" si="4"/>
        <v>123.51</v>
      </c>
      <c r="AA6" s="22">
        <f t="shared" si="4"/>
        <v>97.64</v>
      </c>
      <c r="AB6" s="22">
        <f t="shared" si="4"/>
        <v>124.74</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215.96</v>
      </c>
      <c r="AU6" s="22">
        <f t="shared" ref="AU6:BC6" si="6">IF(AU7="",NA(),AU7)</f>
        <v>250.63</v>
      </c>
      <c r="AV6" s="22">
        <f t="shared" si="6"/>
        <v>328.39</v>
      </c>
      <c r="AW6" s="22">
        <f t="shared" si="6"/>
        <v>360.16</v>
      </c>
      <c r="AX6" s="22">
        <f t="shared" si="6"/>
        <v>371.7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234.87</v>
      </c>
      <c r="BF6" s="22">
        <f t="shared" ref="BF6:BN6" si="7">IF(BF7="",NA(),BF7)</f>
        <v>204.26</v>
      </c>
      <c r="BG6" s="22">
        <f t="shared" si="7"/>
        <v>177.84</v>
      </c>
      <c r="BH6" s="22">
        <f t="shared" si="7"/>
        <v>210.73</v>
      </c>
      <c r="BI6" s="22">
        <f t="shared" si="7"/>
        <v>151.97999999999999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114.44</v>
      </c>
      <c r="BQ6" s="22">
        <f t="shared" ref="BQ6:BY6" si="8">IF(BQ7="",NA(),BQ7)</f>
        <v>124.02</v>
      </c>
      <c r="BR6" s="22">
        <f t="shared" si="8"/>
        <v>122.54</v>
      </c>
      <c r="BS6" s="22">
        <f t="shared" si="8"/>
        <v>93.37</v>
      </c>
      <c r="BT6" s="22">
        <f t="shared" si="8"/>
        <v>123.85</v>
      </c>
      <c r="BU6" s="22">
        <f t="shared" si="8"/>
        <v>114.14</v>
      </c>
      <c r="BV6" s="22">
        <f t="shared" si="8"/>
        <v>112.83</v>
      </c>
      <c r="BW6" s="22">
        <f t="shared" si="8"/>
        <v>112.84</v>
      </c>
      <c r="BX6" s="22">
        <f t="shared" si="8"/>
        <v>110.77</v>
      </c>
      <c r="BY6" s="22">
        <f t="shared" si="8"/>
        <v>112.35</v>
      </c>
      <c r="BZ6" s="21" t="str">
        <f>IF(BZ7="","",IF(BZ7="-","【-】","【"&amp;SUBSTITUTE(TEXT(BZ7,"#,##0.00"),"-","△")&amp;"】"))</f>
        <v>【112.35】</v>
      </c>
      <c r="CA6" s="22">
        <f>IF(CA7="",NA(),CA7)</f>
        <v>110.01</v>
      </c>
      <c r="CB6" s="22">
        <f t="shared" ref="CB6:CJ6" si="9">IF(CB7="",NA(),CB7)</f>
        <v>101.22</v>
      </c>
      <c r="CC6" s="22">
        <f t="shared" si="9"/>
        <v>102.15</v>
      </c>
      <c r="CD6" s="22">
        <f t="shared" si="9"/>
        <v>96.93</v>
      </c>
      <c r="CE6" s="22">
        <f t="shared" si="9"/>
        <v>95.98</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65.56</v>
      </c>
      <c r="CM6" s="22">
        <f t="shared" ref="CM6:CU6" si="10">IF(CM7="",NA(),CM7)</f>
        <v>65.92</v>
      </c>
      <c r="CN6" s="22">
        <f t="shared" si="10"/>
        <v>66.17</v>
      </c>
      <c r="CO6" s="22">
        <f t="shared" si="10"/>
        <v>67.150000000000006</v>
      </c>
      <c r="CP6" s="22">
        <f t="shared" si="10"/>
        <v>66.739999999999995</v>
      </c>
      <c r="CQ6" s="22">
        <f t="shared" si="10"/>
        <v>62.19</v>
      </c>
      <c r="CR6" s="22">
        <f t="shared" si="10"/>
        <v>61.77</v>
      </c>
      <c r="CS6" s="22">
        <f t="shared" si="10"/>
        <v>61.69</v>
      </c>
      <c r="CT6" s="22">
        <f t="shared" si="10"/>
        <v>62.26</v>
      </c>
      <c r="CU6" s="22">
        <f t="shared" si="10"/>
        <v>62.22</v>
      </c>
      <c r="CV6" s="21" t="str">
        <f>IF(CV7="","",IF(CV7="-","【-】","【"&amp;SUBSTITUTE(TEXT(CV7,"#,##0.00"),"-","△")&amp;"】"))</f>
        <v>【62.22】</v>
      </c>
      <c r="CW6" s="22">
        <f>IF(CW7="",NA(),CW7)</f>
        <v>100.14</v>
      </c>
      <c r="CX6" s="22">
        <f t="shared" ref="CX6:DF6" si="11">IF(CX7="",NA(),CX7)</f>
        <v>100.14</v>
      </c>
      <c r="CY6" s="22">
        <f t="shared" si="11"/>
        <v>100.15</v>
      </c>
      <c r="CZ6" s="22">
        <f t="shared" si="11"/>
        <v>100.11</v>
      </c>
      <c r="DA6" s="22">
        <f t="shared" si="11"/>
        <v>100.13</v>
      </c>
      <c r="DB6" s="22">
        <f t="shared" si="11"/>
        <v>100.05</v>
      </c>
      <c r="DC6" s="22">
        <f t="shared" si="11"/>
        <v>100.08</v>
      </c>
      <c r="DD6" s="22">
        <f t="shared" si="11"/>
        <v>100</v>
      </c>
      <c r="DE6" s="22">
        <f t="shared" si="11"/>
        <v>100.16</v>
      </c>
      <c r="DF6" s="22">
        <f t="shared" si="11"/>
        <v>100.28</v>
      </c>
      <c r="DG6" s="21" t="str">
        <f>IF(DG7="","",IF(DG7="-","【-】","【"&amp;SUBSTITUTE(TEXT(DG7,"#,##0.00"),"-","△")&amp;"】"))</f>
        <v>【100.28】</v>
      </c>
      <c r="DH6" s="22">
        <f>IF(DH7="",NA(),DH7)</f>
        <v>49.38</v>
      </c>
      <c r="DI6" s="22">
        <f t="shared" ref="DI6:DQ6" si="12">IF(DI7="",NA(),DI7)</f>
        <v>50.47</v>
      </c>
      <c r="DJ6" s="22">
        <f t="shared" si="12"/>
        <v>52.19</v>
      </c>
      <c r="DK6" s="22">
        <f t="shared" si="12"/>
        <v>53.69</v>
      </c>
      <c r="DL6" s="22">
        <f t="shared" si="12"/>
        <v>54.62</v>
      </c>
      <c r="DM6" s="22">
        <f t="shared" si="12"/>
        <v>54.73</v>
      </c>
      <c r="DN6" s="22">
        <f t="shared" si="12"/>
        <v>55.77</v>
      </c>
      <c r="DO6" s="22">
        <f t="shared" si="12"/>
        <v>56.48</v>
      </c>
      <c r="DP6" s="22">
        <f t="shared" si="12"/>
        <v>57.5</v>
      </c>
      <c r="DQ6" s="22">
        <f t="shared" si="12"/>
        <v>58.52</v>
      </c>
      <c r="DR6" s="21" t="str">
        <f>IF(DR7="","",IF(DR7="-","【-】","【"&amp;SUBSTITUTE(TEXT(DR7,"#,##0.00"),"-","△")&amp;"】"))</f>
        <v>【58.52】</v>
      </c>
      <c r="DS6" s="22">
        <f>IF(DS7="",NA(),DS7)</f>
        <v>37.06</v>
      </c>
      <c r="DT6" s="22">
        <f t="shared" ref="DT6:EB6" si="13">IF(DT7="",NA(),DT7)</f>
        <v>36.94</v>
      </c>
      <c r="DU6" s="22">
        <f t="shared" si="13"/>
        <v>37.25</v>
      </c>
      <c r="DV6" s="22">
        <f t="shared" si="13"/>
        <v>36.69</v>
      </c>
      <c r="DW6" s="22">
        <f t="shared" si="13"/>
        <v>35.56</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2">
        <f t="shared" ref="EE6:EM6" si="14">IF(EE7="",NA(),EE7)</f>
        <v>0.13</v>
      </c>
      <c r="EF6" s="22">
        <f t="shared" si="14"/>
        <v>0.23</v>
      </c>
      <c r="EG6" s="22">
        <f t="shared" si="14"/>
        <v>1.22</v>
      </c>
      <c r="EH6" s="22">
        <f t="shared" si="14"/>
        <v>3.71</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280003</v>
      </c>
      <c r="D7" s="24">
        <v>46</v>
      </c>
      <c r="E7" s="24">
        <v>1</v>
      </c>
      <c r="F7" s="24">
        <v>0</v>
      </c>
      <c r="G7" s="24">
        <v>2</v>
      </c>
      <c r="H7" s="24" t="s">
        <v>93</v>
      </c>
      <c r="I7" s="24" t="s">
        <v>94</v>
      </c>
      <c r="J7" s="24" t="s">
        <v>95</v>
      </c>
      <c r="K7" s="24" t="s">
        <v>96</v>
      </c>
      <c r="L7" s="24" t="s">
        <v>97</v>
      </c>
      <c r="M7" s="24" t="s">
        <v>98</v>
      </c>
      <c r="N7" s="25" t="s">
        <v>99</v>
      </c>
      <c r="O7" s="25">
        <v>85.03</v>
      </c>
      <c r="P7" s="25">
        <v>100</v>
      </c>
      <c r="Q7" s="25">
        <v>0</v>
      </c>
      <c r="R7" s="25">
        <v>5488605</v>
      </c>
      <c r="S7" s="25">
        <v>8400.94</v>
      </c>
      <c r="T7" s="25">
        <v>653.33000000000004</v>
      </c>
      <c r="U7" s="25">
        <v>4851765</v>
      </c>
      <c r="V7" s="25">
        <v>3741.52</v>
      </c>
      <c r="W7" s="25">
        <v>1296.74</v>
      </c>
      <c r="X7" s="25">
        <v>116.14</v>
      </c>
      <c r="Y7" s="25">
        <v>124.99</v>
      </c>
      <c r="Z7" s="25">
        <v>123.51</v>
      </c>
      <c r="AA7" s="25">
        <v>97.64</v>
      </c>
      <c r="AB7" s="25">
        <v>124.74</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215.96</v>
      </c>
      <c r="AU7" s="25">
        <v>250.63</v>
      </c>
      <c r="AV7" s="25">
        <v>328.39</v>
      </c>
      <c r="AW7" s="25">
        <v>360.16</v>
      </c>
      <c r="AX7" s="25">
        <v>371.7</v>
      </c>
      <c r="AY7" s="25">
        <v>243.44</v>
      </c>
      <c r="AZ7" s="25">
        <v>258.49</v>
      </c>
      <c r="BA7" s="25">
        <v>271.10000000000002</v>
      </c>
      <c r="BB7" s="25">
        <v>284.45</v>
      </c>
      <c r="BC7" s="25">
        <v>309.23</v>
      </c>
      <c r="BD7" s="25">
        <v>309.23</v>
      </c>
      <c r="BE7" s="25">
        <v>234.87</v>
      </c>
      <c r="BF7" s="25">
        <v>204.26</v>
      </c>
      <c r="BG7" s="25">
        <v>177.84</v>
      </c>
      <c r="BH7" s="25">
        <v>210.73</v>
      </c>
      <c r="BI7" s="25">
        <v>151.97999999999999</v>
      </c>
      <c r="BJ7" s="25">
        <v>303.26</v>
      </c>
      <c r="BK7" s="25">
        <v>290.31</v>
      </c>
      <c r="BL7" s="25">
        <v>272.95999999999998</v>
      </c>
      <c r="BM7" s="25">
        <v>260.95999999999998</v>
      </c>
      <c r="BN7" s="25">
        <v>240.07</v>
      </c>
      <c r="BO7" s="25">
        <v>240.07</v>
      </c>
      <c r="BP7" s="25">
        <v>114.44</v>
      </c>
      <c r="BQ7" s="25">
        <v>124.02</v>
      </c>
      <c r="BR7" s="25">
        <v>122.54</v>
      </c>
      <c r="BS7" s="25">
        <v>93.37</v>
      </c>
      <c r="BT7" s="25">
        <v>123.85</v>
      </c>
      <c r="BU7" s="25">
        <v>114.14</v>
      </c>
      <c r="BV7" s="25">
        <v>112.83</v>
      </c>
      <c r="BW7" s="25">
        <v>112.84</v>
      </c>
      <c r="BX7" s="25">
        <v>110.77</v>
      </c>
      <c r="BY7" s="25">
        <v>112.35</v>
      </c>
      <c r="BZ7" s="25">
        <v>112.35</v>
      </c>
      <c r="CA7" s="25">
        <v>110.01</v>
      </c>
      <c r="CB7" s="25">
        <v>101.22</v>
      </c>
      <c r="CC7" s="25">
        <v>102.15</v>
      </c>
      <c r="CD7" s="25">
        <v>96.93</v>
      </c>
      <c r="CE7" s="25">
        <v>95.98</v>
      </c>
      <c r="CF7" s="25">
        <v>73.03</v>
      </c>
      <c r="CG7" s="25">
        <v>73.86</v>
      </c>
      <c r="CH7" s="25">
        <v>73.849999999999994</v>
      </c>
      <c r="CI7" s="25">
        <v>73.180000000000007</v>
      </c>
      <c r="CJ7" s="25">
        <v>73.05</v>
      </c>
      <c r="CK7" s="25">
        <v>73.05</v>
      </c>
      <c r="CL7" s="25">
        <v>65.56</v>
      </c>
      <c r="CM7" s="25">
        <v>65.92</v>
      </c>
      <c r="CN7" s="25">
        <v>66.17</v>
      </c>
      <c r="CO7" s="25">
        <v>67.150000000000006</v>
      </c>
      <c r="CP7" s="25">
        <v>66.739999999999995</v>
      </c>
      <c r="CQ7" s="25">
        <v>62.19</v>
      </c>
      <c r="CR7" s="25">
        <v>61.77</v>
      </c>
      <c r="CS7" s="25">
        <v>61.69</v>
      </c>
      <c r="CT7" s="25">
        <v>62.26</v>
      </c>
      <c r="CU7" s="25">
        <v>62.22</v>
      </c>
      <c r="CV7" s="25">
        <v>62.22</v>
      </c>
      <c r="CW7" s="25">
        <v>100.14</v>
      </c>
      <c r="CX7" s="25">
        <v>100.14</v>
      </c>
      <c r="CY7" s="25">
        <v>100.15</v>
      </c>
      <c r="CZ7" s="25">
        <v>100.11</v>
      </c>
      <c r="DA7" s="25">
        <v>100.13</v>
      </c>
      <c r="DB7" s="25">
        <v>100.05</v>
      </c>
      <c r="DC7" s="25">
        <v>100.08</v>
      </c>
      <c r="DD7" s="25">
        <v>100</v>
      </c>
      <c r="DE7" s="25">
        <v>100.16</v>
      </c>
      <c r="DF7" s="25">
        <v>100.28</v>
      </c>
      <c r="DG7" s="25">
        <v>100.28</v>
      </c>
      <c r="DH7" s="25">
        <v>49.38</v>
      </c>
      <c r="DI7" s="25">
        <v>50.47</v>
      </c>
      <c r="DJ7" s="25">
        <v>52.19</v>
      </c>
      <c r="DK7" s="25">
        <v>53.69</v>
      </c>
      <c r="DL7" s="25">
        <v>54.62</v>
      </c>
      <c r="DM7" s="25">
        <v>54.73</v>
      </c>
      <c r="DN7" s="25">
        <v>55.77</v>
      </c>
      <c r="DO7" s="25">
        <v>56.48</v>
      </c>
      <c r="DP7" s="25">
        <v>57.5</v>
      </c>
      <c r="DQ7" s="25">
        <v>58.52</v>
      </c>
      <c r="DR7" s="25">
        <v>58.52</v>
      </c>
      <c r="DS7" s="25">
        <v>37.06</v>
      </c>
      <c r="DT7" s="25">
        <v>36.94</v>
      </c>
      <c r="DU7" s="25">
        <v>37.25</v>
      </c>
      <c r="DV7" s="25">
        <v>36.69</v>
      </c>
      <c r="DW7" s="25">
        <v>35.56</v>
      </c>
      <c r="DX7" s="25">
        <v>22.46</v>
      </c>
      <c r="DY7" s="25">
        <v>25.84</v>
      </c>
      <c r="DZ7" s="25">
        <v>27.61</v>
      </c>
      <c r="EA7" s="25">
        <v>30.3</v>
      </c>
      <c r="EB7" s="25">
        <v>31.74</v>
      </c>
      <c r="EC7" s="25">
        <v>31.74</v>
      </c>
      <c r="ED7" s="25">
        <v>0</v>
      </c>
      <c r="EE7" s="25">
        <v>0.13</v>
      </c>
      <c r="EF7" s="25">
        <v>0.23</v>
      </c>
      <c r="EG7" s="25">
        <v>1.22</v>
      </c>
      <c r="EH7" s="25">
        <v>3.71</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058630F13916746AA9DC511CA60863F" ma:contentTypeVersion="" ma:contentTypeDescription="新しいドキュメントを作成します。" ma:contentTypeScope="" ma:versionID="64fc24615051f37ff521719b61f51e08">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BF4B32-AF1F-43B6-85CE-4160389A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69058C-915A-4577-85AA-D1DF120660ED}">
  <ds:schemaRefs>
    <ds:schemaRef ds:uri="http://schemas.microsoft.com/sharepoint/v3/contenttype/forms"/>
  </ds:schemaRefs>
</ds:datastoreItem>
</file>

<file path=customXml/itemProps3.xml><?xml version="1.0" encoding="utf-8"?>
<ds:datastoreItem xmlns:ds="http://schemas.openxmlformats.org/officeDocument/2006/customXml" ds:itemID="{6EAFE59D-FD60-48BA-8859-4A74A1A62BE0}">
  <ds:schemaRefs>
    <ds:schemaRef ds:uri="http://schemas.microsoft.com/office/2006/documentManagement/types"/>
    <ds:schemaRef ds:uri="http://www.w3.org/XML/1998/namespace"/>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2023-01-23T04:16:27Z</cp:lastPrinted>
  <dcterms:created xsi:type="dcterms:W3CDTF">2022-12-01T01:01:45Z</dcterms:created>
  <dcterms:modified xsi:type="dcterms:W3CDTF">2023-01-24T01:25:55Z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0x010100C058630F13916746AA9DC511CA60863F</vt:lpwstr>
  </property>
</Properties>
</file>