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sktop\【総務省125〆】公営企業に係る経営比較分析表（令和３年度決算）の分析等について（依頼）\01 依頼\"/>
    </mc:Choice>
  </mc:AlternateContent>
  <workbookProtection workbookAlgorithmName="SHA-512" workbookHashValue="JM2WXY/0sOQpMoCsy5FqugQQrtS5HHWjtIKOQehcx8+uq1Y12gTYqYkcQnMArgKaEBO7+2S3RSOdV7dI+0xI8Q==" workbookSaltValue="HtpqnDM+yN8ocF7CzKzEug==" workbookSpinCount="100000" lockStructure="1"/>
  <bookViews>
    <workbookView xWindow="0" yWindow="0" windowWidth="15360" windowHeight="764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K76" i="4" l="1"/>
  <c r="LH51" i="4"/>
  <c r="IE76" i="4"/>
  <c r="GQ30" i="4"/>
  <c r="LT76" i="4"/>
  <c r="GQ51" i="4"/>
  <c r="LH30" i="4"/>
  <c r="BZ51" i="4"/>
  <c r="BZ30" i="4"/>
  <c r="BG30" i="4"/>
  <c r="FX51" i="4"/>
  <c r="HP76" i="4"/>
  <c r="BG51" i="4"/>
  <c r="AV76" i="4"/>
  <c r="KO51" i="4"/>
  <c r="LE76" i="4"/>
  <c r="KO30" i="4"/>
  <c r="FX30" i="4"/>
  <c r="JV30" i="4"/>
  <c r="HA76" i="4"/>
  <c r="AN51" i="4"/>
  <c r="FE30" i="4"/>
  <c r="KP76" i="4"/>
  <c r="AN30" i="4"/>
  <c r="AG76" i="4"/>
  <c r="JV51" i="4"/>
  <c r="FE51" i="4"/>
  <c r="JC51" i="4"/>
  <c r="KA76" i="4"/>
  <c r="EL51" i="4"/>
  <c r="JC30" i="4"/>
  <c r="U30" i="4"/>
  <c r="R76" i="4"/>
  <c r="GL76" i="4"/>
  <c r="U51" i="4"/>
  <c r="EL30" i="4"/>
</calcChain>
</file>

<file path=xl/sharedStrings.xml><?xml version="1.0" encoding="utf-8"?>
<sst xmlns="http://schemas.openxmlformats.org/spreadsheetml/2006/main" count="278" uniqueCount="146">
  <si>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</si>
  <si>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</si>
  <si>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</si>
  <si>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</si>
  <si>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</si>
  <si>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</si>
  <si>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</si>
  <si>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</si>
  <si>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</si>
  <si>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</si>
  <si>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</si>
  <si>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</si>
  <si>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</si>
  <si>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</si>
  <si>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</si>
  <si>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</si>
  <si>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</si>
  <si>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</si>
  <si>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</si>
  <si>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</si>
  <si>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</si>
  <si>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</si>
  <si>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</si>
  <si>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</si>
  <si>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</si>
  <si>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</si>
  <si>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</si>
  <si>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</si>
  <si>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</si>
  <si>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</si>
  <si>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</si>
  <si>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</si>
  <si>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</si>
  <si>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</si>
  <si>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</si>
  <si>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</si>
  <si>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</si>
  <si>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</si>
  <si>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</si>
  <si>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</si>
  <si>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</si>
  <si>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</si>
  <si>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</si>
  <si>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</si>
  <si>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</si>
  <si>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</si>
  <si>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</si>
  <si>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</si>
  <si>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</si>
  <si>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</si>
  <si>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</si>
  <si>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</si>
  <si>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</si>
  <si>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</si>
  <si>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</si>
  <si>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</si>
  <si>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</si>
  <si>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</si>
  <si>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</si>
  <si>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</si>
  <si>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</si>
  <si>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</si>
  <si>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</si>
  <si>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</si>
  <si>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</si>
  <si>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</si>
  <si>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</si>
  <si>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</si>
  <si>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</si>
  <si>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</si>
  <si>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</si>
  <si>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</si>
  <si>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</si>
  <si>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</si>
  <si>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</si>
  <si>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</si>
  <si>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</si>
  <si>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</si>
  <si>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</si>
  <si>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</si>
  <si>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</si>
  <si>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</si>
  <si>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</si>
  <si>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</si>
  <si>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</si>
  <si>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</si>
  <si>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</si>
  <si>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</si>
  <si>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</si>
  <si>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</si>
  <si>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</si>
  <si>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</si>
  <si>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</si>
  <si>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</si>
  <si>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</si>
  <si>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</si>
  <si>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</si>
  <si>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</si>
  <si>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</si>
  <si>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</si>
  <si>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</si>
  <si>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</si>
  <si>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</si>
  <si>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</si>
  <si>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</si>
  <si>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</si>
  <si>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</si>
  <si>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</si>
  <si>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</si>
  <si>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</si>
  <si>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</si>
  <si>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</si>
  <si>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当該値(N-3)</t>
    <phoneticPr fontId="5"/>
  </si>
  <si>
    <t>当該値(N)</t>
    <phoneticPr fontId="5"/>
  </si>
  <si>
    <t>当該値(N)</t>
    <phoneticPr fontId="5"/>
  </si>
  <si>
    <t>当該値(N-4)</t>
    <phoneticPr fontId="5"/>
  </si>
  <si>
    <t>当該値(N-1)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</si>
  <si>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</si>
  <si>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</si>
  <si>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</si>
  <si>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</si>
  <si>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</si>
  <si>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</si>
  <si>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</si>
  <si>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香川県</t>
  </si>
  <si>
    <t>香川県玉藻町駐車場</t>
  </si>
  <si>
    <t>法非適用</t>
  </si>
  <si>
    <t>駐車場整備事業</t>
  </si>
  <si>
    <t>-</t>
  </si>
  <si>
    <t>Ａ１Ｂ２</t>
  </si>
  <si>
    <t>非設置</t>
  </si>
  <si>
    <t>該当数値なし</t>
  </si>
  <si>
    <t>届出駐車場</t>
  </si>
  <si>
    <t>立体式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</si>
  <si>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</si>
  <si>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</si>
  <si>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</si>
  <si>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</si>
  <si>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</si>
  <si>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</si>
  <si>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</si>
  <si>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</si>
  <si>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・設備投資見込額
　建設後23年が経過していること及び海岸に位置しており、塩害の被害を受けることから、今後、設備更新の増加が見込まれる。
・企業債残高対料金収入比率
　H29年度で企業債の償還が終了した。</t>
    <rPh sb="1" eb="3">
      <t>セツビ</t>
    </rPh>
    <rPh sb="3" eb="5">
      <t>トウシ</t>
    </rPh>
    <rPh sb="5" eb="7">
      <t>ミコミ</t>
    </rPh>
    <rPh sb="7" eb="8">
      <t>ガク</t>
    </rPh>
    <rPh sb="10" eb="13">
      <t>ケンセツゴ</t>
    </rPh>
    <rPh sb="15" eb="16">
      <t>ネン</t>
    </rPh>
    <rPh sb="17" eb="19">
      <t>ケイカ</t>
    </rPh>
    <rPh sb="25" eb="26">
      <t>オヨ</t>
    </rPh>
    <rPh sb="27" eb="29">
      <t>カイガン</t>
    </rPh>
    <rPh sb="30" eb="32">
      <t>イチ</t>
    </rPh>
    <rPh sb="37" eb="39">
      <t>エンガイ</t>
    </rPh>
    <rPh sb="40" eb="42">
      <t>ヒガイ</t>
    </rPh>
    <rPh sb="43" eb="44">
      <t>ウ</t>
    </rPh>
    <rPh sb="51" eb="53">
      <t>コンゴ</t>
    </rPh>
    <rPh sb="54" eb="58">
      <t>セツビコウシン</t>
    </rPh>
    <rPh sb="59" eb="61">
      <t>ゾウカ</t>
    </rPh>
    <rPh sb="62" eb="64">
      <t>ミコ</t>
    </rPh>
    <rPh sb="70" eb="73">
      <t>キギョウサイ</t>
    </rPh>
    <rPh sb="73" eb="75">
      <t>ザンダカ</t>
    </rPh>
    <rPh sb="75" eb="76">
      <t>タイ</t>
    </rPh>
    <rPh sb="76" eb="78">
      <t>リョウキン</t>
    </rPh>
    <rPh sb="78" eb="82">
      <t>シュウニュウヒリツ</t>
    </rPh>
    <rPh sb="87" eb="89">
      <t>ネンド</t>
    </rPh>
    <rPh sb="90" eb="93">
      <t>キギョウサイ</t>
    </rPh>
    <rPh sb="94" eb="96">
      <t>ショウカン</t>
    </rPh>
    <rPh sb="97" eb="99">
      <t>シュウリョウ</t>
    </rPh>
    <phoneticPr fontId="5"/>
  </si>
  <si>
    <t>　H16年6月から指定管理者による管理を行っており、料金収入の増加及び管理経費の節減を図っている。
　また、駐車場の利用時間の延長や利用者へのサービス向上のため、商店街共通駐車場サービス券や電子マネーの導入等を行っている。
　今後も健全な経営を続けながら、計画的に設備の更新等を進めるとともに、引き続き安定した経営が可能となるように努めたい。</t>
    <rPh sb="4" eb="5">
      <t>ネン</t>
    </rPh>
    <rPh sb="6" eb="7">
      <t>ガツ</t>
    </rPh>
    <rPh sb="9" eb="14">
      <t>シテイカンリシャ</t>
    </rPh>
    <rPh sb="17" eb="19">
      <t>カンリ</t>
    </rPh>
    <rPh sb="20" eb="21">
      <t>オコナ</t>
    </rPh>
    <rPh sb="26" eb="30">
      <t>リョウキンシュウニュウ</t>
    </rPh>
    <rPh sb="31" eb="33">
      <t>ゾウカ</t>
    </rPh>
    <rPh sb="33" eb="34">
      <t>オヨ</t>
    </rPh>
    <rPh sb="35" eb="39">
      <t>カンリケイヒ</t>
    </rPh>
    <rPh sb="40" eb="42">
      <t>セツゲン</t>
    </rPh>
    <rPh sb="43" eb="44">
      <t>ハカ</t>
    </rPh>
    <rPh sb="54" eb="57">
      <t>チュウシャジョウ</t>
    </rPh>
    <rPh sb="58" eb="62">
      <t>リヨウジカン</t>
    </rPh>
    <rPh sb="63" eb="65">
      <t>エンチョウ</t>
    </rPh>
    <rPh sb="66" eb="69">
      <t>リヨウシャ</t>
    </rPh>
    <rPh sb="75" eb="77">
      <t>コウジョウ</t>
    </rPh>
    <rPh sb="81" eb="86">
      <t>ショウテンガイキョウツウ</t>
    </rPh>
    <rPh sb="86" eb="89">
      <t>チュウシャジョウ</t>
    </rPh>
    <rPh sb="93" eb="94">
      <t>ケン</t>
    </rPh>
    <rPh sb="95" eb="97">
      <t>デンシ</t>
    </rPh>
    <rPh sb="101" eb="104">
      <t>ドウニュウトウ</t>
    </rPh>
    <rPh sb="105" eb="106">
      <t>オコナ</t>
    </rPh>
    <rPh sb="113" eb="115">
      <t>コンゴ</t>
    </rPh>
    <rPh sb="116" eb="118">
      <t>ケンゼン</t>
    </rPh>
    <rPh sb="119" eb="121">
      <t>ケイエイ</t>
    </rPh>
    <rPh sb="122" eb="123">
      <t>ツヅ</t>
    </rPh>
    <rPh sb="128" eb="131">
      <t>ケイカクテキ</t>
    </rPh>
    <rPh sb="132" eb="134">
      <t>セツビ</t>
    </rPh>
    <rPh sb="135" eb="139">
      <t>コウ</t>
    </rPh>
    <rPh sb="139" eb="140">
      <t>スス</t>
    </rPh>
    <rPh sb="147" eb="148">
      <t>ヒ</t>
    </rPh>
    <rPh sb="149" eb="150">
      <t>ツヅ</t>
    </rPh>
    <rPh sb="151" eb="153">
      <t>アンテイ</t>
    </rPh>
    <rPh sb="155" eb="157">
      <t>ケイエイ</t>
    </rPh>
    <rPh sb="158" eb="160">
      <t>カノウ</t>
    </rPh>
    <rPh sb="166" eb="167">
      <t>ツト</t>
    </rPh>
    <phoneticPr fontId="5"/>
  </si>
  <si>
    <t>・収益的収支比率
　新型コロナウイルスの影響により収益が減少したR2年度からは回復しているものの、100％には達していない状況である。
・他会計補助金比率
　R2年度は一般会計から補助を受けていたが、R3年度は解消している。
・売上高GOP比率
　R3年度は、大きくマイナスとなったR2年度からは改善されたが、若干のマイナスとなっている。
・EBITDA
　R3年度は、大きくマイナスとなったR2年度からは改善されたが、若干のマイナスとなっている。</t>
    <rPh sb="1" eb="8">
      <t>シュウエキテキシュウシヒリツ</t>
    </rPh>
    <rPh sb="34" eb="36">
      <t>ネンド</t>
    </rPh>
    <rPh sb="39" eb="41">
      <t>カイフク</t>
    </rPh>
    <rPh sb="55" eb="56">
      <t>タッ</t>
    </rPh>
    <rPh sb="61" eb="63">
      <t>ジョウキョウ</t>
    </rPh>
    <rPh sb="69" eb="70">
      <t>タ</t>
    </rPh>
    <rPh sb="70" eb="72">
      <t>カイケイ</t>
    </rPh>
    <rPh sb="72" eb="77">
      <t>ホジョキンヒリツ</t>
    </rPh>
    <rPh sb="102" eb="104">
      <t>ネンド</t>
    </rPh>
    <rPh sb="105" eb="107">
      <t>カイショウ</t>
    </rPh>
    <rPh sb="114" eb="117">
      <t>ウリアゲダカ</t>
    </rPh>
    <rPh sb="120" eb="122">
      <t>ヒリツ</t>
    </rPh>
    <rPh sb="130" eb="131">
      <t>オオ</t>
    </rPh>
    <rPh sb="143" eb="145">
      <t>ネンド</t>
    </rPh>
    <rPh sb="148" eb="150">
      <t>カイゼン</t>
    </rPh>
    <rPh sb="155" eb="157">
      <t>ジャッカン</t>
    </rPh>
    <phoneticPr fontId="5"/>
  </si>
  <si>
    <t>　利用者の大半は、近隣の大規模施設の利用者であることから、新型コロナウイルスの影響を大きく受けることになるが、それにより大きく低下したR2年度に比べ、稼働率は上昇している。</t>
    <rPh sb="1" eb="4">
      <t>リヨウシャ</t>
    </rPh>
    <rPh sb="5" eb="7">
      <t>タイハン</t>
    </rPh>
    <rPh sb="9" eb="11">
      <t>キンリン</t>
    </rPh>
    <rPh sb="12" eb="15">
      <t>ダイキボ</t>
    </rPh>
    <rPh sb="15" eb="17">
      <t>シセツ</t>
    </rPh>
    <rPh sb="18" eb="21">
      <t>リヨウシャ</t>
    </rPh>
    <rPh sb="42" eb="43">
      <t>オオ</t>
    </rPh>
    <rPh sb="45" eb="46">
      <t>ウ</t>
    </rPh>
    <rPh sb="60" eb="61">
      <t>オオ</t>
    </rPh>
    <rPh sb="63" eb="65">
      <t>テイカ</t>
    </rPh>
    <rPh sb="69" eb="71">
      <t>ネンド</t>
    </rPh>
    <rPh sb="72" eb="73">
      <t>クラ</t>
    </rPh>
    <rPh sb="75" eb="78">
      <t>カドウリツ</t>
    </rPh>
    <rPh sb="79" eb="81">
      <t>ジョウショウ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</si>
</sst>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30.8</c:v>
                </c:pt>
                <c:pt idx="1">
                  <c:v>161.1</c:v>
                </c:pt>
                <c:pt idx="2">
                  <c:v>112.5</c:v>
                </c:pt>
                <c:pt idx="3">
                  <c:v>93.1</c:v>
                </c:pt>
                <c:pt idx="4">
                  <c:v>98.2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C-403C-9683-38B9090BA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204.3</c:v>
                </c:pt>
                <c:pt idx="1">
                  <c:v>224.9</c:v>
                </c:pt>
                <c:pt idx="2">
                  <c:v>230.7</c:v>
                </c:pt>
                <c:pt idx="3">
                  <c:v>166.4</c:v>
                </c:pt>
                <c:pt idx="4">
                  <c:v>177.9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6C-403C-9683-38B9090BA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A-4E6F-A171-8D5A5BD4A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119.2</c:v>
                </c:pt>
                <c:pt idx="1">
                  <c:v>107.2</c:v>
                </c:pt>
                <c:pt idx="2">
                  <c:v>1555</c:v>
                </c:pt>
                <c:pt idx="3">
                  <c:v>69.3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2A-4E6F-A171-8D5A5BD4A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CA7-4E39-865A-BEE2C6ACC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A7-4E39-865A-BEE2C6ACC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274-4E11-AE6D-591F20DE5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74-4E11-AE6D-591F20DE5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0.9</c:v>
                </c:pt>
                <c:pt idx="1">
                  <c:v>0</c:v>
                </c:pt>
                <c:pt idx="2">
                  <c:v>0</c:v>
                </c:pt>
                <c:pt idx="3">
                  <c:v>29.2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E-4FCF-ADEC-8A94E1B99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3.6</c:v>
                </c:pt>
                <c:pt idx="2">
                  <c:v>1.7</c:v>
                </c:pt>
                <c:pt idx="3">
                  <c:v>9.9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E-4FCF-ADEC-8A94E1B99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385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F-4E9E-A9B2-251836E7B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11</c:v>
                </c:pt>
                <c:pt idx="2">
                  <c:v>7</c:v>
                </c:pt>
                <c:pt idx="3">
                  <c:v>260</c:v>
                </c:pt>
                <c:pt idx="4">
                  <c:v>15564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AF-4E9E-A9B2-251836E7B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59.5</c:v>
                </c:pt>
                <c:pt idx="1">
                  <c:v>59.5</c:v>
                </c:pt>
                <c:pt idx="2">
                  <c:v>52.3</c:v>
                </c:pt>
                <c:pt idx="3">
                  <c:v>17.399999999999999</c:v>
                </c:pt>
                <c:pt idx="4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9-492B-A059-0C59E06F4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159.4</c:v>
                </c:pt>
                <c:pt idx="1">
                  <c:v>160</c:v>
                </c:pt>
                <c:pt idx="2">
                  <c:v>164.6</c:v>
                </c:pt>
                <c:pt idx="3">
                  <c:v>140.30000000000001</c:v>
                </c:pt>
                <c:pt idx="4">
                  <c:v>147.30000000000001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92B-A059-0C59E06F4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17</c:v>
                </c:pt>
                <c:pt idx="1">
                  <c:v>37.9</c:v>
                </c:pt>
                <c:pt idx="2">
                  <c:v>3.1</c:v>
                </c:pt>
                <c:pt idx="3">
                  <c:v>-56.5</c:v>
                </c:pt>
                <c:pt idx="4">
                  <c:v>-1.9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D-4CFD-BE0A-A3BB08EEA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43.4</c:v>
                </c:pt>
                <c:pt idx="2">
                  <c:v>36.200000000000003</c:v>
                </c:pt>
                <c:pt idx="3">
                  <c:v>-15.8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9D-4CFD-BE0A-A3BB08EEA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11239</c:v>
                </c:pt>
                <c:pt idx="1">
                  <c:v>22446</c:v>
                </c:pt>
                <c:pt idx="2">
                  <c:v>6159</c:v>
                </c:pt>
                <c:pt idx="3">
                  <c:v>-10079</c:v>
                </c:pt>
                <c:pt idx="4">
                  <c:v>-485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2-4E01-AB38-D2D04C836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22549</c:v>
                </c:pt>
                <c:pt idx="1">
                  <c:v>26255</c:v>
                </c:pt>
                <c:pt idx="2">
                  <c:v>24482</c:v>
                </c:pt>
                <c:pt idx="3">
                  <c:v>13494</c:v>
                </c:pt>
                <c:pt idx="4">
                  <c:v>17746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E2-4E01-AB38-D2D04C836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JU58" zoomScaleNormal="100" zoomScaleSheetLayoutView="70" workbookViewId="0">
      <selection activeCell="NT54" sqref="NT54"/>
    </sheetView>
  </sheetViews>
  <sheetFormatPr defaultColWidth="2.6328125" defaultRowHeight="13" x14ac:dyDescent="0.2"/>
  <cols>
    <col min="1" max="1" width="2.6328125" customWidth="1"/>
    <col min="2" max="2" width="0.90625" customWidth="1"/>
    <col min="3" max="244" width="0.6328125" customWidth="1"/>
    <col min="245" max="245" width="0.90625" customWidth="1"/>
    <col min="246" max="366" width="0.6328125" customWidth="1"/>
    <col min="368" max="382" width="3.08984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香川県　香川県玉藻町駐車場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Ａ１Ｂ２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17036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132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立体式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24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333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240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144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30.8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161.1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112.5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93.1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98.2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0.9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29.2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59.5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59.5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52.3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17.399999999999999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25.8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204.3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224.9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230.7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166.4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177.9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3.6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1.7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9.9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5.0999999999999996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159.4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160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164.6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140.30000000000001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147.30000000000001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142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145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26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385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17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37.9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3.1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-56.5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-1.9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11239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22446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6159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-10079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-485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11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260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15564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32.299999999999997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43.4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36.200000000000003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-15.8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5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22549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26255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24482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13494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17746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143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119.2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107.2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1555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69.3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93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RujOzsgrROF2w8phCd8GSyq0jEyZfF5efdWE2J2aXuvDZKq2daWK0JDl7g0QFBnhzJUMm4KLXBhBsGpKkPHm5w==" saltValue="qSIEer4r9Xjoh6VA35/3w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" x14ac:dyDescent="0.2"/>
  <cols>
    <col min="1" max="1" width="14.6328125" customWidth="1"/>
    <col min="2" max="90" width="11.90625" customWidth="1"/>
    <col min="91" max="92" width="15.453125" customWidth="1"/>
    <col min="93" max="125" width="11.9062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102</v>
      </c>
      <c r="AM5" s="47" t="s">
        <v>103</v>
      </c>
      <c r="AN5" s="47" t="s">
        <v>104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105</v>
      </c>
      <c r="AV5" s="47" t="s">
        <v>106</v>
      </c>
      <c r="AW5" s="47" t="s">
        <v>107</v>
      </c>
      <c r="AX5" s="47" t="s">
        <v>92</v>
      </c>
      <c r="AY5" s="47" t="s">
        <v>108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109</v>
      </c>
      <c r="BG5" s="47" t="s">
        <v>106</v>
      </c>
      <c r="BH5" s="47" t="s">
        <v>110</v>
      </c>
      <c r="BI5" s="47" t="s">
        <v>111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105</v>
      </c>
      <c r="BR5" s="47" t="s">
        <v>112</v>
      </c>
      <c r="BS5" s="47" t="s">
        <v>91</v>
      </c>
      <c r="BT5" s="47" t="s">
        <v>111</v>
      </c>
      <c r="BU5" s="47" t="s">
        <v>113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105</v>
      </c>
      <c r="CC5" s="47" t="s">
        <v>101</v>
      </c>
      <c r="CD5" s="47" t="s">
        <v>107</v>
      </c>
      <c r="CE5" s="47" t="s">
        <v>92</v>
      </c>
      <c r="CF5" s="47" t="s">
        <v>114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115</v>
      </c>
      <c r="CP5" s="47" t="s">
        <v>90</v>
      </c>
      <c r="CQ5" s="47" t="s">
        <v>91</v>
      </c>
      <c r="CR5" s="47" t="s">
        <v>116</v>
      </c>
      <c r="CS5" s="47" t="s">
        <v>114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105</v>
      </c>
      <c r="DA5" s="47" t="s">
        <v>101</v>
      </c>
      <c r="DB5" s="47" t="s">
        <v>117</v>
      </c>
      <c r="DC5" s="47" t="s">
        <v>92</v>
      </c>
      <c r="DD5" s="47" t="s">
        <v>114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115</v>
      </c>
      <c r="DL5" s="47" t="s">
        <v>106</v>
      </c>
      <c r="DM5" s="47" t="s">
        <v>102</v>
      </c>
      <c r="DN5" s="47" t="s">
        <v>111</v>
      </c>
      <c r="DO5" s="47" t="s">
        <v>113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118</v>
      </c>
      <c r="B6" s="48">
        <f>B8</f>
        <v>2021</v>
      </c>
      <c r="C6" s="48">
        <f t="shared" ref="C6:X6" si="1">C8</f>
        <v>370002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2</v>
      </c>
      <c r="H6" s="48" t="str">
        <f>SUBSTITUTE(H8,"　","")</f>
        <v>香川県</v>
      </c>
      <c r="I6" s="48" t="str">
        <f t="shared" si="1"/>
        <v>香川県玉藻町駐車場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Ａ１Ｂ２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立体式</v>
      </c>
      <c r="R6" s="51">
        <f t="shared" si="1"/>
        <v>24</v>
      </c>
      <c r="S6" s="50" t="str">
        <f t="shared" si="1"/>
        <v>公共施設</v>
      </c>
      <c r="T6" s="50" t="str">
        <f t="shared" si="1"/>
        <v>無</v>
      </c>
      <c r="U6" s="51">
        <f t="shared" si="1"/>
        <v>17036</v>
      </c>
      <c r="V6" s="51">
        <f t="shared" si="1"/>
        <v>333</v>
      </c>
      <c r="W6" s="51">
        <f t="shared" si="1"/>
        <v>240</v>
      </c>
      <c r="X6" s="50" t="str">
        <f t="shared" si="1"/>
        <v>代行制</v>
      </c>
      <c r="Y6" s="52">
        <f>IF(Y8="-",NA(),Y8)</f>
        <v>30.8</v>
      </c>
      <c r="Z6" s="52">
        <f t="shared" ref="Z6:AH6" si="2">IF(Z8="-",NA(),Z8)</f>
        <v>161.1</v>
      </c>
      <c r="AA6" s="52">
        <f t="shared" si="2"/>
        <v>112.5</v>
      </c>
      <c r="AB6" s="52">
        <f t="shared" si="2"/>
        <v>93.1</v>
      </c>
      <c r="AC6" s="52">
        <f t="shared" si="2"/>
        <v>98.2</v>
      </c>
      <c r="AD6" s="52">
        <f t="shared" si="2"/>
        <v>204.3</v>
      </c>
      <c r="AE6" s="52">
        <f t="shared" si="2"/>
        <v>224.9</v>
      </c>
      <c r="AF6" s="52">
        <f t="shared" si="2"/>
        <v>230.7</v>
      </c>
      <c r="AG6" s="52">
        <f t="shared" si="2"/>
        <v>166.4</v>
      </c>
      <c r="AH6" s="52">
        <f t="shared" si="2"/>
        <v>177.9</v>
      </c>
      <c r="AI6" s="49" t="str">
        <f>IF(AI8="-","",IF(AI8="-","【-】","【"&amp;SUBSTITUTE(TEXT(AI8,"#,##0.0"),"-","△")&amp;"】"))</f>
        <v>【236.1】</v>
      </c>
      <c r="AJ6" s="52">
        <f>IF(AJ8="-",NA(),AJ8)</f>
        <v>0.9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29.2</v>
      </c>
      <c r="AN6" s="52">
        <f t="shared" si="3"/>
        <v>0</v>
      </c>
      <c r="AO6" s="52">
        <f t="shared" si="3"/>
        <v>3.8</v>
      </c>
      <c r="AP6" s="52">
        <f t="shared" si="3"/>
        <v>3.6</v>
      </c>
      <c r="AQ6" s="52">
        <f t="shared" si="3"/>
        <v>1.7</v>
      </c>
      <c r="AR6" s="52">
        <f t="shared" si="3"/>
        <v>9.9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26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385</v>
      </c>
      <c r="AY6" s="53">
        <f t="shared" si="4"/>
        <v>0</v>
      </c>
      <c r="AZ6" s="53">
        <f t="shared" si="4"/>
        <v>14</v>
      </c>
      <c r="BA6" s="53">
        <f t="shared" si="4"/>
        <v>11</v>
      </c>
      <c r="BB6" s="53">
        <f t="shared" si="4"/>
        <v>7</v>
      </c>
      <c r="BC6" s="53">
        <f t="shared" si="4"/>
        <v>260</v>
      </c>
      <c r="BD6" s="53">
        <f t="shared" si="4"/>
        <v>15564</v>
      </c>
      <c r="BE6" s="51" t="str">
        <f>IF(BE8="-","",IF(BE8="-","【-】","【"&amp;SUBSTITUTE(TEXT(BE8,"#,##0"),"-","△")&amp;"】"))</f>
        <v>【3,111】</v>
      </c>
      <c r="BF6" s="52">
        <f>IF(BF8="-",NA(),BF8)</f>
        <v>17</v>
      </c>
      <c r="BG6" s="52">
        <f t="shared" ref="BG6:BO6" si="5">IF(BG8="-",NA(),BG8)</f>
        <v>37.9</v>
      </c>
      <c r="BH6" s="52">
        <f t="shared" si="5"/>
        <v>3.1</v>
      </c>
      <c r="BI6" s="52">
        <f t="shared" si="5"/>
        <v>-56.5</v>
      </c>
      <c r="BJ6" s="52">
        <f t="shared" si="5"/>
        <v>-1.9</v>
      </c>
      <c r="BK6" s="52">
        <f t="shared" si="5"/>
        <v>32.299999999999997</v>
      </c>
      <c r="BL6" s="52">
        <f t="shared" si="5"/>
        <v>43.4</v>
      </c>
      <c r="BM6" s="52">
        <f t="shared" si="5"/>
        <v>36.200000000000003</v>
      </c>
      <c r="BN6" s="52">
        <f t="shared" si="5"/>
        <v>-15.8</v>
      </c>
      <c r="BO6" s="52">
        <f t="shared" si="5"/>
        <v>5</v>
      </c>
      <c r="BP6" s="49" t="str">
        <f>IF(BP8="-","",IF(BP8="-","【-】","【"&amp;SUBSTITUTE(TEXT(BP8,"#,##0.0"),"-","△")&amp;"】"))</f>
        <v>【0.8】</v>
      </c>
      <c r="BQ6" s="53">
        <f>IF(BQ8="-",NA(),BQ8)</f>
        <v>11239</v>
      </c>
      <c r="BR6" s="53">
        <f t="shared" ref="BR6:BZ6" si="6">IF(BR8="-",NA(),BR8)</f>
        <v>22446</v>
      </c>
      <c r="BS6" s="53">
        <f t="shared" si="6"/>
        <v>6159</v>
      </c>
      <c r="BT6" s="53">
        <f t="shared" si="6"/>
        <v>-10079</v>
      </c>
      <c r="BU6" s="53">
        <f t="shared" si="6"/>
        <v>-485</v>
      </c>
      <c r="BV6" s="53">
        <f t="shared" si="6"/>
        <v>22549</v>
      </c>
      <c r="BW6" s="53">
        <f t="shared" si="6"/>
        <v>26255</v>
      </c>
      <c r="BX6" s="53">
        <f t="shared" si="6"/>
        <v>24482</v>
      </c>
      <c r="BY6" s="53">
        <f t="shared" si="6"/>
        <v>13494</v>
      </c>
      <c r="BZ6" s="53">
        <f t="shared" si="6"/>
        <v>17746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119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120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119.2</v>
      </c>
      <c r="DF6" s="52">
        <f t="shared" si="8"/>
        <v>107.2</v>
      </c>
      <c r="DG6" s="52">
        <f t="shared" si="8"/>
        <v>1555</v>
      </c>
      <c r="DH6" s="52">
        <f t="shared" si="8"/>
        <v>69.3</v>
      </c>
      <c r="DI6" s="52">
        <f t="shared" si="8"/>
        <v>93</v>
      </c>
      <c r="DJ6" s="49" t="str">
        <f>IF(DJ8="-","",IF(DJ8="-","【-】","【"&amp;SUBSTITUTE(TEXT(DJ8,"#,##0.0"),"-","△")&amp;"】"))</f>
        <v>【99.8】</v>
      </c>
      <c r="DK6" s="52">
        <f>IF(DK8="-",NA(),DK8)</f>
        <v>59.5</v>
      </c>
      <c r="DL6" s="52">
        <f t="shared" ref="DL6:DT6" si="9">IF(DL8="-",NA(),DL8)</f>
        <v>59.5</v>
      </c>
      <c r="DM6" s="52">
        <f t="shared" si="9"/>
        <v>52.3</v>
      </c>
      <c r="DN6" s="52">
        <f t="shared" si="9"/>
        <v>17.399999999999999</v>
      </c>
      <c r="DO6" s="52">
        <f t="shared" si="9"/>
        <v>25.8</v>
      </c>
      <c r="DP6" s="52">
        <f t="shared" si="9"/>
        <v>159.4</v>
      </c>
      <c r="DQ6" s="52">
        <f t="shared" si="9"/>
        <v>160</v>
      </c>
      <c r="DR6" s="52">
        <f t="shared" si="9"/>
        <v>164.6</v>
      </c>
      <c r="DS6" s="52">
        <f t="shared" si="9"/>
        <v>140.30000000000001</v>
      </c>
      <c r="DT6" s="52">
        <f t="shared" si="9"/>
        <v>147.30000000000001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121</v>
      </c>
      <c r="B7" s="48">
        <f t="shared" ref="B7:X7" si="10">B8</f>
        <v>2021</v>
      </c>
      <c r="C7" s="48">
        <f t="shared" si="10"/>
        <v>370002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2</v>
      </c>
      <c r="H7" s="48" t="str">
        <f t="shared" si="10"/>
        <v>香川県</v>
      </c>
      <c r="I7" s="48" t="str">
        <f t="shared" si="10"/>
        <v>香川県玉藻町駐車場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Ａ１Ｂ２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立体式</v>
      </c>
      <c r="R7" s="51">
        <f t="shared" si="10"/>
        <v>24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17036</v>
      </c>
      <c r="V7" s="51">
        <f t="shared" si="10"/>
        <v>333</v>
      </c>
      <c r="W7" s="51">
        <f t="shared" si="10"/>
        <v>240</v>
      </c>
      <c r="X7" s="50" t="str">
        <f t="shared" si="10"/>
        <v>代行制</v>
      </c>
      <c r="Y7" s="52">
        <f>Y8</f>
        <v>30.8</v>
      </c>
      <c r="Z7" s="52">
        <f t="shared" ref="Z7:AH7" si="11">Z8</f>
        <v>161.1</v>
      </c>
      <c r="AA7" s="52">
        <f t="shared" si="11"/>
        <v>112.5</v>
      </c>
      <c r="AB7" s="52">
        <f t="shared" si="11"/>
        <v>93.1</v>
      </c>
      <c r="AC7" s="52">
        <f t="shared" si="11"/>
        <v>98.2</v>
      </c>
      <c r="AD7" s="52">
        <f t="shared" si="11"/>
        <v>204.3</v>
      </c>
      <c r="AE7" s="52">
        <f t="shared" si="11"/>
        <v>224.9</v>
      </c>
      <c r="AF7" s="52">
        <f t="shared" si="11"/>
        <v>230.7</v>
      </c>
      <c r="AG7" s="52">
        <f t="shared" si="11"/>
        <v>166.4</v>
      </c>
      <c r="AH7" s="52">
        <f t="shared" si="11"/>
        <v>177.9</v>
      </c>
      <c r="AI7" s="49"/>
      <c r="AJ7" s="52">
        <f>AJ8</f>
        <v>0.9</v>
      </c>
      <c r="AK7" s="52">
        <f t="shared" ref="AK7:AS7" si="12">AK8</f>
        <v>0</v>
      </c>
      <c r="AL7" s="52">
        <f t="shared" si="12"/>
        <v>0</v>
      </c>
      <c r="AM7" s="52">
        <f t="shared" si="12"/>
        <v>29.2</v>
      </c>
      <c r="AN7" s="52">
        <f t="shared" si="12"/>
        <v>0</v>
      </c>
      <c r="AO7" s="52">
        <f t="shared" si="12"/>
        <v>3.8</v>
      </c>
      <c r="AP7" s="52">
        <f t="shared" si="12"/>
        <v>3.6</v>
      </c>
      <c r="AQ7" s="52">
        <f t="shared" si="12"/>
        <v>1.7</v>
      </c>
      <c r="AR7" s="52">
        <f t="shared" si="12"/>
        <v>9.9</v>
      </c>
      <c r="AS7" s="52">
        <f t="shared" si="12"/>
        <v>5.0999999999999996</v>
      </c>
      <c r="AT7" s="49"/>
      <c r="AU7" s="53">
        <f>AU8</f>
        <v>26</v>
      </c>
      <c r="AV7" s="53">
        <f t="shared" ref="AV7:BD7" si="13">AV8</f>
        <v>0</v>
      </c>
      <c r="AW7" s="53">
        <f t="shared" si="13"/>
        <v>0</v>
      </c>
      <c r="AX7" s="53">
        <f t="shared" si="13"/>
        <v>385</v>
      </c>
      <c r="AY7" s="53">
        <f t="shared" si="13"/>
        <v>0</v>
      </c>
      <c r="AZ7" s="53">
        <f t="shared" si="13"/>
        <v>14</v>
      </c>
      <c r="BA7" s="53">
        <f t="shared" si="13"/>
        <v>11</v>
      </c>
      <c r="BB7" s="53">
        <f t="shared" si="13"/>
        <v>7</v>
      </c>
      <c r="BC7" s="53">
        <f t="shared" si="13"/>
        <v>260</v>
      </c>
      <c r="BD7" s="53">
        <f t="shared" si="13"/>
        <v>15564</v>
      </c>
      <c r="BE7" s="51"/>
      <c r="BF7" s="52">
        <f>BF8</f>
        <v>17</v>
      </c>
      <c r="BG7" s="52">
        <f t="shared" ref="BG7:BO7" si="14">BG8</f>
        <v>37.9</v>
      </c>
      <c r="BH7" s="52">
        <f t="shared" si="14"/>
        <v>3.1</v>
      </c>
      <c r="BI7" s="52">
        <f t="shared" si="14"/>
        <v>-56.5</v>
      </c>
      <c r="BJ7" s="52">
        <f t="shared" si="14"/>
        <v>-1.9</v>
      </c>
      <c r="BK7" s="52">
        <f t="shared" si="14"/>
        <v>32.299999999999997</v>
      </c>
      <c r="BL7" s="52">
        <f t="shared" si="14"/>
        <v>43.4</v>
      </c>
      <c r="BM7" s="52">
        <f t="shared" si="14"/>
        <v>36.200000000000003</v>
      </c>
      <c r="BN7" s="52">
        <f t="shared" si="14"/>
        <v>-15.8</v>
      </c>
      <c r="BO7" s="52">
        <f t="shared" si="14"/>
        <v>5</v>
      </c>
      <c r="BP7" s="49"/>
      <c r="BQ7" s="53">
        <f>BQ8</f>
        <v>11239</v>
      </c>
      <c r="BR7" s="53">
        <f t="shared" ref="BR7:BZ7" si="15">BR8</f>
        <v>22446</v>
      </c>
      <c r="BS7" s="53">
        <f t="shared" si="15"/>
        <v>6159</v>
      </c>
      <c r="BT7" s="53">
        <f t="shared" si="15"/>
        <v>-10079</v>
      </c>
      <c r="BU7" s="53">
        <f t="shared" si="15"/>
        <v>-485</v>
      </c>
      <c r="BV7" s="53">
        <f t="shared" si="15"/>
        <v>22549</v>
      </c>
      <c r="BW7" s="53">
        <f t="shared" si="15"/>
        <v>26255</v>
      </c>
      <c r="BX7" s="53">
        <f t="shared" si="15"/>
        <v>24482</v>
      </c>
      <c r="BY7" s="53">
        <f t="shared" si="15"/>
        <v>13494</v>
      </c>
      <c r="BZ7" s="53">
        <f t="shared" si="15"/>
        <v>17746</v>
      </c>
      <c r="CA7" s="51"/>
      <c r="CB7" s="52" t="s">
        <v>122</v>
      </c>
      <c r="CC7" s="52" t="s">
        <v>122</v>
      </c>
      <c r="CD7" s="52" t="s">
        <v>122</v>
      </c>
      <c r="CE7" s="52" t="s">
        <v>122</v>
      </c>
      <c r="CF7" s="52" t="s">
        <v>122</v>
      </c>
      <c r="CG7" s="52" t="s">
        <v>122</v>
      </c>
      <c r="CH7" s="52" t="s">
        <v>122</v>
      </c>
      <c r="CI7" s="52" t="s">
        <v>122</v>
      </c>
      <c r="CJ7" s="52" t="s">
        <v>122</v>
      </c>
      <c r="CK7" s="52" t="s">
        <v>123</v>
      </c>
      <c r="CL7" s="49"/>
      <c r="CM7" s="51">
        <f>CM8</f>
        <v>0</v>
      </c>
      <c r="CN7" s="51">
        <f>CN8</f>
        <v>0</v>
      </c>
      <c r="CO7" s="52" t="s">
        <v>122</v>
      </c>
      <c r="CP7" s="52" t="s">
        <v>122</v>
      </c>
      <c r="CQ7" s="52" t="s">
        <v>122</v>
      </c>
      <c r="CR7" s="52" t="s">
        <v>122</v>
      </c>
      <c r="CS7" s="52" t="s">
        <v>122</v>
      </c>
      <c r="CT7" s="52" t="s">
        <v>122</v>
      </c>
      <c r="CU7" s="52" t="s">
        <v>122</v>
      </c>
      <c r="CV7" s="52" t="s">
        <v>122</v>
      </c>
      <c r="CW7" s="52" t="s">
        <v>122</v>
      </c>
      <c r="CX7" s="52" t="s">
        <v>123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119.2</v>
      </c>
      <c r="DF7" s="52">
        <f t="shared" si="16"/>
        <v>107.2</v>
      </c>
      <c r="DG7" s="52">
        <f t="shared" si="16"/>
        <v>1555</v>
      </c>
      <c r="DH7" s="52">
        <f t="shared" si="16"/>
        <v>69.3</v>
      </c>
      <c r="DI7" s="52">
        <f t="shared" si="16"/>
        <v>93</v>
      </c>
      <c r="DJ7" s="49"/>
      <c r="DK7" s="52">
        <f>DK8</f>
        <v>59.5</v>
      </c>
      <c r="DL7" s="52">
        <f t="shared" ref="DL7:DT7" si="17">DL8</f>
        <v>59.5</v>
      </c>
      <c r="DM7" s="52">
        <f t="shared" si="17"/>
        <v>52.3</v>
      </c>
      <c r="DN7" s="52">
        <f t="shared" si="17"/>
        <v>17.399999999999999</v>
      </c>
      <c r="DO7" s="52">
        <f t="shared" si="17"/>
        <v>25.8</v>
      </c>
      <c r="DP7" s="52">
        <f t="shared" si="17"/>
        <v>159.4</v>
      </c>
      <c r="DQ7" s="52">
        <f t="shared" si="17"/>
        <v>160</v>
      </c>
      <c r="DR7" s="52">
        <f t="shared" si="17"/>
        <v>164.6</v>
      </c>
      <c r="DS7" s="52">
        <f t="shared" si="17"/>
        <v>140.30000000000001</v>
      </c>
      <c r="DT7" s="52">
        <f t="shared" si="17"/>
        <v>147.30000000000001</v>
      </c>
      <c r="DU7" s="49"/>
    </row>
    <row r="8" spans="1:125" s="54" customFormat="1" x14ac:dyDescent="0.2">
      <c r="A8" s="37"/>
      <c r="B8" s="55">
        <v>2021</v>
      </c>
      <c r="C8" s="55">
        <v>370002</v>
      </c>
      <c r="D8" s="55">
        <v>47</v>
      </c>
      <c r="E8" s="55">
        <v>14</v>
      </c>
      <c r="F8" s="55">
        <v>0</v>
      </c>
      <c r="G8" s="55">
        <v>2</v>
      </c>
      <c r="H8" s="55" t="s">
        <v>124</v>
      </c>
      <c r="I8" s="55" t="s">
        <v>125</v>
      </c>
      <c r="J8" s="55" t="s">
        <v>126</v>
      </c>
      <c r="K8" s="55" t="s">
        <v>127</v>
      </c>
      <c r="L8" s="55" t="s">
        <v>128</v>
      </c>
      <c r="M8" s="55" t="s">
        <v>129</v>
      </c>
      <c r="N8" s="55" t="s">
        <v>130</v>
      </c>
      <c r="O8" s="56" t="s">
        <v>131</v>
      </c>
      <c r="P8" s="57" t="s">
        <v>132</v>
      </c>
      <c r="Q8" s="57" t="s">
        <v>133</v>
      </c>
      <c r="R8" s="58">
        <v>24</v>
      </c>
      <c r="S8" s="57" t="s">
        <v>134</v>
      </c>
      <c r="T8" s="57" t="s">
        <v>135</v>
      </c>
      <c r="U8" s="58">
        <v>17036</v>
      </c>
      <c r="V8" s="58">
        <v>333</v>
      </c>
      <c r="W8" s="58">
        <v>240</v>
      </c>
      <c r="X8" s="57" t="s">
        <v>136</v>
      </c>
      <c r="Y8" s="59">
        <v>30.8</v>
      </c>
      <c r="Z8" s="59">
        <v>161.1</v>
      </c>
      <c r="AA8" s="59">
        <v>112.5</v>
      </c>
      <c r="AB8" s="59">
        <v>93.1</v>
      </c>
      <c r="AC8" s="59">
        <v>98.2</v>
      </c>
      <c r="AD8" s="59">
        <v>204.3</v>
      </c>
      <c r="AE8" s="59">
        <v>224.9</v>
      </c>
      <c r="AF8" s="59">
        <v>230.7</v>
      </c>
      <c r="AG8" s="59">
        <v>166.4</v>
      </c>
      <c r="AH8" s="59">
        <v>177.9</v>
      </c>
      <c r="AI8" s="56">
        <v>236.1</v>
      </c>
      <c r="AJ8" s="59">
        <v>0.9</v>
      </c>
      <c r="AK8" s="59">
        <v>0</v>
      </c>
      <c r="AL8" s="59">
        <v>0</v>
      </c>
      <c r="AM8" s="59">
        <v>29.2</v>
      </c>
      <c r="AN8" s="59">
        <v>0</v>
      </c>
      <c r="AO8" s="59">
        <v>3.8</v>
      </c>
      <c r="AP8" s="59">
        <v>3.6</v>
      </c>
      <c r="AQ8" s="59">
        <v>1.7</v>
      </c>
      <c r="AR8" s="59">
        <v>9.9</v>
      </c>
      <c r="AS8" s="59">
        <v>5.0999999999999996</v>
      </c>
      <c r="AT8" s="56">
        <v>5.2</v>
      </c>
      <c r="AU8" s="60">
        <v>26</v>
      </c>
      <c r="AV8" s="60">
        <v>0</v>
      </c>
      <c r="AW8" s="60">
        <v>0</v>
      </c>
      <c r="AX8" s="60">
        <v>385</v>
      </c>
      <c r="AY8" s="60">
        <v>0</v>
      </c>
      <c r="AZ8" s="60">
        <v>14</v>
      </c>
      <c r="BA8" s="60">
        <v>11</v>
      </c>
      <c r="BB8" s="60">
        <v>7</v>
      </c>
      <c r="BC8" s="60">
        <v>260</v>
      </c>
      <c r="BD8" s="60">
        <v>15564</v>
      </c>
      <c r="BE8" s="60">
        <v>3111</v>
      </c>
      <c r="BF8" s="59">
        <v>17</v>
      </c>
      <c r="BG8" s="59">
        <v>37.9</v>
      </c>
      <c r="BH8" s="59">
        <v>3.1</v>
      </c>
      <c r="BI8" s="59">
        <v>-56.5</v>
      </c>
      <c r="BJ8" s="59">
        <v>-1.9</v>
      </c>
      <c r="BK8" s="59">
        <v>32.299999999999997</v>
      </c>
      <c r="BL8" s="59">
        <v>43.4</v>
      </c>
      <c r="BM8" s="59">
        <v>36.200000000000003</v>
      </c>
      <c r="BN8" s="59">
        <v>-15.8</v>
      </c>
      <c r="BO8" s="59">
        <v>5</v>
      </c>
      <c r="BP8" s="56">
        <v>0.8</v>
      </c>
      <c r="BQ8" s="60">
        <v>11239</v>
      </c>
      <c r="BR8" s="60">
        <v>22446</v>
      </c>
      <c r="BS8" s="60">
        <v>6159</v>
      </c>
      <c r="BT8" s="61">
        <v>-10079</v>
      </c>
      <c r="BU8" s="61">
        <v>-485</v>
      </c>
      <c r="BV8" s="60">
        <v>22549</v>
      </c>
      <c r="BW8" s="60">
        <v>26255</v>
      </c>
      <c r="BX8" s="60">
        <v>24482</v>
      </c>
      <c r="BY8" s="60">
        <v>13494</v>
      </c>
      <c r="BZ8" s="60">
        <v>17746</v>
      </c>
      <c r="CA8" s="58">
        <v>10906</v>
      </c>
      <c r="CB8" s="59" t="s">
        <v>128</v>
      </c>
      <c r="CC8" s="59" t="s">
        <v>128</v>
      </c>
      <c r="CD8" s="59" t="s">
        <v>128</v>
      </c>
      <c r="CE8" s="59" t="s">
        <v>128</v>
      </c>
      <c r="CF8" s="59" t="s">
        <v>128</v>
      </c>
      <c r="CG8" s="59" t="s">
        <v>128</v>
      </c>
      <c r="CH8" s="59" t="s">
        <v>128</v>
      </c>
      <c r="CI8" s="59" t="s">
        <v>128</v>
      </c>
      <c r="CJ8" s="59" t="s">
        <v>128</v>
      </c>
      <c r="CK8" s="59" t="s">
        <v>128</v>
      </c>
      <c r="CL8" s="56" t="s">
        <v>128</v>
      </c>
      <c r="CM8" s="58">
        <v>0</v>
      </c>
      <c r="CN8" s="58">
        <v>0</v>
      </c>
      <c r="CO8" s="59" t="s">
        <v>128</v>
      </c>
      <c r="CP8" s="59" t="s">
        <v>128</v>
      </c>
      <c r="CQ8" s="59" t="s">
        <v>128</v>
      </c>
      <c r="CR8" s="59" t="s">
        <v>128</v>
      </c>
      <c r="CS8" s="59" t="s">
        <v>128</v>
      </c>
      <c r="CT8" s="59" t="s">
        <v>128</v>
      </c>
      <c r="CU8" s="59" t="s">
        <v>128</v>
      </c>
      <c r="CV8" s="59" t="s">
        <v>128</v>
      </c>
      <c r="CW8" s="59" t="s">
        <v>128</v>
      </c>
      <c r="CX8" s="59" t="s">
        <v>128</v>
      </c>
      <c r="CY8" s="56" t="s">
        <v>128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119.2</v>
      </c>
      <c r="DF8" s="59">
        <v>107.2</v>
      </c>
      <c r="DG8" s="59">
        <v>1555</v>
      </c>
      <c r="DH8" s="59">
        <v>69.3</v>
      </c>
      <c r="DI8" s="59">
        <v>93</v>
      </c>
      <c r="DJ8" s="56">
        <v>99.8</v>
      </c>
      <c r="DK8" s="59">
        <v>59.5</v>
      </c>
      <c r="DL8" s="59">
        <v>59.5</v>
      </c>
      <c r="DM8" s="59">
        <v>52.3</v>
      </c>
      <c r="DN8" s="59">
        <v>17.399999999999999</v>
      </c>
      <c r="DO8" s="59">
        <v>25.8</v>
      </c>
      <c r="DP8" s="59">
        <v>159.4</v>
      </c>
      <c r="DQ8" s="59">
        <v>160</v>
      </c>
      <c r="DR8" s="59">
        <v>164.6</v>
      </c>
      <c r="DS8" s="59">
        <v>140.30000000000001</v>
      </c>
      <c r="DT8" s="59">
        <v>147.30000000000001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137</v>
      </c>
      <c r="C10" s="64" t="s">
        <v>138</v>
      </c>
      <c r="D10" s="64" t="s">
        <v>139</v>
      </c>
      <c r="E10" s="64" t="s">
        <v>140</v>
      </c>
      <c r="F10" s="64" t="s">
        <v>141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SG13710のC20-1683</cp:lastModifiedBy>
  <cp:lastPrinted>2023-01-26T09:58:06Z</cp:lastPrinted>
  <dcterms:created xsi:type="dcterms:W3CDTF">2022-12-09T03:30:53Z</dcterms:created>
  <dcterms:modified xsi:type="dcterms:W3CDTF">2023-01-26T09:58:43Z</dcterms:modified>
  <cp:category/>
</cp:coreProperties>
</file>