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01264\Desktop\○企業局・公営企業関係\2022年度\01 公営企業関係\01 照会\050106_【総務省127〆】公営企業に係る経営比較分析表（令和３年度決算）の分析等について（依頼）\03総務省回答\"/>
    </mc:Choice>
  </mc:AlternateContent>
  <workbookProtection workbookAlgorithmName="SHA-512" workbookHashValue="AnOWOgY3wy0Q2dLgSvmm4M9iCiRbM5ZLRD8iodLlWiJ9Ajw3GiA4odCcBzH+NzvuwYTyOJmsZ3oVxgRtcaKdtg==" workbookSaltValue="OKaqYpJBZbdnMJYS+h9J6w==" workbookSpinCount="100000" lockStructure="1"/>
  <bookViews>
    <workbookView xWindow="0" yWindow="0" windowWidth="15360" windowHeight="7635"/>
  </bookViews>
  <sheets>
    <sheet name="法適用_工業用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Q10" i="5" l="1"/>
  <c r="DG10" i="5"/>
  <c r="BY10" i="5"/>
  <c r="BO10" i="5"/>
  <c r="AG10" i="5"/>
  <c r="W10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CX12" i="5" s="1"/>
  <c r="DA6" i="5"/>
  <c r="CW12" i="5" s="1"/>
  <c r="CZ6" i="5"/>
  <c r="CV12" i="5" s="1"/>
  <c r="CY6" i="5"/>
  <c r="CU12" i="5" s="1"/>
  <c r="CX6" i="5"/>
  <c r="CT12" i="5" s="1"/>
  <c r="CW6" i="5"/>
  <c r="CX11" i="5" s="1"/>
  <c r="CV6" i="5"/>
  <c r="CW11" i="5" s="1"/>
  <c r="CU6" i="5"/>
  <c r="CV11" i="5" s="1"/>
  <c r="CT6" i="5"/>
  <c r="CU11" i="5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CM11" i="5" s="1"/>
  <c r="CK6" i="5"/>
  <c r="CL11" i="5" s="1"/>
  <c r="CJ6" i="5"/>
  <c r="CK11" i="5" s="1"/>
  <c r="CI6" i="5"/>
  <c r="CJ11" i="5" s="1"/>
  <c r="CH6" i="5"/>
  <c r="CI11" i="5" s="1"/>
  <c r="CG6" i="5"/>
  <c r="CF6" i="5"/>
  <c r="CB12" i="5" s="1"/>
  <c r="CE6" i="5"/>
  <c r="CA12" i="5" s="1"/>
  <c r="CD6" i="5"/>
  <c r="BZ12" i="5" s="1"/>
  <c r="CC6" i="5"/>
  <c r="BY12" i="5" s="1"/>
  <c r="CB6" i="5"/>
  <c r="BX12" i="5" s="1"/>
  <c r="CA6" i="5"/>
  <c r="CB11" i="5" s="1"/>
  <c r="BZ6" i="5"/>
  <c r="CA11" i="5" s="1"/>
  <c r="BY6" i="5"/>
  <c r="BZ11" i="5" s="1"/>
  <c r="BX6" i="5"/>
  <c r="BY11" i="5" s="1"/>
  <c r="BW6" i="5"/>
  <c r="BX11" i="5" s="1"/>
  <c r="BV6" i="5"/>
  <c r="BU6" i="5"/>
  <c r="BQ12" i="5" s="1"/>
  <c r="BT6" i="5"/>
  <c r="BP12" i="5" s="1"/>
  <c r="BS6" i="5"/>
  <c r="BO12" i="5" s="1"/>
  <c r="BR6" i="5"/>
  <c r="BN12" i="5" s="1"/>
  <c r="BQ6" i="5"/>
  <c r="BM12" i="5" s="1"/>
  <c r="BP6" i="5"/>
  <c r="BQ11" i="5" s="1"/>
  <c r="BO6" i="5"/>
  <c r="BP11" i="5" s="1"/>
  <c r="BN6" i="5"/>
  <c r="BO11" i="5" s="1"/>
  <c r="BM6" i="5"/>
  <c r="BN11" i="5" s="1"/>
  <c r="BL6" i="5"/>
  <c r="BM11" i="5" s="1"/>
  <c r="BK6" i="5"/>
  <c r="BJ6" i="5"/>
  <c r="BF12" i="5" s="1"/>
  <c r="BI6" i="5"/>
  <c r="BE12" i="5" s="1"/>
  <c r="BH6" i="5"/>
  <c r="BD12" i="5" s="1"/>
  <c r="BG6" i="5"/>
  <c r="BC12" i="5" s="1"/>
  <c r="BF6" i="5"/>
  <c r="BB12" i="5" s="1"/>
  <c r="BE6" i="5"/>
  <c r="BF11" i="5" s="1"/>
  <c r="BD6" i="5"/>
  <c r="BE11" i="5" s="1"/>
  <c r="BC6" i="5"/>
  <c r="BD11" i="5" s="1"/>
  <c r="BB6" i="5"/>
  <c r="BC11" i="5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AU11" i="5" s="1"/>
  <c r="AS6" i="5"/>
  <c r="AT11" i="5" s="1"/>
  <c r="AR6" i="5"/>
  <c r="AS11" i="5" s="1"/>
  <c r="AQ6" i="5"/>
  <c r="AR11" i="5" s="1"/>
  <c r="AP6" i="5"/>
  <c r="AQ11" i="5" s="1"/>
  <c r="AO6" i="5"/>
  <c r="AN6" i="5"/>
  <c r="AJ12" i="5" s="1"/>
  <c r="AM6" i="5"/>
  <c r="AI12" i="5" s="1"/>
  <c r="AL6" i="5"/>
  <c r="AH12" i="5" s="1"/>
  <c r="AK6" i="5"/>
  <c r="AG12" i="5" s="1"/>
  <c r="AJ6" i="5"/>
  <c r="AF12" i="5" s="1"/>
  <c r="AI6" i="5"/>
  <c r="AJ11" i="5" s="1"/>
  <c r="AH6" i="5"/>
  <c r="AI11" i="5" s="1"/>
  <c r="AG6" i="5"/>
  <c r="AH11" i="5" s="1"/>
  <c r="AF6" i="5"/>
  <c r="AG11" i="5" s="1"/>
  <c r="AE6" i="5"/>
  <c r="AF11" i="5" s="1"/>
  <c r="AD6" i="5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W11" i="5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IL90" i="4"/>
  <c r="HK90" i="4"/>
  <c r="GJ90" i="4"/>
  <c r="FI90" i="4"/>
  <c r="EH90" i="4"/>
  <c r="DG90" i="4"/>
  <c r="CF90" i="4"/>
  <c r="BE90" i="4"/>
  <c r="AD90" i="4"/>
  <c r="C90" i="4"/>
  <c r="RA81" i="4"/>
  <c r="PZ81" i="4"/>
  <c r="OY81" i="4"/>
  <c r="NX81" i="4"/>
  <c r="MW81" i="4"/>
  <c r="KO81" i="4"/>
  <c r="JN81" i="4"/>
  <c r="IM81" i="4"/>
  <c r="HL81" i="4"/>
  <c r="GK81" i="4"/>
  <c r="EC81" i="4"/>
  <c r="DB81" i="4"/>
  <c r="CA81" i="4"/>
  <c r="AZ81" i="4"/>
  <c r="Y81" i="4"/>
  <c r="RA80" i="4"/>
  <c r="PZ80" i="4"/>
  <c r="OY80" i="4"/>
  <c r="NX80" i="4"/>
  <c r="MW80" i="4"/>
  <c r="KO80" i="4"/>
  <c r="JN80" i="4"/>
  <c r="IM80" i="4"/>
  <c r="HL80" i="4"/>
  <c r="GK80" i="4"/>
  <c r="EC80" i="4"/>
  <c r="DB80" i="4"/>
  <c r="CA80" i="4"/>
  <c r="AZ80" i="4"/>
  <c r="Y80" i="4"/>
  <c r="RA79" i="4"/>
  <c r="PZ79" i="4"/>
  <c r="OY79" i="4"/>
  <c r="NX79" i="4"/>
  <c r="MW79" i="4"/>
  <c r="KO79" i="4"/>
  <c r="JN79" i="4"/>
  <c r="IM79" i="4"/>
  <c r="HL79" i="4"/>
  <c r="GK79" i="4"/>
  <c r="EC79" i="4"/>
  <c r="DB79" i="4"/>
  <c r="CA79" i="4"/>
  <c r="AZ79" i="4"/>
  <c r="Y79" i="4"/>
  <c r="RH56" i="4"/>
  <c r="QN56" i="4"/>
  <c r="PT56" i="4"/>
  <c r="OZ56" i="4"/>
  <c r="OF56" i="4"/>
  <c r="MN56" i="4"/>
  <c r="LT56" i="4"/>
  <c r="KZ56" i="4"/>
  <c r="KF56" i="4"/>
  <c r="JL56" i="4"/>
  <c r="HT56" i="4"/>
  <c r="GZ56" i="4"/>
  <c r="GF56" i="4"/>
  <c r="FL56" i="4"/>
  <c r="ER56" i="4"/>
  <c r="CZ56" i="4"/>
  <c r="CF56" i="4"/>
  <c r="BL56" i="4"/>
  <c r="AR56" i="4"/>
  <c r="X56" i="4"/>
  <c r="RH55" i="4"/>
  <c r="QN55" i="4"/>
  <c r="PT55" i="4"/>
  <c r="OZ55" i="4"/>
  <c r="OF55" i="4"/>
  <c r="MN55" i="4"/>
  <c r="LT55" i="4"/>
  <c r="KZ55" i="4"/>
  <c r="KF55" i="4"/>
  <c r="JL55" i="4"/>
  <c r="HT55" i="4"/>
  <c r="GZ55" i="4"/>
  <c r="GF55" i="4"/>
  <c r="FL55" i="4"/>
  <c r="ER55" i="4"/>
  <c r="CZ55" i="4"/>
  <c r="CF55" i="4"/>
  <c r="BL55" i="4"/>
  <c r="AR55" i="4"/>
  <c r="X55" i="4"/>
  <c r="RH54" i="4"/>
  <c r="QN54" i="4"/>
  <c r="PT54" i="4"/>
  <c r="OZ54" i="4"/>
  <c r="OF54" i="4"/>
  <c r="MN54" i="4"/>
  <c r="LT54" i="4"/>
  <c r="KZ54" i="4"/>
  <c r="KF54" i="4"/>
  <c r="JL54" i="4"/>
  <c r="HT54" i="4"/>
  <c r="GZ54" i="4"/>
  <c r="GF54" i="4"/>
  <c r="FL54" i="4"/>
  <c r="ER54" i="4"/>
  <c r="CZ54" i="4"/>
  <c r="CF54" i="4"/>
  <c r="BL54" i="4"/>
  <c r="AR54" i="4"/>
  <c r="X54" i="4"/>
  <c r="RH33" i="4"/>
  <c r="QN33" i="4"/>
  <c r="PT33" i="4"/>
  <c r="OZ33" i="4"/>
  <c r="OF33" i="4"/>
  <c r="MN33" i="4"/>
  <c r="LT33" i="4"/>
  <c r="KZ33" i="4"/>
  <c r="KF33" i="4"/>
  <c r="JL33" i="4"/>
  <c r="HT33" i="4"/>
  <c r="GZ33" i="4"/>
  <c r="GF33" i="4"/>
  <c r="FL33" i="4"/>
  <c r="ER33" i="4"/>
  <c r="CZ33" i="4"/>
  <c r="CF33" i="4"/>
  <c r="BL33" i="4"/>
  <c r="AR33" i="4"/>
  <c r="X33" i="4"/>
  <c r="RH32" i="4"/>
  <c r="QN32" i="4"/>
  <c r="PT32" i="4"/>
  <c r="OZ32" i="4"/>
  <c r="OF32" i="4"/>
  <c r="MN32" i="4"/>
  <c r="LT32" i="4"/>
  <c r="KZ32" i="4"/>
  <c r="KF32" i="4"/>
  <c r="JL32" i="4"/>
  <c r="HT32" i="4"/>
  <c r="GZ32" i="4"/>
  <c r="GF32" i="4"/>
  <c r="FL32" i="4"/>
  <c r="ER32" i="4"/>
  <c r="CZ32" i="4"/>
  <c r="CF32" i="4"/>
  <c r="BL32" i="4"/>
  <c r="AR32" i="4"/>
  <c r="X32" i="4"/>
  <c r="RH31" i="4"/>
  <c r="QN31" i="4"/>
  <c r="PT31" i="4"/>
  <c r="OZ31" i="4"/>
  <c r="OF31" i="4"/>
  <c r="MN31" i="4"/>
  <c r="LT31" i="4"/>
  <c r="KZ31" i="4"/>
  <c r="KF31" i="4"/>
  <c r="JL31" i="4"/>
  <c r="HT31" i="4"/>
  <c r="GZ31" i="4"/>
  <c r="GF31" i="4"/>
  <c r="FL31" i="4"/>
  <c r="ER31" i="4"/>
  <c r="CZ31" i="4"/>
  <c r="CF31" i="4"/>
  <c r="BL31" i="4"/>
  <c r="AR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V10" i="5" l="1"/>
  <c r="AF10" i="5"/>
  <c r="AJ10" i="5"/>
  <c r="AT10" i="5"/>
  <c r="BD10" i="5"/>
  <c r="BN10" i="5"/>
  <c r="BX10" i="5"/>
  <c r="CB10" i="5"/>
  <c r="CL10" i="5"/>
  <c r="CV10" i="5"/>
  <c r="DF10" i="5"/>
  <c r="DP10" i="5"/>
  <c r="DT10" i="5"/>
  <c r="ED10" i="5"/>
  <c r="AQ10" i="5"/>
  <c r="AU10" i="5"/>
  <c r="BE10" i="5"/>
  <c r="CI10" i="5"/>
  <c r="CM10" i="5"/>
  <c r="CW10" i="5"/>
  <c r="EA10" i="5"/>
  <c r="EE10" i="5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<sst xmlns="http://schemas.openxmlformats.org/spreadsheetml/2006/main" count="262" uniqueCount="109">
  <si>
    <t>経営比較分析表／団体全体（令和3年度決算）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</si>
  <si>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</si>
  <si>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</si>
  <si>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</si>
  <si>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</si>
  <si>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</si>
  <si>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</si>
  <si>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</si>
  <si>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</si>
  <si>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</si>
  <si>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</si>
  <si>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</si>
  <si>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</si>
  <si>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</si>
  <si>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</si>
  <si>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</si>
  <si>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</si>
  <si>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</si>
  <si>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</si>
  <si>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</si>
  <si>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</si>
  <si>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</si>
  <si>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</si>
  <si>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</si>
  <si>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</si>
  <si>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</si>
  <si>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</si>
  <si>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</si>
  <si>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</si>
  <si>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</si>
  <si>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</si>
  <si>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</si>
  <si>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</si>
  <si>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</si>
  <si>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</si>
  <si>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</si>
  <si>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</si>
  <si>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</si>
  <si>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</si>
  <si>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</si>
  <si>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</si>
  <si>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</si>
  <si>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</si>
  <si>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</si>
  <si>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</si>
  <si>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</si>
  <si>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</si>
  <si>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</si>
  <si>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</si>
  <si>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</si>
  <si>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</si>
  <si>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</si>
  <si>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</si>
  <si>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</si>
  <si>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</si>
  <si>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</si>
  <si>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</si>
  <si>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</si>
  <si>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</si>
  <si>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</si>
  <si>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</si>
  <si>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</si>
  <si>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</si>
  <si>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</si>
  <si>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</si>
  <si>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</si>
  <si>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</si>
  <si>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</si>
  <si>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</si>
  <si>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</si>
  <si>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</si>
  <si>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</si>
  <si>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</si>
  <si>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</si>
  <si>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</si>
  <si>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</si>
  <si>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</si>
  <si>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</si>
  <si>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</si>
  <si>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</si>
  <si>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</si>
  <si>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</si>
  <si>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</si>
  <si>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</si>
  <si>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</si>
  <si>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</si>
  <si>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</si>
  <si>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</si>
  <si>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</si>
  <si>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2021</t>
  </si>
  <si>
    <t>400009</t>
  </si>
  <si>
    <t>46</t>
  </si>
  <si>
    <t>02</t>
  </si>
  <si>
    <t>0</t>
  </si>
  <si>
    <t>000</t>
  </si>
  <si>
    <t>福岡県</t>
  </si>
  <si>
    <t>法適用</t>
  </si>
  <si>
    <t>工業用水道事業</t>
  </si>
  <si>
    <t>中規模</t>
  </si>
  <si>
    <t>-</t>
  </si>
  <si>
    <t>自治体職員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</si>
  <si>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</si>
  <si>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</si>
  <si>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</si>
  <si>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</si>
  <si>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</si>
  <si>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・「有形固定資産減価償却率」は平均値と比べ低い水準で推移している。
・「管路経年化率」は平均値と比べ低い水準で推移している。
・「管路更新率」は平均値と比べ低い水準となっている。</t>
    <phoneticPr fontId="5"/>
  </si>
  <si>
    <t>・経営状況に関しては、収益が安定しており、現状問題ないが、効率的な運営のため費用抑制に努めていく。
・管路や施設等の老朽化対策を今後も計画的に実施していく。</t>
    <phoneticPr fontId="5"/>
  </si>
  <si>
    <t>・「経常収支比率」、「料金回収率」はいずれも100％を上回った状態で安定して推移している。
・「累積欠損金比率」は0％。
・「流動比率」は100％を上回っており、前年度と比較すると増加している。
・「企業債残高対給水収益比率」は、企業債償還を着実に行っているため減少している。
・「給水原価」は、新規契約による給水量増加に伴い、前年度と比較すると減少し、平均値に近づいている。引き続き費用抑制に努めていく。
・「施設利用率」、「契約率」は、令和3年度の新規契約により増加している。</t>
    <rPh sb="148" eb="150">
      <t>シンキ</t>
    </rPh>
    <rPh sb="150" eb="152">
      <t>ケイヤク</t>
    </rPh>
    <rPh sb="155" eb="158">
      <t>キュウスイリョウ</t>
    </rPh>
    <rPh sb="158" eb="160">
      <t>ゾウカ</t>
    </rPh>
    <rPh sb="161" eb="162">
      <t>トモナ</t>
    </rPh>
    <rPh sb="173" eb="175">
      <t>ゲンショウ</t>
    </rPh>
    <rPh sb="177" eb="180">
      <t>ヘイキンチ</t>
    </rPh>
    <rPh sb="181" eb="182">
      <t>チカ</t>
    </rPh>
    <rPh sb="188" eb="189">
      <t>ヒ</t>
    </rPh>
    <rPh sb="190" eb="191">
      <t>ツヅ</t>
    </rPh>
    <rPh sb="226" eb="228">
      <t>シンキ</t>
    </rPh>
    <rPh sb="233" eb="235">
      <t>ゾウカ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</si>
</sst>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49.2</c:v>
                </c:pt>
                <c:pt idx="1">
                  <c:v>50.85</c:v>
                </c:pt>
                <c:pt idx="2">
                  <c:v>49.85</c:v>
                </c:pt>
                <c:pt idx="3">
                  <c:v>46.29</c:v>
                </c:pt>
                <c:pt idx="4">
                  <c:v>45.61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15-41A2-9745-46EAD519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29184"/>
        <c:axId val="420926440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55.25</c:v>
                </c:pt>
                <c:pt idx="1">
                  <c:v>57.11</c:v>
                </c:pt>
                <c:pt idx="2">
                  <c:v>57.57</c:v>
                </c:pt>
                <c:pt idx="3">
                  <c:v>57.63</c:v>
                </c:pt>
                <c:pt idx="4">
                  <c:v>58.13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15-41A2-9745-46EAD519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29184"/>
        <c:axId val="420926440"/>
      </c:lineChart>
      <c:catAx>
        <c:axId val="420929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0926440"/>
        <c:crosses val="autoZero"/>
        <c:auto val="1"/>
        <c:lblAlgn val="ctr"/>
        <c:lblOffset val="100"/>
        <c:noMultiLvlLbl val="1"/>
      </c:catAx>
      <c:valAx>
        <c:axId val="42092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0929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0F-43B7-A4CB-24D267644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46720"/>
        <c:axId val="446347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53.3</c:v>
                </c:pt>
                <c:pt idx="1">
                  <c:v>50.25</c:v>
                </c:pt>
                <c:pt idx="2">
                  <c:v>51.91</c:v>
                </c:pt>
                <c:pt idx="3">
                  <c:v>53.86</c:v>
                </c:pt>
                <c:pt idx="4">
                  <c:v>75.17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40F-43B7-A4CB-24D267644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46720"/>
        <c:axId val="446347504"/>
      </c:lineChart>
      <c:catAx>
        <c:axId val="4463467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47504"/>
        <c:crosses val="autoZero"/>
        <c:auto val="1"/>
        <c:lblAlgn val="ctr"/>
        <c:lblOffset val="100"/>
        <c:noMultiLvlLbl val="1"/>
      </c:catAx>
      <c:valAx>
        <c:axId val="446347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467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131.46</c:v>
                </c:pt>
                <c:pt idx="1">
                  <c:v>130.16999999999999</c:v>
                </c:pt>
                <c:pt idx="2">
                  <c:v>132.83000000000001</c:v>
                </c:pt>
                <c:pt idx="3">
                  <c:v>127.61</c:v>
                </c:pt>
                <c:pt idx="4">
                  <c:v>133.18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41-428D-83DA-176F2A02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48680"/>
        <c:axId val="44634554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117.28</c:v>
                </c:pt>
                <c:pt idx="1">
                  <c:v>116.96</c:v>
                </c:pt>
                <c:pt idx="2">
                  <c:v>117.47</c:v>
                </c:pt>
                <c:pt idx="3">
                  <c:v>115.38</c:v>
                </c:pt>
                <c:pt idx="4">
                  <c:v>113.53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541-428D-83DA-176F2A024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48680"/>
        <c:axId val="446345544"/>
      </c:lineChart>
      <c:catAx>
        <c:axId val="4463486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45544"/>
        <c:crosses val="autoZero"/>
        <c:auto val="1"/>
        <c:lblAlgn val="ctr"/>
        <c:lblOffset val="100"/>
        <c:noMultiLvlLbl val="1"/>
      </c:catAx>
      <c:valAx>
        <c:axId val="446345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486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29.16</c:v>
                </c:pt>
                <c:pt idx="1">
                  <c:v>28.96</c:v>
                </c:pt>
                <c:pt idx="2">
                  <c:v>29.64</c:v>
                </c:pt>
                <c:pt idx="3">
                  <c:v>27.41</c:v>
                </c:pt>
                <c:pt idx="4">
                  <c:v>27.61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F4-4971-89CA-18B19853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27616"/>
        <c:axId val="420928400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44.05</c:v>
                </c:pt>
                <c:pt idx="1">
                  <c:v>51.87</c:v>
                </c:pt>
                <c:pt idx="2">
                  <c:v>52.33</c:v>
                </c:pt>
                <c:pt idx="3">
                  <c:v>52.35</c:v>
                </c:pt>
                <c:pt idx="4">
                  <c:v>53.69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F4-4971-89CA-18B198534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27616"/>
        <c:axId val="420928400"/>
      </c:lineChart>
      <c:catAx>
        <c:axId val="420927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20928400"/>
        <c:crosses val="autoZero"/>
        <c:auto val="1"/>
        <c:lblAlgn val="ctr"/>
        <c:lblOffset val="100"/>
        <c:noMultiLvlLbl val="1"/>
      </c:catAx>
      <c:valAx>
        <c:axId val="420928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09276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0.06</c:v>
                </c:pt>
                <c:pt idx="1">
                  <c:v>0.28999999999999998</c:v>
                </c:pt>
                <c:pt idx="2">
                  <c:v>1.1299999999999999</c:v>
                </c:pt>
                <c:pt idx="3">
                  <c:v>0.06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F3-480B-A3F9-B4DF8ED24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927224"/>
        <c:axId val="446334176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1.3</c:v>
                </c:pt>
                <c:pt idx="1">
                  <c:v>0.28000000000000003</c:v>
                </c:pt>
                <c:pt idx="2">
                  <c:v>0.77</c:v>
                </c:pt>
                <c:pt idx="3">
                  <c:v>0.24</c:v>
                </c:pt>
                <c:pt idx="4">
                  <c:v>0.22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3F3-480B-A3F9-B4DF8ED24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927224"/>
        <c:axId val="446334176"/>
      </c:lineChart>
      <c:catAx>
        <c:axId val="420927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34176"/>
        <c:crosses val="autoZero"/>
        <c:auto val="1"/>
        <c:lblAlgn val="ctr"/>
        <c:lblOffset val="100"/>
        <c:noMultiLvlLbl val="1"/>
      </c:catAx>
      <c:valAx>
        <c:axId val="446334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209272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340.23</c:v>
                </c:pt>
                <c:pt idx="1">
                  <c:v>283.66000000000003</c:v>
                </c:pt>
                <c:pt idx="2">
                  <c:v>196.66</c:v>
                </c:pt>
                <c:pt idx="3">
                  <c:v>238.06</c:v>
                </c:pt>
                <c:pt idx="4">
                  <c:v>278.41000000000003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1D-48BF-9CB4-2FB19F0A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34960"/>
        <c:axId val="446336136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687.99</c:v>
                </c:pt>
                <c:pt idx="1">
                  <c:v>655.75</c:v>
                </c:pt>
                <c:pt idx="2">
                  <c:v>578.19000000000005</c:v>
                </c:pt>
                <c:pt idx="3">
                  <c:v>638.35</c:v>
                </c:pt>
                <c:pt idx="4">
                  <c:v>521.36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1D-48BF-9CB4-2FB19F0A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34960"/>
        <c:axId val="446336136"/>
      </c:lineChart>
      <c:catAx>
        <c:axId val="4463349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36136"/>
        <c:crosses val="autoZero"/>
        <c:auto val="1"/>
        <c:lblAlgn val="ctr"/>
        <c:lblOffset val="100"/>
        <c:noMultiLvlLbl val="1"/>
      </c:catAx>
      <c:valAx>
        <c:axId val="446336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34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211.98</c:v>
                </c:pt>
                <c:pt idx="1">
                  <c:v>259.45999999999998</c:v>
                </c:pt>
                <c:pt idx="2">
                  <c:v>285.58</c:v>
                </c:pt>
                <c:pt idx="3">
                  <c:v>269.18</c:v>
                </c:pt>
                <c:pt idx="4">
                  <c:v>239.5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AC-479D-BE2E-E5E8020D5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43976"/>
        <c:axId val="446338488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208.47</c:v>
                </c:pt>
                <c:pt idx="1">
                  <c:v>193.85</c:v>
                </c:pt>
                <c:pt idx="2">
                  <c:v>204.31</c:v>
                </c:pt>
                <c:pt idx="3">
                  <c:v>214.2</c:v>
                </c:pt>
                <c:pt idx="4">
                  <c:v>242.32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AC-479D-BE2E-E5E8020D5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43976"/>
        <c:axId val="446338488"/>
      </c:lineChart>
      <c:catAx>
        <c:axId val="446343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38488"/>
        <c:crosses val="autoZero"/>
        <c:auto val="1"/>
        <c:lblAlgn val="ctr"/>
        <c:lblOffset val="100"/>
        <c:noMultiLvlLbl val="1"/>
      </c:catAx>
      <c:valAx>
        <c:axId val="446338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439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138.83000000000001</c:v>
                </c:pt>
                <c:pt idx="1">
                  <c:v>135.55000000000001</c:v>
                </c:pt>
                <c:pt idx="2">
                  <c:v>137.19999999999999</c:v>
                </c:pt>
                <c:pt idx="3">
                  <c:v>132.37</c:v>
                </c:pt>
                <c:pt idx="4">
                  <c:v>137.72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0D-4F37-AFB8-88D01747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36528"/>
        <c:axId val="446339272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105.71</c:v>
                </c:pt>
                <c:pt idx="1">
                  <c:v>105.06</c:v>
                </c:pt>
                <c:pt idx="2">
                  <c:v>106.98</c:v>
                </c:pt>
                <c:pt idx="3">
                  <c:v>103.06</c:v>
                </c:pt>
                <c:pt idx="4">
                  <c:v>100.74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0D-4F37-AFB8-88D0174727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36528"/>
        <c:axId val="446339272"/>
      </c:lineChart>
      <c:catAx>
        <c:axId val="446336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39272"/>
        <c:crosses val="autoZero"/>
        <c:auto val="1"/>
        <c:lblAlgn val="ctr"/>
        <c:lblOffset val="100"/>
        <c:noMultiLvlLbl val="1"/>
      </c:catAx>
      <c:valAx>
        <c:axId val="446339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36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27.87</c:v>
                </c:pt>
                <c:pt idx="1">
                  <c:v>28.45</c:v>
                </c:pt>
                <c:pt idx="2">
                  <c:v>28.13</c:v>
                </c:pt>
                <c:pt idx="3">
                  <c:v>29.15</c:v>
                </c:pt>
                <c:pt idx="4">
                  <c:v>28.08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DF-40A6-A3EB-6152ED5B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44368"/>
        <c:axId val="446342016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25.98</c:v>
                </c:pt>
                <c:pt idx="1">
                  <c:v>26.84</c:v>
                </c:pt>
                <c:pt idx="2">
                  <c:v>26.08</c:v>
                </c:pt>
                <c:pt idx="3">
                  <c:v>26.92</c:v>
                </c:pt>
                <c:pt idx="4">
                  <c:v>27.33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DDF-40A6-A3EB-6152ED5B5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44368"/>
        <c:axId val="446342016"/>
      </c:lineChart>
      <c:catAx>
        <c:axId val="4463443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42016"/>
        <c:crosses val="autoZero"/>
        <c:auto val="1"/>
        <c:lblAlgn val="ctr"/>
        <c:lblOffset val="100"/>
        <c:noMultiLvlLbl val="1"/>
      </c:catAx>
      <c:valAx>
        <c:axId val="446342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443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30.81</c:v>
                </c:pt>
                <c:pt idx="1">
                  <c:v>32.42</c:v>
                </c:pt>
                <c:pt idx="2">
                  <c:v>31.34</c:v>
                </c:pt>
                <c:pt idx="3">
                  <c:v>30.56</c:v>
                </c:pt>
                <c:pt idx="4">
                  <c:v>34.65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0C-48C0-B209-A6F889DD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41624"/>
        <c:axId val="446344760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40.67</c:v>
                </c:pt>
                <c:pt idx="1">
                  <c:v>40.89</c:v>
                </c:pt>
                <c:pt idx="2">
                  <c:v>41.59</c:v>
                </c:pt>
                <c:pt idx="3">
                  <c:v>40.29</c:v>
                </c:pt>
                <c:pt idx="4">
                  <c:v>40.409999999999997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60C-48C0-B209-A6F889DD51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41624"/>
        <c:axId val="446344760"/>
      </c:lineChart>
      <c:catAx>
        <c:axId val="446341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44760"/>
        <c:crosses val="autoZero"/>
        <c:auto val="1"/>
        <c:lblAlgn val="ctr"/>
        <c:lblOffset val="100"/>
        <c:noMultiLvlLbl val="1"/>
      </c:catAx>
      <c:valAx>
        <c:axId val="446344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41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60.95</c:v>
                </c:pt>
                <c:pt idx="1">
                  <c:v>61.04</c:v>
                </c:pt>
                <c:pt idx="2">
                  <c:v>61.18</c:v>
                </c:pt>
                <c:pt idx="3">
                  <c:v>61.18</c:v>
                </c:pt>
                <c:pt idx="4">
                  <c:v>68.84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E9-4FB1-992B-16AD9A68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33392"/>
        <c:axId val="44633378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62.59</c:v>
                </c:pt>
                <c:pt idx="1">
                  <c:v>61.76</c:v>
                </c:pt>
                <c:pt idx="2">
                  <c:v>62.75</c:v>
                </c:pt>
                <c:pt idx="3">
                  <c:v>61.99</c:v>
                </c:pt>
                <c:pt idx="4">
                  <c:v>62.26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E9-4FB1-992B-16AD9A681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333392"/>
        <c:axId val="446333784"/>
      </c:lineChart>
      <c:catAx>
        <c:axId val="446333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6333784"/>
        <c:crosses val="autoZero"/>
        <c:auto val="1"/>
        <c:lblAlgn val="ctr"/>
        <c:lblOffset val="100"/>
        <c:noMultiLvlLbl val="1"/>
      </c:catAx>
      <c:valAx>
        <c:axId val="44633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446333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xmlns="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xmlns="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xmlns="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xmlns="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xmlns="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【76.67】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【48.27】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【462.72】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【19.07】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【54.01】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70" zoomScaleNormal="70" workbookViewId="0">
      <selection activeCell="SM16" sqref="SM16:TA45"/>
    </sheetView>
  </sheetViews>
  <sheetFormatPr defaultColWidth="2.625" defaultRowHeight="13.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>
      <c r="A5" s="2"/>
      <c r="B5" s="50" t="str">
        <f>データ!H7</f>
        <v>福岡県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189750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中規模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4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65756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80.5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67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130630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自治体職員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02" t="s">
        <v>108</v>
      </c>
      <c r="SN16" s="103"/>
      <c r="SO16" s="103"/>
      <c r="SP16" s="103"/>
      <c r="SQ16" s="103"/>
      <c r="SR16" s="103"/>
      <c r="SS16" s="103"/>
      <c r="ST16" s="103"/>
      <c r="SU16" s="103"/>
      <c r="SV16" s="103"/>
      <c r="SW16" s="103"/>
      <c r="SX16" s="103"/>
      <c r="SY16" s="103"/>
      <c r="SZ16" s="103"/>
      <c r="TA16" s="104"/>
    </row>
    <row r="17" spans="1:521" ht="13.5" customHeight="1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02"/>
      <c r="SN17" s="103"/>
      <c r="SO17" s="103"/>
      <c r="SP17" s="103"/>
      <c r="SQ17" s="103"/>
      <c r="SR17" s="103"/>
      <c r="SS17" s="103"/>
      <c r="ST17" s="103"/>
      <c r="SU17" s="103"/>
      <c r="SV17" s="103"/>
      <c r="SW17" s="103"/>
      <c r="SX17" s="103"/>
      <c r="SY17" s="103"/>
      <c r="SZ17" s="103"/>
      <c r="TA17" s="104"/>
    </row>
    <row r="18" spans="1:521" ht="13.5" customHeight="1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02"/>
      <c r="SN18" s="103"/>
      <c r="SO18" s="103"/>
      <c r="SP18" s="103"/>
      <c r="SQ18" s="103"/>
      <c r="SR18" s="103"/>
      <c r="SS18" s="103"/>
      <c r="ST18" s="103"/>
      <c r="SU18" s="103"/>
      <c r="SV18" s="103"/>
      <c r="SW18" s="103"/>
      <c r="SX18" s="103"/>
      <c r="SY18" s="103"/>
      <c r="SZ18" s="103"/>
      <c r="TA18" s="104"/>
    </row>
    <row r="19" spans="1:521" ht="13.5" customHeight="1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02"/>
      <c r="SN19" s="103"/>
      <c r="SO19" s="103"/>
      <c r="SP19" s="103"/>
      <c r="SQ19" s="103"/>
      <c r="SR19" s="103"/>
      <c r="SS19" s="103"/>
      <c r="ST19" s="103"/>
      <c r="SU19" s="103"/>
      <c r="SV19" s="103"/>
      <c r="SW19" s="103"/>
      <c r="SX19" s="103"/>
      <c r="SY19" s="103"/>
      <c r="SZ19" s="103"/>
      <c r="TA19" s="104"/>
    </row>
    <row r="20" spans="1:521" ht="13.5" customHeight="1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02"/>
      <c r="SN20" s="103"/>
      <c r="SO20" s="103"/>
      <c r="SP20" s="103"/>
      <c r="SQ20" s="103"/>
      <c r="SR20" s="103"/>
      <c r="SS20" s="103"/>
      <c r="ST20" s="103"/>
      <c r="SU20" s="103"/>
      <c r="SV20" s="103"/>
      <c r="SW20" s="103"/>
      <c r="SX20" s="103"/>
      <c r="SY20" s="103"/>
      <c r="SZ20" s="103"/>
      <c r="TA20" s="104"/>
    </row>
    <row r="21" spans="1:521" ht="13.5" customHeight="1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02"/>
      <c r="SN21" s="103"/>
      <c r="SO21" s="103"/>
      <c r="SP21" s="103"/>
      <c r="SQ21" s="103"/>
      <c r="SR21" s="103"/>
      <c r="SS21" s="103"/>
      <c r="ST21" s="103"/>
      <c r="SU21" s="103"/>
      <c r="SV21" s="103"/>
      <c r="SW21" s="103"/>
      <c r="SX21" s="103"/>
      <c r="SY21" s="103"/>
      <c r="SZ21" s="103"/>
      <c r="TA21" s="104"/>
    </row>
    <row r="22" spans="1:521" ht="13.5" customHeight="1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02"/>
      <c r="SN22" s="103"/>
      <c r="SO22" s="103"/>
      <c r="SP22" s="103"/>
      <c r="SQ22" s="103"/>
      <c r="SR22" s="103"/>
      <c r="SS22" s="103"/>
      <c r="ST22" s="103"/>
      <c r="SU22" s="103"/>
      <c r="SV22" s="103"/>
      <c r="SW22" s="103"/>
      <c r="SX22" s="103"/>
      <c r="SY22" s="103"/>
      <c r="SZ22" s="103"/>
      <c r="TA22" s="104"/>
    </row>
    <row r="23" spans="1:521" ht="13.5" customHeight="1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02"/>
      <c r="SN23" s="103"/>
      <c r="SO23" s="103"/>
      <c r="SP23" s="103"/>
      <c r="SQ23" s="103"/>
      <c r="SR23" s="103"/>
      <c r="SS23" s="103"/>
      <c r="ST23" s="103"/>
      <c r="SU23" s="103"/>
      <c r="SV23" s="103"/>
      <c r="SW23" s="103"/>
      <c r="SX23" s="103"/>
      <c r="SY23" s="103"/>
      <c r="SZ23" s="103"/>
      <c r="TA23" s="104"/>
    </row>
    <row r="24" spans="1:521" ht="13.5" customHeight="1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02"/>
      <c r="SN24" s="103"/>
      <c r="SO24" s="103"/>
      <c r="SP24" s="103"/>
      <c r="SQ24" s="103"/>
      <c r="SR24" s="103"/>
      <c r="SS24" s="103"/>
      <c r="ST24" s="103"/>
      <c r="SU24" s="103"/>
      <c r="SV24" s="103"/>
      <c r="SW24" s="103"/>
      <c r="SX24" s="103"/>
      <c r="SY24" s="103"/>
      <c r="SZ24" s="103"/>
      <c r="TA24" s="104"/>
    </row>
    <row r="25" spans="1:521" ht="13.5" customHeight="1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02"/>
      <c r="SN25" s="103"/>
      <c r="SO25" s="103"/>
      <c r="SP25" s="103"/>
      <c r="SQ25" s="103"/>
      <c r="SR25" s="103"/>
      <c r="SS25" s="103"/>
      <c r="ST25" s="103"/>
      <c r="SU25" s="103"/>
      <c r="SV25" s="103"/>
      <c r="SW25" s="103"/>
      <c r="SX25" s="103"/>
      <c r="SY25" s="103"/>
      <c r="SZ25" s="103"/>
      <c r="TA25" s="104"/>
    </row>
    <row r="26" spans="1:521" ht="13.5" customHeight="1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02"/>
      <c r="SN26" s="103"/>
      <c r="SO26" s="103"/>
      <c r="SP26" s="103"/>
      <c r="SQ26" s="103"/>
      <c r="SR26" s="103"/>
      <c r="SS26" s="103"/>
      <c r="ST26" s="103"/>
      <c r="SU26" s="103"/>
      <c r="SV26" s="103"/>
      <c r="SW26" s="103"/>
      <c r="SX26" s="103"/>
      <c r="SY26" s="103"/>
      <c r="SZ26" s="103"/>
      <c r="TA26" s="104"/>
    </row>
    <row r="27" spans="1:521" ht="13.5" customHeight="1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02"/>
      <c r="SN27" s="103"/>
      <c r="SO27" s="103"/>
      <c r="SP27" s="103"/>
      <c r="SQ27" s="103"/>
      <c r="SR27" s="103"/>
      <c r="SS27" s="103"/>
      <c r="ST27" s="103"/>
      <c r="SU27" s="103"/>
      <c r="SV27" s="103"/>
      <c r="SW27" s="103"/>
      <c r="SX27" s="103"/>
      <c r="SY27" s="103"/>
      <c r="SZ27" s="103"/>
      <c r="TA27" s="104"/>
    </row>
    <row r="28" spans="1:521" ht="13.5" customHeight="1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02"/>
      <c r="SN28" s="103"/>
      <c r="SO28" s="103"/>
      <c r="SP28" s="103"/>
      <c r="SQ28" s="103"/>
      <c r="SR28" s="103"/>
      <c r="SS28" s="103"/>
      <c r="ST28" s="103"/>
      <c r="SU28" s="103"/>
      <c r="SV28" s="103"/>
      <c r="SW28" s="103"/>
      <c r="SX28" s="103"/>
      <c r="SY28" s="103"/>
      <c r="SZ28" s="103"/>
      <c r="TA28" s="104"/>
    </row>
    <row r="29" spans="1:521" ht="13.5" customHeight="1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02"/>
      <c r="SN29" s="103"/>
      <c r="SO29" s="103"/>
      <c r="SP29" s="103"/>
      <c r="SQ29" s="103"/>
      <c r="SR29" s="103"/>
      <c r="SS29" s="103"/>
      <c r="ST29" s="103"/>
      <c r="SU29" s="103"/>
      <c r="SV29" s="103"/>
      <c r="SW29" s="103"/>
      <c r="SX29" s="103"/>
      <c r="SY29" s="103"/>
      <c r="SZ29" s="103"/>
      <c r="TA29" s="104"/>
    </row>
    <row r="30" spans="1:521" ht="13.5" customHeight="1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02"/>
      <c r="SN30" s="103"/>
      <c r="SO30" s="103"/>
      <c r="SP30" s="103"/>
      <c r="SQ30" s="103"/>
      <c r="SR30" s="103"/>
      <c r="SS30" s="103"/>
      <c r="ST30" s="103"/>
      <c r="SU30" s="103"/>
      <c r="SV30" s="103"/>
      <c r="SW30" s="103"/>
      <c r="SX30" s="103"/>
      <c r="SY30" s="103"/>
      <c r="SZ30" s="103"/>
      <c r="TA30" s="104"/>
    </row>
    <row r="31" spans="1:521" ht="13.5" customHeight="1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H29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H30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R01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R02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R03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H29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H30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R01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R02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R03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H29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H30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R01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R02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R03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H29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H30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R01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R02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R03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02"/>
      <c r="SN31" s="103"/>
      <c r="SO31" s="103"/>
      <c r="SP31" s="103"/>
      <c r="SQ31" s="103"/>
      <c r="SR31" s="103"/>
      <c r="SS31" s="103"/>
      <c r="ST31" s="103"/>
      <c r="SU31" s="103"/>
      <c r="SV31" s="103"/>
      <c r="SW31" s="103"/>
      <c r="SX31" s="103"/>
      <c r="SY31" s="103"/>
      <c r="SZ31" s="103"/>
      <c r="TA31" s="104"/>
    </row>
    <row r="32" spans="1:521" ht="13.5" customHeight="1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131.46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130.16999999999999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132.83000000000001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127.61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133.18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340.23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283.66000000000003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196.66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238.06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278.41000000000003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211.98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259.45999999999998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285.58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269.18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239.5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02"/>
      <c r="SN32" s="103"/>
      <c r="SO32" s="103"/>
      <c r="SP32" s="103"/>
      <c r="SQ32" s="103"/>
      <c r="SR32" s="103"/>
      <c r="SS32" s="103"/>
      <c r="ST32" s="103"/>
      <c r="SU32" s="103"/>
      <c r="SV32" s="103"/>
      <c r="SW32" s="103"/>
      <c r="SX32" s="103"/>
      <c r="SY32" s="103"/>
      <c r="SZ32" s="103"/>
      <c r="TA32" s="104"/>
    </row>
    <row r="33" spans="1:521" ht="13.5" customHeight="1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117.28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116.96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117.47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115.38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113.53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53.3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50.25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51.91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53.86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75.17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687.99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655.75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578.19000000000005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638.35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521.36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208.47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193.85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204.31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214.2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242.32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02"/>
      <c r="SN33" s="103"/>
      <c r="SO33" s="103"/>
      <c r="SP33" s="103"/>
      <c r="SQ33" s="103"/>
      <c r="SR33" s="103"/>
      <c r="SS33" s="103"/>
      <c r="ST33" s="103"/>
      <c r="SU33" s="103"/>
      <c r="SV33" s="103"/>
      <c r="SW33" s="103"/>
      <c r="SX33" s="103"/>
      <c r="SY33" s="103"/>
      <c r="SZ33" s="103"/>
      <c r="TA33" s="104"/>
    </row>
    <row r="34" spans="1:521" ht="13.5" customHeight="1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02"/>
      <c r="SN34" s="103"/>
      <c r="SO34" s="103"/>
      <c r="SP34" s="103"/>
      <c r="SQ34" s="103"/>
      <c r="SR34" s="103"/>
      <c r="SS34" s="103"/>
      <c r="ST34" s="103"/>
      <c r="SU34" s="103"/>
      <c r="SV34" s="103"/>
      <c r="SW34" s="103"/>
      <c r="SX34" s="103"/>
      <c r="SY34" s="103"/>
      <c r="SZ34" s="103"/>
      <c r="TA34" s="104"/>
    </row>
    <row r="35" spans="1:521" ht="13.5" customHeight="1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02"/>
      <c r="SN35" s="103"/>
      <c r="SO35" s="103"/>
      <c r="SP35" s="103"/>
      <c r="SQ35" s="103"/>
      <c r="SR35" s="103"/>
      <c r="SS35" s="103"/>
      <c r="ST35" s="103"/>
      <c r="SU35" s="103"/>
      <c r="SV35" s="103"/>
      <c r="SW35" s="103"/>
      <c r="SX35" s="103"/>
      <c r="SY35" s="103"/>
      <c r="SZ35" s="103"/>
      <c r="TA35" s="104"/>
    </row>
    <row r="36" spans="1:521" ht="13.5" customHeight="1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02"/>
      <c r="SN36" s="103"/>
      <c r="SO36" s="103"/>
      <c r="SP36" s="103"/>
      <c r="SQ36" s="103"/>
      <c r="SR36" s="103"/>
      <c r="SS36" s="103"/>
      <c r="ST36" s="103"/>
      <c r="SU36" s="103"/>
      <c r="SV36" s="103"/>
      <c r="SW36" s="103"/>
      <c r="SX36" s="103"/>
      <c r="SY36" s="103"/>
      <c r="SZ36" s="103"/>
      <c r="TA36" s="104"/>
    </row>
    <row r="37" spans="1:521" ht="13.5" customHeight="1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02"/>
      <c r="SN37" s="103"/>
      <c r="SO37" s="103"/>
      <c r="SP37" s="103"/>
      <c r="SQ37" s="103"/>
      <c r="SR37" s="103"/>
      <c r="SS37" s="103"/>
      <c r="ST37" s="103"/>
      <c r="SU37" s="103"/>
      <c r="SV37" s="103"/>
      <c r="SW37" s="103"/>
      <c r="SX37" s="103"/>
      <c r="SY37" s="103"/>
      <c r="SZ37" s="103"/>
      <c r="TA37" s="104"/>
    </row>
    <row r="38" spans="1:521" ht="13.5" customHeight="1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02"/>
      <c r="SN38" s="103"/>
      <c r="SO38" s="103"/>
      <c r="SP38" s="103"/>
      <c r="SQ38" s="103"/>
      <c r="SR38" s="103"/>
      <c r="SS38" s="103"/>
      <c r="ST38" s="103"/>
      <c r="SU38" s="103"/>
      <c r="SV38" s="103"/>
      <c r="SW38" s="103"/>
      <c r="SX38" s="103"/>
      <c r="SY38" s="103"/>
      <c r="SZ38" s="103"/>
      <c r="TA38" s="104"/>
    </row>
    <row r="39" spans="1:521" ht="13.5" customHeight="1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02"/>
      <c r="SN39" s="103"/>
      <c r="SO39" s="103"/>
      <c r="SP39" s="103"/>
      <c r="SQ39" s="103"/>
      <c r="SR39" s="103"/>
      <c r="SS39" s="103"/>
      <c r="ST39" s="103"/>
      <c r="SU39" s="103"/>
      <c r="SV39" s="103"/>
      <c r="SW39" s="103"/>
      <c r="SX39" s="103"/>
      <c r="SY39" s="103"/>
      <c r="SZ39" s="103"/>
      <c r="TA39" s="104"/>
    </row>
    <row r="40" spans="1:521" ht="13.5" customHeight="1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02"/>
      <c r="SN40" s="103"/>
      <c r="SO40" s="103"/>
      <c r="SP40" s="103"/>
      <c r="SQ40" s="103"/>
      <c r="SR40" s="103"/>
      <c r="SS40" s="103"/>
      <c r="ST40" s="103"/>
      <c r="SU40" s="103"/>
      <c r="SV40" s="103"/>
      <c r="SW40" s="103"/>
      <c r="SX40" s="103"/>
      <c r="SY40" s="103"/>
      <c r="SZ40" s="103"/>
      <c r="TA40" s="104"/>
    </row>
    <row r="41" spans="1:521" ht="13.5" customHeight="1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02"/>
      <c r="SN41" s="103"/>
      <c r="SO41" s="103"/>
      <c r="SP41" s="103"/>
      <c r="SQ41" s="103"/>
      <c r="SR41" s="103"/>
      <c r="SS41" s="103"/>
      <c r="ST41" s="103"/>
      <c r="SU41" s="103"/>
      <c r="SV41" s="103"/>
      <c r="SW41" s="103"/>
      <c r="SX41" s="103"/>
      <c r="SY41" s="103"/>
      <c r="SZ41" s="103"/>
      <c r="TA41" s="104"/>
    </row>
    <row r="42" spans="1:521" ht="13.5" customHeight="1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02"/>
      <c r="SN42" s="103"/>
      <c r="SO42" s="103"/>
      <c r="SP42" s="103"/>
      <c r="SQ42" s="103"/>
      <c r="SR42" s="103"/>
      <c r="SS42" s="103"/>
      <c r="ST42" s="103"/>
      <c r="SU42" s="103"/>
      <c r="SV42" s="103"/>
      <c r="SW42" s="103"/>
      <c r="SX42" s="103"/>
      <c r="SY42" s="103"/>
      <c r="SZ42" s="103"/>
      <c r="TA42" s="104"/>
    </row>
    <row r="43" spans="1:521" ht="13.5" customHeight="1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02"/>
      <c r="SN43" s="103"/>
      <c r="SO43" s="103"/>
      <c r="SP43" s="103"/>
      <c r="SQ43" s="103"/>
      <c r="SR43" s="103"/>
      <c r="SS43" s="103"/>
      <c r="ST43" s="103"/>
      <c r="SU43" s="103"/>
      <c r="SV43" s="103"/>
      <c r="SW43" s="103"/>
      <c r="SX43" s="103"/>
      <c r="SY43" s="103"/>
      <c r="SZ43" s="103"/>
      <c r="TA43" s="104"/>
    </row>
    <row r="44" spans="1:521" ht="13.5" customHeight="1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02"/>
      <c r="SN44" s="103"/>
      <c r="SO44" s="103"/>
      <c r="SP44" s="103"/>
      <c r="SQ44" s="103"/>
      <c r="SR44" s="103"/>
      <c r="SS44" s="103"/>
      <c r="ST44" s="103"/>
      <c r="SU44" s="103"/>
      <c r="SV44" s="103"/>
      <c r="SW44" s="103"/>
      <c r="SX44" s="103"/>
      <c r="SY44" s="103"/>
      <c r="SZ44" s="103"/>
      <c r="TA44" s="104"/>
    </row>
    <row r="45" spans="1:521" ht="13.5" customHeight="1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05"/>
      <c r="SN45" s="106"/>
      <c r="SO45" s="106"/>
      <c r="SP45" s="106"/>
      <c r="SQ45" s="106"/>
      <c r="SR45" s="106"/>
      <c r="SS45" s="106"/>
      <c r="ST45" s="106"/>
      <c r="SU45" s="106"/>
      <c r="SV45" s="106"/>
      <c r="SW45" s="106"/>
      <c r="SX45" s="106"/>
      <c r="SY45" s="106"/>
      <c r="SZ45" s="106"/>
      <c r="TA45" s="107"/>
    </row>
    <row r="46" spans="1:521" ht="13.5" customHeight="1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2" t="s">
        <v>106</v>
      </c>
      <c r="SN48" s="103"/>
      <c r="SO48" s="103"/>
      <c r="SP48" s="103"/>
      <c r="SQ48" s="103"/>
      <c r="SR48" s="103"/>
      <c r="SS48" s="103"/>
      <c r="ST48" s="103"/>
      <c r="SU48" s="103"/>
      <c r="SV48" s="103"/>
      <c r="SW48" s="103"/>
      <c r="SX48" s="103"/>
      <c r="SY48" s="103"/>
      <c r="SZ48" s="103"/>
      <c r="TA48" s="104"/>
    </row>
    <row r="49" spans="1:521" ht="13.5" customHeight="1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2"/>
      <c r="SN49" s="103"/>
      <c r="SO49" s="103"/>
      <c r="SP49" s="103"/>
      <c r="SQ49" s="103"/>
      <c r="SR49" s="103"/>
      <c r="SS49" s="103"/>
      <c r="ST49" s="103"/>
      <c r="SU49" s="103"/>
      <c r="SV49" s="103"/>
      <c r="SW49" s="103"/>
      <c r="SX49" s="103"/>
      <c r="SY49" s="103"/>
      <c r="SZ49" s="103"/>
      <c r="TA49" s="104"/>
    </row>
    <row r="50" spans="1:521" ht="13.5" customHeight="1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2"/>
      <c r="SN50" s="103"/>
      <c r="SO50" s="103"/>
      <c r="SP50" s="103"/>
      <c r="SQ50" s="103"/>
      <c r="SR50" s="103"/>
      <c r="SS50" s="103"/>
      <c r="ST50" s="103"/>
      <c r="SU50" s="103"/>
      <c r="SV50" s="103"/>
      <c r="SW50" s="103"/>
      <c r="SX50" s="103"/>
      <c r="SY50" s="103"/>
      <c r="SZ50" s="103"/>
      <c r="TA50" s="104"/>
    </row>
    <row r="51" spans="1:521" ht="13.5" customHeight="1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2"/>
      <c r="SN51" s="103"/>
      <c r="SO51" s="103"/>
      <c r="SP51" s="103"/>
      <c r="SQ51" s="103"/>
      <c r="SR51" s="103"/>
      <c r="SS51" s="103"/>
      <c r="ST51" s="103"/>
      <c r="SU51" s="103"/>
      <c r="SV51" s="103"/>
      <c r="SW51" s="103"/>
      <c r="SX51" s="103"/>
      <c r="SY51" s="103"/>
      <c r="SZ51" s="103"/>
      <c r="TA51" s="104"/>
    </row>
    <row r="52" spans="1:521" ht="13.5" customHeight="1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2"/>
      <c r="SN52" s="103"/>
      <c r="SO52" s="103"/>
      <c r="SP52" s="103"/>
      <c r="SQ52" s="103"/>
      <c r="SR52" s="103"/>
      <c r="SS52" s="103"/>
      <c r="ST52" s="103"/>
      <c r="SU52" s="103"/>
      <c r="SV52" s="103"/>
      <c r="SW52" s="103"/>
      <c r="SX52" s="103"/>
      <c r="SY52" s="103"/>
      <c r="SZ52" s="103"/>
      <c r="TA52" s="104"/>
    </row>
    <row r="53" spans="1:521" ht="13.5" customHeight="1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2"/>
      <c r="SN53" s="103"/>
      <c r="SO53" s="103"/>
      <c r="SP53" s="103"/>
      <c r="SQ53" s="103"/>
      <c r="SR53" s="103"/>
      <c r="SS53" s="103"/>
      <c r="ST53" s="103"/>
      <c r="SU53" s="103"/>
      <c r="SV53" s="103"/>
      <c r="SW53" s="103"/>
      <c r="SX53" s="103"/>
      <c r="SY53" s="103"/>
      <c r="SZ53" s="103"/>
      <c r="TA53" s="104"/>
    </row>
    <row r="54" spans="1:521" ht="13.5" customHeight="1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H29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H30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R01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R02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R03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H29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H30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R01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R02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R03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H29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H30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R01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R02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R03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H29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H30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R01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R02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R03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2"/>
      <c r="SN54" s="103"/>
      <c r="SO54" s="103"/>
      <c r="SP54" s="103"/>
      <c r="SQ54" s="103"/>
      <c r="SR54" s="103"/>
      <c r="SS54" s="103"/>
      <c r="ST54" s="103"/>
      <c r="SU54" s="103"/>
      <c r="SV54" s="103"/>
      <c r="SW54" s="103"/>
      <c r="SX54" s="103"/>
      <c r="SY54" s="103"/>
      <c r="SZ54" s="103"/>
      <c r="TA54" s="104"/>
    </row>
    <row r="55" spans="1:521" ht="13.5" customHeight="1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138.83000000000001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135.55000000000001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137.19999999999999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132.37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137.72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27.87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28.45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28.13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29.15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28.08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30.81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32.42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31.34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30.56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34.65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60.95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61.04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61.18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61.18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68.84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2"/>
      <c r="SN55" s="103"/>
      <c r="SO55" s="103"/>
      <c r="SP55" s="103"/>
      <c r="SQ55" s="103"/>
      <c r="SR55" s="103"/>
      <c r="SS55" s="103"/>
      <c r="ST55" s="103"/>
      <c r="SU55" s="103"/>
      <c r="SV55" s="103"/>
      <c r="SW55" s="103"/>
      <c r="SX55" s="103"/>
      <c r="SY55" s="103"/>
      <c r="SZ55" s="103"/>
      <c r="TA55" s="104"/>
    </row>
    <row r="56" spans="1:521" ht="13.5" customHeight="1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105.71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105.06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106.98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103.06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100.74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25.98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26.84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26.08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26.92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27.33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40.67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40.89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41.59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40.29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40.409999999999997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62.59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61.76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62.75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61.99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62.26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2"/>
      <c r="SN56" s="103"/>
      <c r="SO56" s="103"/>
      <c r="SP56" s="103"/>
      <c r="SQ56" s="103"/>
      <c r="SR56" s="103"/>
      <c r="SS56" s="103"/>
      <c r="ST56" s="103"/>
      <c r="SU56" s="103"/>
      <c r="SV56" s="103"/>
      <c r="SW56" s="103"/>
      <c r="SX56" s="103"/>
      <c r="SY56" s="103"/>
      <c r="SZ56" s="103"/>
      <c r="TA56" s="104"/>
    </row>
    <row r="57" spans="1:521" ht="13.5" customHeight="1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2"/>
      <c r="SN57" s="103"/>
      <c r="SO57" s="103"/>
      <c r="SP57" s="103"/>
      <c r="SQ57" s="103"/>
      <c r="SR57" s="103"/>
      <c r="SS57" s="103"/>
      <c r="ST57" s="103"/>
      <c r="SU57" s="103"/>
      <c r="SV57" s="103"/>
      <c r="SW57" s="103"/>
      <c r="SX57" s="103"/>
      <c r="SY57" s="103"/>
      <c r="SZ57" s="103"/>
      <c r="TA57" s="104"/>
    </row>
    <row r="58" spans="1:521" ht="13.5" customHeight="1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2"/>
      <c r="SN58" s="103"/>
      <c r="SO58" s="103"/>
      <c r="SP58" s="103"/>
      <c r="SQ58" s="103"/>
      <c r="SR58" s="103"/>
      <c r="SS58" s="103"/>
      <c r="ST58" s="103"/>
      <c r="SU58" s="103"/>
      <c r="SV58" s="103"/>
      <c r="SW58" s="103"/>
      <c r="SX58" s="103"/>
      <c r="SY58" s="103"/>
      <c r="SZ58" s="103"/>
      <c r="TA58" s="104"/>
    </row>
    <row r="59" spans="1:521" ht="13.5" customHeight="1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2"/>
      <c r="SN59" s="103"/>
      <c r="SO59" s="103"/>
      <c r="SP59" s="103"/>
      <c r="SQ59" s="103"/>
      <c r="SR59" s="103"/>
      <c r="SS59" s="103"/>
      <c r="ST59" s="103"/>
      <c r="SU59" s="103"/>
      <c r="SV59" s="103"/>
      <c r="SW59" s="103"/>
      <c r="SX59" s="103"/>
      <c r="SY59" s="103"/>
      <c r="SZ59" s="103"/>
      <c r="TA59" s="104"/>
    </row>
    <row r="60" spans="1:521" ht="13.5" customHeight="1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2"/>
      <c r="SN60" s="103"/>
      <c r="SO60" s="103"/>
      <c r="SP60" s="103"/>
      <c r="SQ60" s="103"/>
      <c r="SR60" s="103"/>
      <c r="SS60" s="103"/>
      <c r="ST60" s="103"/>
      <c r="SU60" s="103"/>
      <c r="SV60" s="103"/>
      <c r="SW60" s="103"/>
      <c r="SX60" s="103"/>
      <c r="SY60" s="103"/>
      <c r="SZ60" s="103"/>
      <c r="TA60" s="104"/>
    </row>
    <row r="61" spans="1:521" ht="13.5" customHeight="1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2"/>
      <c r="SN61" s="103"/>
      <c r="SO61" s="103"/>
      <c r="SP61" s="103"/>
      <c r="SQ61" s="103"/>
      <c r="SR61" s="103"/>
      <c r="SS61" s="103"/>
      <c r="ST61" s="103"/>
      <c r="SU61" s="103"/>
      <c r="SV61" s="103"/>
      <c r="SW61" s="103"/>
      <c r="SX61" s="103"/>
      <c r="SY61" s="103"/>
      <c r="SZ61" s="103"/>
      <c r="TA61" s="104"/>
    </row>
    <row r="62" spans="1:521" ht="13.5" customHeight="1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2"/>
      <c r="SN62" s="103"/>
      <c r="SO62" s="103"/>
      <c r="SP62" s="103"/>
      <c r="SQ62" s="103"/>
      <c r="SR62" s="103"/>
      <c r="SS62" s="103"/>
      <c r="ST62" s="103"/>
      <c r="SU62" s="103"/>
      <c r="SV62" s="103"/>
      <c r="SW62" s="103"/>
      <c r="SX62" s="103"/>
      <c r="SY62" s="103"/>
      <c r="SZ62" s="103"/>
      <c r="TA62" s="104"/>
    </row>
    <row r="63" spans="1:521" ht="13.5" customHeight="1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2"/>
      <c r="SN63" s="103"/>
      <c r="SO63" s="103"/>
      <c r="SP63" s="103"/>
      <c r="SQ63" s="103"/>
      <c r="SR63" s="103"/>
      <c r="SS63" s="103"/>
      <c r="ST63" s="103"/>
      <c r="SU63" s="103"/>
      <c r="SV63" s="103"/>
      <c r="SW63" s="103"/>
      <c r="SX63" s="103"/>
      <c r="SY63" s="103"/>
      <c r="SZ63" s="103"/>
      <c r="TA63" s="104"/>
    </row>
    <row r="64" spans="1:521" ht="13.5" customHeight="1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2"/>
      <c r="SN64" s="103"/>
      <c r="SO64" s="103"/>
      <c r="SP64" s="103"/>
      <c r="SQ64" s="103"/>
      <c r="SR64" s="103"/>
      <c r="SS64" s="103"/>
      <c r="ST64" s="103"/>
      <c r="SU64" s="103"/>
      <c r="SV64" s="103"/>
      <c r="SW64" s="103"/>
      <c r="SX64" s="103"/>
      <c r="SY64" s="103"/>
      <c r="SZ64" s="103"/>
      <c r="TA64" s="104"/>
    </row>
    <row r="65" spans="1:521" ht="13.5" customHeight="1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2" t="s">
        <v>107</v>
      </c>
      <c r="SN68" s="103"/>
      <c r="SO68" s="103"/>
      <c r="SP68" s="103"/>
      <c r="SQ68" s="103"/>
      <c r="SR68" s="103"/>
      <c r="SS68" s="103"/>
      <c r="ST68" s="103"/>
      <c r="SU68" s="103"/>
      <c r="SV68" s="103"/>
      <c r="SW68" s="103"/>
      <c r="SX68" s="103"/>
      <c r="SY68" s="103"/>
      <c r="SZ68" s="103"/>
      <c r="TA68" s="104"/>
    </row>
    <row r="69" spans="1:521" ht="13.5" customHeight="1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2"/>
      <c r="SN69" s="103"/>
      <c r="SO69" s="103"/>
      <c r="SP69" s="103"/>
      <c r="SQ69" s="103"/>
      <c r="SR69" s="103"/>
      <c r="SS69" s="103"/>
      <c r="ST69" s="103"/>
      <c r="SU69" s="103"/>
      <c r="SV69" s="103"/>
      <c r="SW69" s="103"/>
      <c r="SX69" s="103"/>
      <c r="SY69" s="103"/>
      <c r="SZ69" s="103"/>
      <c r="TA69" s="104"/>
    </row>
    <row r="70" spans="1:521" ht="13.5" customHeight="1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2"/>
      <c r="SN70" s="103"/>
      <c r="SO70" s="103"/>
      <c r="SP70" s="103"/>
      <c r="SQ70" s="103"/>
      <c r="SR70" s="103"/>
      <c r="SS70" s="103"/>
      <c r="ST70" s="103"/>
      <c r="SU70" s="103"/>
      <c r="SV70" s="103"/>
      <c r="SW70" s="103"/>
      <c r="SX70" s="103"/>
      <c r="SY70" s="103"/>
      <c r="SZ70" s="103"/>
      <c r="TA70" s="104"/>
    </row>
    <row r="71" spans="1:521" ht="13.5" customHeight="1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2"/>
      <c r="SN71" s="103"/>
      <c r="SO71" s="103"/>
      <c r="SP71" s="103"/>
      <c r="SQ71" s="103"/>
      <c r="SR71" s="103"/>
      <c r="SS71" s="103"/>
      <c r="ST71" s="103"/>
      <c r="SU71" s="103"/>
      <c r="SV71" s="103"/>
      <c r="SW71" s="103"/>
      <c r="SX71" s="103"/>
      <c r="SY71" s="103"/>
      <c r="SZ71" s="103"/>
      <c r="TA71" s="104"/>
    </row>
    <row r="72" spans="1:521" ht="13.5" customHeight="1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2"/>
      <c r="SN72" s="103"/>
      <c r="SO72" s="103"/>
      <c r="SP72" s="103"/>
      <c r="SQ72" s="103"/>
      <c r="SR72" s="103"/>
      <c r="SS72" s="103"/>
      <c r="ST72" s="103"/>
      <c r="SU72" s="103"/>
      <c r="SV72" s="103"/>
      <c r="SW72" s="103"/>
      <c r="SX72" s="103"/>
      <c r="SY72" s="103"/>
      <c r="SZ72" s="103"/>
      <c r="TA72" s="104"/>
    </row>
    <row r="73" spans="1:521" ht="13.5" customHeight="1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2"/>
      <c r="SN73" s="103"/>
      <c r="SO73" s="103"/>
      <c r="SP73" s="103"/>
      <c r="SQ73" s="103"/>
      <c r="SR73" s="103"/>
      <c r="SS73" s="103"/>
      <c r="ST73" s="103"/>
      <c r="SU73" s="103"/>
      <c r="SV73" s="103"/>
      <c r="SW73" s="103"/>
      <c r="SX73" s="103"/>
      <c r="SY73" s="103"/>
      <c r="SZ73" s="103"/>
      <c r="TA73" s="104"/>
    </row>
    <row r="74" spans="1:521" ht="13.5" customHeight="1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2"/>
      <c r="SN74" s="103"/>
      <c r="SO74" s="103"/>
      <c r="SP74" s="103"/>
      <c r="SQ74" s="103"/>
      <c r="SR74" s="103"/>
      <c r="SS74" s="103"/>
      <c r="ST74" s="103"/>
      <c r="SU74" s="103"/>
      <c r="SV74" s="103"/>
      <c r="SW74" s="103"/>
      <c r="SX74" s="103"/>
      <c r="SY74" s="103"/>
      <c r="SZ74" s="103"/>
      <c r="TA74" s="104"/>
    </row>
    <row r="75" spans="1:521" ht="13.5" customHeight="1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2"/>
      <c r="SN75" s="103"/>
      <c r="SO75" s="103"/>
      <c r="SP75" s="103"/>
      <c r="SQ75" s="103"/>
      <c r="SR75" s="103"/>
      <c r="SS75" s="103"/>
      <c r="ST75" s="103"/>
      <c r="SU75" s="103"/>
      <c r="SV75" s="103"/>
      <c r="SW75" s="103"/>
      <c r="SX75" s="103"/>
      <c r="SY75" s="103"/>
      <c r="SZ75" s="103"/>
      <c r="TA75" s="104"/>
    </row>
    <row r="76" spans="1:521" ht="13.5" customHeight="1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2"/>
      <c r="SN76" s="103"/>
      <c r="SO76" s="103"/>
      <c r="SP76" s="103"/>
      <c r="SQ76" s="103"/>
      <c r="SR76" s="103"/>
      <c r="SS76" s="103"/>
      <c r="ST76" s="103"/>
      <c r="SU76" s="103"/>
      <c r="SV76" s="103"/>
      <c r="SW76" s="103"/>
      <c r="SX76" s="103"/>
      <c r="SY76" s="103"/>
      <c r="SZ76" s="103"/>
      <c r="TA76" s="104"/>
    </row>
    <row r="77" spans="1:521" ht="13.5" customHeight="1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2"/>
      <c r="SN77" s="103"/>
      <c r="SO77" s="103"/>
      <c r="SP77" s="103"/>
      <c r="SQ77" s="103"/>
      <c r="SR77" s="103"/>
      <c r="SS77" s="103"/>
      <c r="ST77" s="103"/>
      <c r="SU77" s="103"/>
      <c r="SV77" s="103"/>
      <c r="SW77" s="103"/>
      <c r="SX77" s="103"/>
      <c r="SY77" s="103"/>
      <c r="SZ77" s="103"/>
      <c r="TA77" s="104"/>
    </row>
    <row r="78" spans="1:521" ht="13.5" customHeight="1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2"/>
      <c r="SN78" s="103"/>
      <c r="SO78" s="103"/>
      <c r="SP78" s="103"/>
      <c r="SQ78" s="103"/>
      <c r="SR78" s="103"/>
      <c r="SS78" s="103"/>
      <c r="ST78" s="103"/>
      <c r="SU78" s="103"/>
      <c r="SV78" s="103"/>
      <c r="SW78" s="103"/>
      <c r="SX78" s="103"/>
      <c r="SY78" s="103"/>
      <c r="SZ78" s="103"/>
      <c r="TA78" s="104"/>
    </row>
    <row r="79" spans="1:521" ht="13.5" customHeight="1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H29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H30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R01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R02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R03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H29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H30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R01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R02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R03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H29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H30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R01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R02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R03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2"/>
      <c r="SN79" s="103"/>
      <c r="SO79" s="103"/>
      <c r="SP79" s="103"/>
      <c r="SQ79" s="103"/>
      <c r="SR79" s="103"/>
      <c r="SS79" s="103"/>
      <c r="ST79" s="103"/>
      <c r="SU79" s="103"/>
      <c r="SV79" s="103"/>
      <c r="SW79" s="103"/>
      <c r="SX79" s="103"/>
      <c r="SY79" s="103"/>
      <c r="SZ79" s="103"/>
      <c r="TA79" s="104"/>
    </row>
    <row r="80" spans="1:521" ht="13.5" customHeight="1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49.2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50.85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49.85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46.29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45.61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29.16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28.96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29.64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27.41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27.61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0.06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0.28999999999999998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1.1299999999999999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0.06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2"/>
      <c r="SN80" s="103"/>
      <c r="SO80" s="103"/>
      <c r="SP80" s="103"/>
      <c r="SQ80" s="103"/>
      <c r="SR80" s="103"/>
      <c r="SS80" s="103"/>
      <c r="ST80" s="103"/>
      <c r="SU80" s="103"/>
      <c r="SV80" s="103"/>
      <c r="SW80" s="103"/>
      <c r="SX80" s="103"/>
      <c r="SY80" s="103"/>
      <c r="SZ80" s="103"/>
      <c r="TA80" s="104"/>
    </row>
    <row r="81" spans="1:521" ht="13.5" customHeight="1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55.25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57.11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57.57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57.63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58.13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44.05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51.87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52.33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52.35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53.69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1.3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0.28000000000000003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0.77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0.24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0.22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2"/>
      <c r="SN81" s="103"/>
      <c r="SO81" s="103"/>
      <c r="SP81" s="103"/>
      <c r="SQ81" s="103"/>
      <c r="SR81" s="103"/>
      <c r="SS81" s="103"/>
      <c r="ST81" s="103"/>
      <c r="SU81" s="103"/>
      <c r="SV81" s="103"/>
      <c r="SW81" s="103"/>
      <c r="SX81" s="103"/>
      <c r="SY81" s="103"/>
      <c r="SZ81" s="103"/>
      <c r="TA81" s="104"/>
    </row>
    <row r="82" spans="1:521" ht="13.5" customHeight="1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2"/>
      <c r="SN82" s="103"/>
      <c r="SO82" s="103"/>
      <c r="SP82" s="103"/>
      <c r="SQ82" s="103"/>
      <c r="SR82" s="103"/>
      <c r="SS82" s="103"/>
      <c r="ST82" s="103"/>
      <c r="SU82" s="103"/>
      <c r="SV82" s="103"/>
      <c r="SW82" s="103"/>
      <c r="SX82" s="103"/>
      <c r="SY82" s="103"/>
      <c r="SZ82" s="103"/>
      <c r="TA82" s="104"/>
    </row>
    <row r="83" spans="1:521" ht="13.5" customHeight="1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2"/>
      <c r="SN83" s="103"/>
      <c r="SO83" s="103"/>
      <c r="SP83" s="103"/>
      <c r="SQ83" s="103"/>
      <c r="SR83" s="103"/>
      <c r="SS83" s="103"/>
      <c r="ST83" s="103"/>
      <c r="SU83" s="103"/>
      <c r="SV83" s="103"/>
      <c r="SW83" s="103"/>
      <c r="SX83" s="103"/>
      <c r="SY83" s="103"/>
      <c r="SZ83" s="103"/>
      <c r="TA83" s="104"/>
    </row>
    <row r="84" spans="1:521" ht="13.5" customHeight="1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2"/>
      <c r="SN84" s="103"/>
      <c r="SO84" s="103"/>
      <c r="SP84" s="103"/>
      <c r="SQ84" s="103"/>
      <c r="SR84" s="103"/>
      <c r="SS84" s="103"/>
      <c r="ST84" s="103"/>
      <c r="SU84" s="103"/>
      <c r="SV84" s="103"/>
      <c r="SW84" s="103"/>
      <c r="SX84" s="103"/>
      <c r="SY84" s="103"/>
      <c r="SZ84" s="103"/>
      <c r="TA84" s="104"/>
    </row>
    <row r="85" spans="1:521" ht="13.5" customHeight="1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>
      <c r="C86" s="25"/>
      <c r="BM86" s="25"/>
      <c r="DV86" s="25"/>
      <c r="GF86" s="25"/>
      <c r="IO86" s="25"/>
      <c r="LK86" s="25"/>
      <c r="NT86" s="25"/>
      <c r="QD86" s="25"/>
    </row>
    <row r="87" spans="1:52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>
      <c r="A89" s="26"/>
      <c r="B89" s="26"/>
      <c r="C89" s="143" t="s">
        <v>29</v>
      </c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 t="s">
        <v>30</v>
      </c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 t="s">
        <v>31</v>
      </c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 t="s">
        <v>32</v>
      </c>
      <c r="CG89" s="143"/>
      <c r="CH89" s="143"/>
      <c r="CI89" s="143"/>
      <c r="CJ89" s="143"/>
      <c r="CK89" s="143"/>
      <c r="CL89" s="143"/>
      <c r="CM89" s="143"/>
      <c r="CN89" s="143"/>
      <c r="CO89" s="143"/>
      <c r="CP89" s="143"/>
      <c r="CQ89" s="143"/>
      <c r="CR89" s="143"/>
      <c r="CS89" s="143"/>
      <c r="CT89" s="143"/>
      <c r="CU89" s="143"/>
      <c r="CV89" s="143"/>
      <c r="CW89" s="143"/>
      <c r="CX89" s="143"/>
      <c r="CY89" s="143"/>
      <c r="CZ89" s="143"/>
      <c r="DA89" s="143"/>
      <c r="DB89" s="143"/>
      <c r="DC89" s="143"/>
      <c r="DD89" s="143"/>
      <c r="DE89" s="143"/>
      <c r="DF89" s="143"/>
      <c r="DG89" s="143" t="s">
        <v>33</v>
      </c>
      <c r="DH89" s="143"/>
      <c r="DI89" s="143"/>
      <c r="DJ89" s="143"/>
      <c r="DK89" s="143"/>
      <c r="DL89" s="143"/>
      <c r="DM89" s="143"/>
      <c r="DN89" s="143"/>
      <c r="DO89" s="143"/>
      <c r="DP89" s="143"/>
      <c r="DQ89" s="143"/>
      <c r="DR89" s="143"/>
      <c r="DS89" s="143"/>
      <c r="DT89" s="143"/>
      <c r="DU89" s="143"/>
      <c r="DV89" s="143"/>
      <c r="DW89" s="143"/>
      <c r="DX89" s="143"/>
      <c r="DY89" s="143"/>
      <c r="DZ89" s="143"/>
      <c r="EA89" s="143"/>
      <c r="EB89" s="143"/>
      <c r="EC89" s="143"/>
      <c r="ED89" s="143"/>
      <c r="EE89" s="143"/>
      <c r="EF89" s="143"/>
      <c r="EG89" s="143"/>
      <c r="EH89" s="143" t="s">
        <v>34</v>
      </c>
      <c r="EI89" s="143"/>
      <c r="EJ89" s="143"/>
      <c r="EK89" s="143"/>
      <c r="EL89" s="143"/>
      <c r="EM89" s="143"/>
      <c r="EN89" s="143"/>
      <c r="EO89" s="143"/>
      <c r="EP89" s="143"/>
      <c r="EQ89" s="143"/>
      <c r="ER89" s="143"/>
      <c r="ES89" s="143"/>
      <c r="ET89" s="143"/>
      <c r="EU89" s="143"/>
      <c r="EV89" s="143"/>
      <c r="EW89" s="143"/>
      <c r="EX89" s="143"/>
      <c r="EY89" s="143"/>
      <c r="EZ89" s="143"/>
      <c r="FA89" s="143"/>
      <c r="FB89" s="143"/>
      <c r="FC89" s="143"/>
      <c r="FD89" s="143"/>
      <c r="FE89" s="143"/>
      <c r="FF89" s="143"/>
      <c r="FG89" s="143"/>
      <c r="FH89" s="143"/>
      <c r="FI89" s="143" t="s">
        <v>35</v>
      </c>
      <c r="FJ89" s="143"/>
      <c r="FK89" s="143"/>
      <c r="FL89" s="143"/>
      <c r="FM89" s="143"/>
      <c r="FN89" s="143"/>
      <c r="FO89" s="143"/>
      <c r="FP89" s="143"/>
      <c r="FQ89" s="143"/>
      <c r="FR89" s="143"/>
      <c r="FS89" s="143"/>
      <c r="FT89" s="143"/>
      <c r="FU89" s="143"/>
      <c r="FV89" s="143"/>
      <c r="FW89" s="143"/>
      <c r="FX89" s="143"/>
      <c r="FY89" s="143"/>
      <c r="FZ89" s="143"/>
      <c r="GA89" s="143"/>
      <c r="GB89" s="143"/>
      <c r="GC89" s="143"/>
      <c r="GD89" s="143"/>
      <c r="GE89" s="143"/>
      <c r="GF89" s="143"/>
      <c r="GG89" s="143"/>
      <c r="GH89" s="143"/>
      <c r="GI89" s="143"/>
      <c r="GJ89" s="143" t="s">
        <v>36</v>
      </c>
      <c r="GK89" s="143"/>
      <c r="GL89" s="143"/>
      <c r="GM89" s="143"/>
      <c r="GN89" s="143"/>
      <c r="GO89" s="143"/>
      <c r="GP89" s="143"/>
      <c r="GQ89" s="143"/>
      <c r="GR89" s="143"/>
      <c r="GS89" s="143"/>
      <c r="GT89" s="143"/>
      <c r="GU89" s="143"/>
      <c r="GV89" s="143"/>
      <c r="GW89" s="143"/>
      <c r="GX89" s="143"/>
      <c r="GY89" s="143"/>
      <c r="GZ89" s="143"/>
      <c r="HA89" s="143"/>
      <c r="HB89" s="143"/>
      <c r="HC89" s="143"/>
      <c r="HD89" s="143"/>
      <c r="HE89" s="143"/>
      <c r="HF89" s="143"/>
      <c r="HG89" s="143"/>
      <c r="HH89" s="143"/>
      <c r="HI89" s="143"/>
      <c r="HJ89" s="143"/>
      <c r="HK89" s="143" t="s">
        <v>37</v>
      </c>
      <c r="HL89" s="143"/>
      <c r="HM89" s="143"/>
      <c r="HN89" s="143"/>
      <c r="HO89" s="143"/>
      <c r="HP89" s="143"/>
      <c r="HQ89" s="143"/>
      <c r="HR89" s="143"/>
      <c r="HS89" s="143"/>
      <c r="HT89" s="143"/>
      <c r="HU89" s="143"/>
      <c r="HV89" s="143"/>
      <c r="HW89" s="143"/>
      <c r="HX89" s="143"/>
      <c r="HY89" s="143"/>
      <c r="HZ89" s="143"/>
      <c r="IA89" s="143"/>
      <c r="IB89" s="143"/>
      <c r="IC89" s="143"/>
      <c r="ID89" s="143"/>
      <c r="IE89" s="143"/>
      <c r="IF89" s="143"/>
      <c r="IG89" s="143"/>
      <c r="IH89" s="143"/>
      <c r="II89" s="143"/>
      <c r="IJ89" s="143"/>
      <c r="IK89" s="143"/>
      <c r="IL89" s="143" t="s">
        <v>38</v>
      </c>
      <c r="IM89" s="143"/>
      <c r="IN89" s="143"/>
      <c r="IO89" s="143"/>
      <c r="IP89" s="143"/>
      <c r="IQ89" s="143"/>
      <c r="IR89" s="143"/>
      <c r="IS89" s="143"/>
      <c r="IT89" s="143"/>
      <c r="IU89" s="143"/>
      <c r="IV89" s="143"/>
      <c r="IW89" s="143"/>
      <c r="IX89" s="143"/>
      <c r="IY89" s="143"/>
      <c r="IZ89" s="143"/>
      <c r="JA89" s="143"/>
      <c r="JB89" s="143"/>
      <c r="JC89" s="143"/>
      <c r="JD89" s="143"/>
      <c r="JE89" s="143"/>
      <c r="JF89" s="143"/>
      <c r="JG89" s="143"/>
      <c r="JH89" s="143"/>
      <c r="JI89" s="143"/>
      <c r="JJ89" s="143"/>
      <c r="JK89" s="143"/>
      <c r="JL89" s="143"/>
      <c r="JM89" s="143" t="s">
        <v>31</v>
      </c>
      <c r="JN89" s="143"/>
      <c r="JO89" s="143"/>
      <c r="JP89" s="143"/>
      <c r="JQ89" s="143"/>
      <c r="JR89" s="143"/>
      <c r="JS89" s="143"/>
      <c r="JT89" s="143"/>
      <c r="JU89" s="143"/>
      <c r="JV89" s="143"/>
      <c r="JW89" s="143"/>
      <c r="JX89" s="143"/>
      <c r="JY89" s="143"/>
      <c r="JZ89" s="143"/>
      <c r="KA89" s="143"/>
      <c r="KB89" s="143"/>
      <c r="KC89" s="143"/>
      <c r="KD89" s="143"/>
      <c r="KE89" s="143"/>
      <c r="KF89" s="143"/>
      <c r="KG89" s="143"/>
      <c r="KH89" s="143"/>
      <c r="KI89" s="143"/>
      <c r="KJ89" s="143"/>
      <c r="KK89" s="143"/>
      <c r="KL89" s="143"/>
      <c r="KM89" s="143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>
      <c r="A90" s="26"/>
      <c r="B90" s="26"/>
      <c r="C90" s="142" t="str">
        <f>データ!AD6</f>
        <v>【117.41】</v>
      </c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  <c r="Y90" s="142"/>
      <c r="Z90" s="142"/>
      <c r="AA90" s="142"/>
      <c r="AB90" s="142"/>
      <c r="AC90" s="142"/>
      <c r="AD90" s="142" t="str">
        <f>データ!AO6</f>
        <v>【23.68】</v>
      </c>
      <c r="AE90" s="142"/>
      <c r="AF90" s="142"/>
      <c r="AG90" s="142"/>
      <c r="AH90" s="142"/>
      <c r="AI90" s="142"/>
      <c r="AJ90" s="142"/>
      <c r="AK90" s="142"/>
      <c r="AL90" s="142"/>
      <c r="AM90" s="142"/>
      <c r="AN90" s="142"/>
      <c r="AO90" s="142"/>
      <c r="AP90" s="142"/>
      <c r="AQ90" s="142"/>
      <c r="AR90" s="142"/>
      <c r="AS90" s="142"/>
      <c r="AT90" s="142"/>
      <c r="AU90" s="142"/>
      <c r="AV90" s="142"/>
      <c r="AW90" s="142"/>
      <c r="AX90" s="142"/>
      <c r="AY90" s="142"/>
      <c r="AZ90" s="142"/>
      <c r="BA90" s="142"/>
      <c r="BB90" s="142"/>
      <c r="BC90" s="142"/>
      <c r="BD90" s="142"/>
      <c r="BE90" s="142" t="str">
        <f>データ!AZ6</f>
        <v>【462.72】</v>
      </c>
      <c r="BF90" s="142"/>
      <c r="BG90" s="142"/>
      <c r="BH90" s="142"/>
      <c r="BI90" s="142"/>
      <c r="BJ90" s="142"/>
      <c r="BK90" s="142"/>
      <c r="BL90" s="142"/>
      <c r="BM90" s="142"/>
      <c r="BN90" s="142"/>
      <c r="BO90" s="142"/>
      <c r="BP90" s="142"/>
      <c r="BQ90" s="142"/>
      <c r="BR90" s="142"/>
      <c r="BS90" s="142"/>
      <c r="BT90" s="142"/>
      <c r="BU90" s="142"/>
      <c r="BV90" s="142"/>
      <c r="BW90" s="142"/>
      <c r="BX90" s="142"/>
      <c r="BY90" s="142"/>
      <c r="BZ90" s="142"/>
      <c r="CA90" s="142"/>
      <c r="CB90" s="142"/>
      <c r="CC90" s="142"/>
      <c r="CD90" s="142"/>
      <c r="CE90" s="142"/>
      <c r="CF90" s="142" t="str">
        <f>データ!BK6</f>
        <v>【233.92】</v>
      </c>
      <c r="CG90" s="142"/>
      <c r="CH90" s="142"/>
      <c r="CI90" s="142"/>
      <c r="CJ90" s="142"/>
      <c r="CK90" s="142"/>
      <c r="CL90" s="142"/>
      <c r="CM90" s="142"/>
      <c r="CN90" s="142"/>
      <c r="CO90" s="142"/>
      <c r="CP90" s="142"/>
      <c r="CQ90" s="142"/>
      <c r="CR90" s="142"/>
      <c r="CS90" s="142"/>
      <c r="CT90" s="142"/>
      <c r="CU90" s="142"/>
      <c r="CV90" s="142"/>
      <c r="CW90" s="142"/>
      <c r="CX90" s="142"/>
      <c r="CY90" s="142"/>
      <c r="CZ90" s="142"/>
      <c r="DA90" s="142"/>
      <c r="DB90" s="142"/>
      <c r="DC90" s="142"/>
      <c r="DD90" s="142"/>
      <c r="DE90" s="142"/>
      <c r="DF90" s="142"/>
      <c r="DG90" s="142" t="str">
        <f>データ!BV6</f>
        <v>【112.31】</v>
      </c>
      <c r="DH90" s="142"/>
      <c r="DI90" s="142"/>
      <c r="DJ90" s="142"/>
      <c r="DK90" s="142"/>
      <c r="DL90" s="142"/>
      <c r="DM90" s="142"/>
      <c r="DN90" s="142"/>
      <c r="DO90" s="142"/>
      <c r="DP90" s="142"/>
      <c r="DQ90" s="142"/>
      <c r="DR90" s="142"/>
      <c r="DS90" s="142"/>
      <c r="DT90" s="142"/>
      <c r="DU90" s="142"/>
      <c r="DV90" s="142"/>
      <c r="DW90" s="142"/>
      <c r="DX90" s="142"/>
      <c r="DY90" s="142"/>
      <c r="DZ90" s="142"/>
      <c r="EA90" s="142"/>
      <c r="EB90" s="142"/>
      <c r="EC90" s="142"/>
      <c r="ED90" s="142"/>
      <c r="EE90" s="142"/>
      <c r="EF90" s="142"/>
      <c r="EG90" s="142"/>
      <c r="EH90" s="142" t="str">
        <f>データ!CG6</f>
        <v>【19.07】</v>
      </c>
      <c r="EI90" s="142"/>
      <c r="EJ90" s="142"/>
      <c r="EK90" s="142"/>
      <c r="EL90" s="142"/>
      <c r="EM90" s="142"/>
      <c r="EN90" s="142"/>
      <c r="EO90" s="142"/>
      <c r="EP90" s="142"/>
      <c r="EQ90" s="142"/>
      <c r="ER90" s="142"/>
      <c r="ES90" s="142"/>
      <c r="ET90" s="142"/>
      <c r="EU90" s="142"/>
      <c r="EV90" s="142"/>
      <c r="EW90" s="142"/>
      <c r="EX90" s="142"/>
      <c r="EY90" s="142"/>
      <c r="EZ90" s="142"/>
      <c r="FA90" s="142"/>
      <c r="FB90" s="142"/>
      <c r="FC90" s="142"/>
      <c r="FD90" s="142"/>
      <c r="FE90" s="142"/>
      <c r="FF90" s="142"/>
      <c r="FG90" s="142"/>
      <c r="FH90" s="142"/>
      <c r="FI90" s="142" t="str">
        <f>データ!CR6</f>
        <v>【54.01】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2" t="str">
        <f>データ!DC6</f>
        <v>【76.67】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2" t="str">
        <f>データ!DN6</f>
        <v>【60.20】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2" t="str">
        <f>データ!DY6</f>
        <v>【48.27】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2" t="str">
        <f>データ!EJ6</f>
        <v>【0.22】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dV9kRHInWAHlq8xAB1pip6I+SDFV/dtO9lM3xPmVbpELU+WQAw4arTPPYX3DzOKdR4Rmxj3PVS2x+rQiwOIh8Q==" saltValue="ESWefO8sIdXA8dZl6ycIRQ==" spinCount="100000" sheet="1" objects="1" scenarios="1" formatCells="0" formatColumns="0" formatRows="0"/>
  <mergeCells count="289"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CZ32:DS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>
      <c r="A1" t="s">
        <v>39</v>
      </c>
    </row>
    <row r="2" spans="1:140">
      <c r="A2" s="28" t="s">
        <v>40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>
      <c r="A3" s="28" t="s">
        <v>41</v>
      </c>
      <c r="B3" s="29" t="s">
        <v>42</v>
      </c>
      <c r="C3" s="29" t="s">
        <v>43</v>
      </c>
      <c r="D3" s="29" t="s">
        <v>44</v>
      </c>
      <c r="E3" s="29" t="s">
        <v>45</v>
      </c>
      <c r="F3" s="29" t="s">
        <v>46</v>
      </c>
      <c r="G3" s="29" t="s">
        <v>47</v>
      </c>
      <c r="H3" s="146" t="s">
        <v>48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49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50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>
      <c r="A4" s="28" t="s">
        <v>51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52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53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54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55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56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57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58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59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60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61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62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>
      <c r="A5" s="28" t="s">
        <v>63</v>
      </c>
      <c r="B5" s="31"/>
      <c r="C5" s="31"/>
      <c r="D5" s="31"/>
      <c r="E5" s="31"/>
      <c r="F5" s="31"/>
      <c r="G5" s="31"/>
      <c r="H5" s="32" t="s">
        <v>64</v>
      </c>
      <c r="I5" s="32" t="s">
        <v>65</v>
      </c>
      <c r="J5" s="32" t="s">
        <v>66</v>
      </c>
      <c r="K5" s="32" t="s">
        <v>67</v>
      </c>
      <c r="L5" s="32" t="s">
        <v>68</v>
      </c>
      <c r="M5" s="32" t="s">
        <v>69</v>
      </c>
      <c r="N5" s="32" t="s">
        <v>70</v>
      </c>
      <c r="O5" s="32" t="s">
        <v>71</v>
      </c>
      <c r="P5" s="32" t="s">
        <v>72</v>
      </c>
      <c r="Q5" s="32" t="s">
        <v>73</v>
      </c>
      <c r="R5" s="32" t="s">
        <v>74</v>
      </c>
      <c r="S5" s="32" t="s">
        <v>75</v>
      </c>
      <c r="T5" s="32" t="s">
        <v>76</v>
      </c>
      <c r="U5" s="32" t="s">
        <v>77</v>
      </c>
      <c r="V5" s="32" t="s">
        <v>78</v>
      </c>
      <c r="W5" s="32" t="s">
        <v>79</v>
      </c>
      <c r="X5" s="32" t="s">
        <v>80</v>
      </c>
      <c r="Y5" s="32" t="s">
        <v>81</v>
      </c>
      <c r="Z5" s="32" t="s">
        <v>82</v>
      </c>
      <c r="AA5" s="32" t="s">
        <v>83</v>
      </c>
      <c r="AB5" s="32" t="s">
        <v>84</v>
      </c>
      <c r="AC5" s="32" t="s">
        <v>85</v>
      </c>
      <c r="AD5" s="32" t="s">
        <v>86</v>
      </c>
      <c r="AE5" s="32" t="s">
        <v>76</v>
      </c>
      <c r="AF5" s="32" t="s">
        <v>77</v>
      </c>
      <c r="AG5" s="32" t="s">
        <v>78</v>
      </c>
      <c r="AH5" s="32" t="s">
        <v>79</v>
      </c>
      <c r="AI5" s="32" t="s">
        <v>80</v>
      </c>
      <c r="AJ5" s="32" t="s">
        <v>81</v>
      </c>
      <c r="AK5" s="32" t="s">
        <v>82</v>
      </c>
      <c r="AL5" s="32" t="s">
        <v>83</v>
      </c>
      <c r="AM5" s="32" t="s">
        <v>84</v>
      </c>
      <c r="AN5" s="32" t="s">
        <v>85</v>
      </c>
      <c r="AO5" s="32" t="s">
        <v>87</v>
      </c>
      <c r="AP5" s="32" t="s">
        <v>76</v>
      </c>
      <c r="AQ5" s="32" t="s">
        <v>77</v>
      </c>
      <c r="AR5" s="32" t="s">
        <v>78</v>
      </c>
      <c r="AS5" s="32" t="s">
        <v>79</v>
      </c>
      <c r="AT5" s="32" t="s">
        <v>80</v>
      </c>
      <c r="AU5" s="32" t="s">
        <v>81</v>
      </c>
      <c r="AV5" s="32" t="s">
        <v>82</v>
      </c>
      <c r="AW5" s="32" t="s">
        <v>83</v>
      </c>
      <c r="AX5" s="32" t="s">
        <v>84</v>
      </c>
      <c r="AY5" s="32" t="s">
        <v>85</v>
      </c>
      <c r="AZ5" s="32" t="s">
        <v>87</v>
      </c>
      <c r="BA5" s="32" t="s">
        <v>76</v>
      </c>
      <c r="BB5" s="32" t="s">
        <v>77</v>
      </c>
      <c r="BC5" s="32" t="s">
        <v>78</v>
      </c>
      <c r="BD5" s="32" t="s">
        <v>79</v>
      </c>
      <c r="BE5" s="32" t="s">
        <v>80</v>
      </c>
      <c r="BF5" s="32" t="s">
        <v>81</v>
      </c>
      <c r="BG5" s="32" t="s">
        <v>82</v>
      </c>
      <c r="BH5" s="32" t="s">
        <v>83</v>
      </c>
      <c r="BI5" s="32" t="s">
        <v>84</v>
      </c>
      <c r="BJ5" s="32" t="s">
        <v>85</v>
      </c>
      <c r="BK5" s="32" t="s">
        <v>87</v>
      </c>
      <c r="BL5" s="32" t="s">
        <v>76</v>
      </c>
      <c r="BM5" s="32" t="s">
        <v>77</v>
      </c>
      <c r="BN5" s="32" t="s">
        <v>78</v>
      </c>
      <c r="BO5" s="32" t="s">
        <v>79</v>
      </c>
      <c r="BP5" s="32" t="s">
        <v>80</v>
      </c>
      <c r="BQ5" s="32" t="s">
        <v>81</v>
      </c>
      <c r="BR5" s="32" t="s">
        <v>82</v>
      </c>
      <c r="BS5" s="32" t="s">
        <v>83</v>
      </c>
      <c r="BT5" s="32" t="s">
        <v>84</v>
      </c>
      <c r="BU5" s="32" t="s">
        <v>85</v>
      </c>
      <c r="BV5" s="32" t="s">
        <v>87</v>
      </c>
      <c r="BW5" s="32" t="s">
        <v>76</v>
      </c>
      <c r="BX5" s="32" t="s">
        <v>77</v>
      </c>
      <c r="BY5" s="32" t="s">
        <v>78</v>
      </c>
      <c r="BZ5" s="32" t="s">
        <v>79</v>
      </c>
      <c r="CA5" s="32" t="s">
        <v>80</v>
      </c>
      <c r="CB5" s="32" t="s">
        <v>81</v>
      </c>
      <c r="CC5" s="32" t="s">
        <v>82</v>
      </c>
      <c r="CD5" s="32" t="s">
        <v>83</v>
      </c>
      <c r="CE5" s="32" t="s">
        <v>84</v>
      </c>
      <c r="CF5" s="32" t="s">
        <v>85</v>
      </c>
      <c r="CG5" s="32" t="s">
        <v>87</v>
      </c>
      <c r="CH5" s="32" t="s">
        <v>76</v>
      </c>
      <c r="CI5" s="32" t="s">
        <v>77</v>
      </c>
      <c r="CJ5" s="32" t="s">
        <v>78</v>
      </c>
      <c r="CK5" s="32" t="s">
        <v>79</v>
      </c>
      <c r="CL5" s="32" t="s">
        <v>80</v>
      </c>
      <c r="CM5" s="32" t="s">
        <v>81</v>
      </c>
      <c r="CN5" s="32" t="s">
        <v>82</v>
      </c>
      <c r="CO5" s="32" t="s">
        <v>83</v>
      </c>
      <c r="CP5" s="32" t="s">
        <v>84</v>
      </c>
      <c r="CQ5" s="32" t="s">
        <v>85</v>
      </c>
      <c r="CR5" s="32" t="s">
        <v>87</v>
      </c>
      <c r="CS5" s="32" t="s">
        <v>76</v>
      </c>
      <c r="CT5" s="32" t="s">
        <v>77</v>
      </c>
      <c r="CU5" s="32" t="s">
        <v>78</v>
      </c>
      <c r="CV5" s="32" t="s">
        <v>79</v>
      </c>
      <c r="CW5" s="32" t="s">
        <v>80</v>
      </c>
      <c r="CX5" s="32" t="s">
        <v>81</v>
      </c>
      <c r="CY5" s="32" t="s">
        <v>82</v>
      </c>
      <c r="CZ5" s="32" t="s">
        <v>83</v>
      </c>
      <c r="DA5" s="32" t="s">
        <v>84</v>
      </c>
      <c r="DB5" s="32" t="s">
        <v>85</v>
      </c>
      <c r="DC5" s="32" t="s">
        <v>87</v>
      </c>
      <c r="DD5" s="32" t="s">
        <v>76</v>
      </c>
      <c r="DE5" s="32" t="s">
        <v>77</v>
      </c>
      <c r="DF5" s="32" t="s">
        <v>78</v>
      </c>
      <c r="DG5" s="32" t="s">
        <v>79</v>
      </c>
      <c r="DH5" s="32" t="s">
        <v>80</v>
      </c>
      <c r="DI5" s="32" t="s">
        <v>81</v>
      </c>
      <c r="DJ5" s="32" t="s">
        <v>82</v>
      </c>
      <c r="DK5" s="32" t="s">
        <v>83</v>
      </c>
      <c r="DL5" s="32" t="s">
        <v>84</v>
      </c>
      <c r="DM5" s="32" t="s">
        <v>85</v>
      </c>
      <c r="DN5" s="32" t="s">
        <v>87</v>
      </c>
      <c r="DO5" s="32" t="s">
        <v>76</v>
      </c>
      <c r="DP5" s="32" t="s">
        <v>77</v>
      </c>
      <c r="DQ5" s="32" t="s">
        <v>78</v>
      </c>
      <c r="DR5" s="32" t="s">
        <v>79</v>
      </c>
      <c r="DS5" s="32" t="s">
        <v>80</v>
      </c>
      <c r="DT5" s="32" t="s">
        <v>81</v>
      </c>
      <c r="DU5" s="32" t="s">
        <v>82</v>
      </c>
      <c r="DV5" s="32" t="s">
        <v>83</v>
      </c>
      <c r="DW5" s="32" t="s">
        <v>84</v>
      </c>
      <c r="DX5" s="32" t="s">
        <v>85</v>
      </c>
      <c r="DY5" s="32" t="s">
        <v>87</v>
      </c>
      <c r="DZ5" s="32" t="s">
        <v>76</v>
      </c>
      <c r="EA5" s="32" t="s">
        <v>77</v>
      </c>
      <c r="EB5" s="32" t="s">
        <v>78</v>
      </c>
      <c r="EC5" s="32" t="s">
        <v>79</v>
      </c>
      <c r="ED5" s="32" t="s">
        <v>80</v>
      </c>
      <c r="EE5" s="32" t="s">
        <v>81</v>
      </c>
      <c r="EF5" s="32" t="s">
        <v>82</v>
      </c>
      <c r="EG5" s="32" t="s">
        <v>83</v>
      </c>
      <c r="EH5" s="32" t="s">
        <v>84</v>
      </c>
      <c r="EI5" s="32" t="s">
        <v>85</v>
      </c>
      <c r="EJ5" s="32" t="s">
        <v>87</v>
      </c>
    </row>
    <row r="6" spans="1:140" s="36" customFormat="1">
      <c r="A6" s="28" t="s">
        <v>88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131.46</v>
      </c>
      <c r="U6" s="35">
        <f>U7</f>
        <v>130.16999999999999</v>
      </c>
      <c r="V6" s="35">
        <f>V7</f>
        <v>132.83000000000001</v>
      </c>
      <c r="W6" s="35">
        <f>W7</f>
        <v>127.61</v>
      </c>
      <c r="X6" s="35">
        <f t="shared" si="3"/>
        <v>133.18</v>
      </c>
      <c r="Y6" s="35">
        <f t="shared" si="3"/>
        <v>117.28</v>
      </c>
      <c r="Z6" s="35">
        <f t="shared" si="3"/>
        <v>116.96</v>
      </c>
      <c r="AA6" s="35">
        <f t="shared" si="3"/>
        <v>117.47</v>
      </c>
      <c r="AB6" s="35">
        <f t="shared" si="3"/>
        <v>115.38</v>
      </c>
      <c r="AC6" s="35">
        <f t="shared" si="3"/>
        <v>113.53</v>
      </c>
      <c r="AD6" s="33" t="str">
        <f>IF(AD7="-","【-】","【"&amp;SUBSTITUTE(TEXT(AD7,"#,##0.00"),"-","△")&amp;"】")</f>
        <v>【117.41】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53.3</v>
      </c>
      <c r="AK6" s="35">
        <f t="shared" si="3"/>
        <v>50.25</v>
      </c>
      <c r="AL6" s="35">
        <f t="shared" si="3"/>
        <v>51.91</v>
      </c>
      <c r="AM6" s="35">
        <f t="shared" si="3"/>
        <v>53.86</v>
      </c>
      <c r="AN6" s="35">
        <f t="shared" si="3"/>
        <v>75.17</v>
      </c>
      <c r="AO6" s="33" t="str">
        <f>IF(AO7="-","【-】","【"&amp;SUBSTITUTE(TEXT(AO7,"#,##0.00"),"-","△")&amp;"】")</f>
        <v>【23.68】</v>
      </c>
      <c r="AP6" s="35">
        <f t="shared" si="3"/>
        <v>340.23</v>
      </c>
      <c r="AQ6" s="35">
        <f>AQ7</f>
        <v>283.66000000000003</v>
      </c>
      <c r="AR6" s="35">
        <f>AR7</f>
        <v>196.66</v>
      </c>
      <c r="AS6" s="35">
        <f>AS7</f>
        <v>238.06</v>
      </c>
      <c r="AT6" s="35">
        <f t="shared" si="3"/>
        <v>278.41000000000003</v>
      </c>
      <c r="AU6" s="35">
        <f t="shared" si="3"/>
        <v>687.99</v>
      </c>
      <c r="AV6" s="35">
        <f t="shared" si="3"/>
        <v>655.75</v>
      </c>
      <c r="AW6" s="35">
        <f t="shared" si="3"/>
        <v>578.19000000000005</v>
      </c>
      <c r="AX6" s="35">
        <f t="shared" si="3"/>
        <v>638.35</v>
      </c>
      <c r="AY6" s="35">
        <f t="shared" si="3"/>
        <v>521.36</v>
      </c>
      <c r="AZ6" s="33" t="str">
        <f>IF(AZ7="-","【-】","【"&amp;SUBSTITUTE(TEXT(AZ7,"#,##0.00"),"-","△")&amp;"】")</f>
        <v>【462.72】</v>
      </c>
      <c r="BA6" s="35">
        <f t="shared" si="3"/>
        <v>211.98</v>
      </c>
      <c r="BB6" s="35">
        <f>BB7</f>
        <v>259.45999999999998</v>
      </c>
      <c r="BC6" s="35">
        <f>BC7</f>
        <v>285.58</v>
      </c>
      <c r="BD6" s="35">
        <f>BD7</f>
        <v>269.18</v>
      </c>
      <c r="BE6" s="35">
        <f t="shared" si="3"/>
        <v>239.5</v>
      </c>
      <c r="BF6" s="35">
        <f t="shared" si="3"/>
        <v>208.47</v>
      </c>
      <c r="BG6" s="35">
        <f t="shared" si="3"/>
        <v>193.85</v>
      </c>
      <c r="BH6" s="35">
        <f t="shared" si="3"/>
        <v>204.31</v>
      </c>
      <c r="BI6" s="35">
        <f t="shared" si="3"/>
        <v>214.2</v>
      </c>
      <c r="BJ6" s="35">
        <f t="shared" si="3"/>
        <v>242.32</v>
      </c>
      <c r="BK6" s="33" t="str">
        <f>IF(BK7="-","【-】","【"&amp;SUBSTITUTE(TEXT(BK7,"#,##0.00"),"-","△")&amp;"】")</f>
        <v>【233.92】</v>
      </c>
      <c r="BL6" s="35">
        <f t="shared" si="3"/>
        <v>138.83000000000001</v>
      </c>
      <c r="BM6" s="35">
        <f>BM7</f>
        <v>135.55000000000001</v>
      </c>
      <c r="BN6" s="35">
        <f>BN7</f>
        <v>137.19999999999999</v>
      </c>
      <c r="BO6" s="35">
        <f>BO7</f>
        <v>132.37</v>
      </c>
      <c r="BP6" s="35">
        <f t="shared" si="3"/>
        <v>137.72</v>
      </c>
      <c r="BQ6" s="35">
        <f t="shared" si="3"/>
        <v>105.71</v>
      </c>
      <c r="BR6" s="35">
        <f t="shared" si="3"/>
        <v>105.06</v>
      </c>
      <c r="BS6" s="35">
        <f t="shared" si="3"/>
        <v>106.98</v>
      </c>
      <c r="BT6" s="35">
        <f t="shared" si="3"/>
        <v>103.06</v>
      </c>
      <c r="BU6" s="35">
        <f t="shared" si="3"/>
        <v>100.74</v>
      </c>
      <c r="BV6" s="33" t="str">
        <f>IF(BV7="-","【-】","【"&amp;SUBSTITUTE(TEXT(BV7,"#,##0.00"),"-","△")&amp;"】")</f>
        <v>【112.31】</v>
      </c>
      <c r="BW6" s="35">
        <f t="shared" si="3"/>
        <v>27.87</v>
      </c>
      <c r="BX6" s="35">
        <f>BX7</f>
        <v>28.45</v>
      </c>
      <c r="BY6" s="35">
        <f>BY7</f>
        <v>28.13</v>
      </c>
      <c r="BZ6" s="35">
        <f>BZ7</f>
        <v>29.15</v>
      </c>
      <c r="CA6" s="35">
        <f t="shared" si="3"/>
        <v>28.08</v>
      </c>
      <c r="CB6" s="35">
        <f t="shared" si="3"/>
        <v>25.98</v>
      </c>
      <c r="CC6" s="35">
        <f t="shared" si="3"/>
        <v>26.84</v>
      </c>
      <c r="CD6" s="35">
        <f t="shared" si="3"/>
        <v>26.08</v>
      </c>
      <c r="CE6" s="35">
        <f t="shared" si="3"/>
        <v>26.92</v>
      </c>
      <c r="CF6" s="35">
        <f t="shared" ref="CF6" si="4">CF7</f>
        <v>27.33</v>
      </c>
      <c r="CG6" s="33" t="str">
        <f>IF(CG7="-","【-】","【"&amp;SUBSTITUTE(TEXT(CG7,"#,##0.00"),"-","△")&amp;"】")</f>
        <v>【19.07】</v>
      </c>
      <c r="CH6" s="35">
        <f t="shared" ref="CH6:CQ6" si="5">CH7</f>
        <v>30.81</v>
      </c>
      <c r="CI6" s="35">
        <f>CI7</f>
        <v>32.42</v>
      </c>
      <c r="CJ6" s="35">
        <f>CJ7</f>
        <v>31.34</v>
      </c>
      <c r="CK6" s="35">
        <f>CK7</f>
        <v>30.56</v>
      </c>
      <c r="CL6" s="35">
        <f t="shared" si="5"/>
        <v>34.65</v>
      </c>
      <c r="CM6" s="35">
        <f t="shared" si="5"/>
        <v>40.67</v>
      </c>
      <c r="CN6" s="35">
        <f t="shared" si="5"/>
        <v>40.89</v>
      </c>
      <c r="CO6" s="35">
        <f t="shared" si="5"/>
        <v>41.59</v>
      </c>
      <c r="CP6" s="35">
        <f t="shared" si="5"/>
        <v>40.29</v>
      </c>
      <c r="CQ6" s="35">
        <f t="shared" si="5"/>
        <v>40.409999999999997</v>
      </c>
      <c r="CR6" s="33" t="str">
        <f>IF(CR7="-","【-】","【"&amp;SUBSTITUTE(TEXT(CR7,"#,##0.00"),"-","△")&amp;"】")</f>
        <v>【54.01】</v>
      </c>
      <c r="CS6" s="35">
        <f t="shared" ref="CS6:DB6" si="6">CS7</f>
        <v>60.95</v>
      </c>
      <c r="CT6" s="35">
        <f>CT7</f>
        <v>61.04</v>
      </c>
      <c r="CU6" s="35">
        <f>CU7</f>
        <v>61.18</v>
      </c>
      <c r="CV6" s="35">
        <f>CV7</f>
        <v>61.18</v>
      </c>
      <c r="CW6" s="35">
        <f t="shared" si="6"/>
        <v>68.84</v>
      </c>
      <c r="CX6" s="35">
        <f t="shared" si="6"/>
        <v>62.59</v>
      </c>
      <c r="CY6" s="35">
        <f t="shared" si="6"/>
        <v>61.76</v>
      </c>
      <c r="CZ6" s="35">
        <f t="shared" si="6"/>
        <v>62.75</v>
      </c>
      <c r="DA6" s="35">
        <f t="shared" si="6"/>
        <v>61.99</v>
      </c>
      <c r="DB6" s="35">
        <f t="shared" si="6"/>
        <v>62.26</v>
      </c>
      <c r="DC6" s="33" t="str">
        <f>IF(DC7="-","【-】","【"&amp;SUBSTITUTE(TEXT(DC7,"#,##0.00"),"-","△")&amp;"】")</f>
        <v>【76.67】</v>
      </c>
      <c r="DD6" s="35">
        <f t="shared" ref="DD6:DM6" si="7">DD7</f>
        <v>49.2</v>
      </c>
      <c r="DE6" s="35">
        <f>DE7</f>
        <v>50.85</v>
      </c>
      <c r="DF6" s="35">
        <f>DF7</f>
        <v>49.85</v>
      </c>
      <c r="DG6" s="35">
        <f>DG7</f>
        <v>46.29</v>
      </c>
      <c r="DH6" s="35">
        <f t="shared" si="7"/>
        <v>45.61</v>
      </c>
      <c r="DI6" s="35">
        <f t="shared" si="7"/>
        <v>55.25</v>
      </c>
      <c r="DJ6" s="35">
        <f t="shared" si="7"/>
        <v>57.11</v>
      </c>
      <c r="DK6" s="35">
        <f t="shared" si="7"/>
        <v>57.57</v>
      </c>
      <c r="DL6" s="35">
        <f t="shared" si="7"/>
        <v>57.63</v>
      </c>
      <c r="DM6" s="35">
        <f t="shared" si="7"/>
        <v>58.13</v>
      </c>
      <c r="DN6" s="33" t="str">
        <f>IF(DN7="-","【-】","【"&amp;SUBSTITUTE(TEXT(DN7,"#,##0.00"),"-","△")&amp;"】")</f>
        <v>【60.20】</v>
      </c>
      <c r="DO6" s="35">
        <f t="shared" ref="DO6:DX6" si="8">DO7</f>
        <v>29.16</v>
      </c>
      <c r="DP6" s="35">
        <f>DP7</f>
        <v>28.96</v>
      </c>
      <c r="DQ6" s="35">
        <f>DQ7</f>
        <v>29.64</v>
      </c>
      <c r="DR6" s="35">
        <f>DR7</f>
        <v>27.41</v>
      </c>
      <c r="DS6" s="35">
        <f t="shared" si="8"/>
        <v>27.61</v>
      </c>
      <c r="DT6" s="35">
        <f t="shared" si="8"/>
        <v>44.05</v>
      </c>
      <c r="DU6" s="35">
        <f t="shared" si="8"/>
        <v>51.87</v>
      </c>
      <c r="DV6" s="35">
        <f t="shared" si="8"/>
        <v>52.33</v>
      </c>
      <c r="DW6" s="35">
        <f t="shared" si="8"/>
        <v>52.35</v>
      </c>
      <c r="DX6" s="35">
        <f t="shared" si="8"/>
        <v>53.69</v>
      </c>
      <c r="DY6" s="33" t="str">
        <f>IF(DY7="-","【-】","【"&amp;SUBSTITUTE(TEXT(DY7,"#,##0.00"),"-","△")&amp;"】")</f>
        <v>【48.27】</v>
      </c>
      <c r="DZ6" s="35">
        <f t="shared" ref="DZ6:EI6" si="9">DZ7</f>
        <v>0.06</v>
      </c>
      <c r="EA6" s="35">
        <f>EA7</f>
        <v>0.28999999999999998</v>
      </c>
      <c r="EB6" s="35">
        <f>EB7</f>
        <v>1.1299999999999999</v>
      </c>
      <c r="EC6" s="35">
        <f>EC7</f>
        <v>0.06</v>
      </c>
      <c r="ED6" s="35">
        <f t="shared" si="9"/>
        <v>0</v>
      </c>
      <c r="EE6" s="35">
        <f t="shared" si="9"/>
        <v>1.3</v>
      </c>
      <c r="EF6" s="35">
        <f t="shared" si="9"/>
        <v>0.28000000000000003</v>
      </c>
      <c r="EG6" s="35">
        <f t="shared" si="9"/>
        <v>0.77</v>
      </c>
      <c r="EH6" s="35">
        <f t="shared" si="9"/>
        <v>0.24</v>
      </c>
      <c r="EI6" s="35">
        <f t="shared" si="9"/>
        <v>0.22</v>
      </c>
      <c r="EJ6" s="33" t="str">
        <f>IF(EJ7="-","【-】","【"&amp;SUBSTITUTE(TEXT(EJ7,"#,##0.00"),"-","△")&amp;"】")</f>
        <v>【0.22】</v>
      </c>
    </row>
    <row r="7" spans="1:140" s="36" customFormat="1">
      <c r="A7"/>
      <c r="B7" s="37" t="s">
        <v>89</v>
      </c>
      <c r="C7" s="37" t="s">
        <v>90</v>
      </c>
      <c r="D7" s="37" t="s">
        <v>91</v>
      </c>
      <c r="E7" s="37" t="s">
        <v>92</v>
      </c>
      <c r="F7" s="37" t="s">
        <v>93</v>
      </c>
      <c r="G7" s="37" t="s">
        <v>94</v>
      </c>
      <c r="H7" s="37" t="s">
        <v>95</v>
      </c>
      <c r="I7" s="37" t="s">
        <v>96</v>
      </c>
      <c r="J7" s="37" t="s">
        <v>97</v>
      </c>
      <c r="K7" s="38">
        <v>189750</v>
      </c>
      <c r="L7" s="37" t="s">
        <v>98</v>
      </c>
      <c r="M7" s="38">
        <v>4</v>
      </c>
      <c r="N7" s="38">
        <v>65756</v>
      </c>
      <c r="O7" s="39" t="s">
        <v>99</v>
      </c>
      <c r="P7" s="39">
        <v>80.5</v>
      </c>
      <c r="Q7" s="38">
        <v>67</v>
      </c>
      <c r="R7" s="38">
        <v>130630</v>
      </c>
      <c r="S7" s="37" t="s">
        <v>100</v>
      </c>
      <c r="T7" s="40">
        <v>131.46</v>
      </c>
      <c r="U7" s="40">
        <v>130.16999999999999</v>
      </c>
      <c r="V7" s="40">
        <v>132.83000000000001</v>
      </c>
      <c r="W7" s="40">
        <v>127.61</v>
      </c>
      <c r="X7" s="40">
        <v>133.18</v>
      </c>
      <c r="Y7" s="40">
        <v>117.28</v>
      </c>
      <c r="Z7" s="40">
        <v>116.96</v>
      </c>
      <c r="AA7" s="40">
        <v>117.47</v>
      </c>
      <c r="AB7" s="40">
        <v>115.38</v>
      </c>
      <c r="AC7" s="41">
        <v>113.53</v>
      </c>
      <c r="AD7" s="40">
        <v>117.41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53.3</v>
      </c>
      <c r="AK7" s="40">
        <v>50.25</v>
      </c>
      <c r="AL7" s="40">
        <v>51.91</v>
      </c>
      <c r="AM7" s="40">
        <v>53.86</v>
      </c>
      <c r="AN7" s="40">
        <v>75.17</v>
      </c>
      <c r="AO7" s="40">
        <v>23.68</v>
      </c>
      <c r="AP7" s="40">
        <v>340.23</v>
      </c>
      <c r="AQ7" s="40">
        <v>283.66000000000003</v>
      </c>
      <c r="AR7" s="40">
        <v>196.66</v>
      </c>
      <c r="AS7" s="40">
        <v>238.06</v>
      </c>
      <c r="AT7" s="40">
        <v>278.41000000000003</v>
      </c>
      <c r="AU7" s="40">
        <v>687.99</v>
      </c>
      <c r="AV7" s="40">
        <v>655.75</v>
      </c>
      <c r="AW7" s="40">
        <v>578.19000000000005</v>
      </c>
      <c r="AX7" s="40">
        <v>638.35</v>
      </c>
      <c r="AY7" s="40">
        <v>521.36</v>
      </c>
      <c r="AZ7" s="40">
        <v>462.72</v>
      </c>
      <c r="BA7" s="40">
        <v>211.98</v>
      </c>
      <c r="BB7" s="40">
        <v>259.45999999999998</v>
      </c>
      <c r="BC7" s="40">
        <v>285.58</v>
      </c>
      <c r="BD7" s="40">
        <v>269.18</v>
      </c>
      <c r="BE7" s="40">
        <v>239.5</v>
      </c>
      <c r="BF7" s="40">
        <v>208.47</v>
      </c>
      <c r="BG7" s="40">
        <v>193.85</v>
      </c>
      <c r="BH7" s="40">
        <v>204.31</v>
      </c>
      <c r="BI7" s="40">
        <v>214.2</v>
      </c>
      <c r="BJ7" s="40">
        <v>242.32</v>
      </c>
      <c r="BK7" s="40">
        <v>233.92</v>
      </c>
      <c r="BL7" s="40">
        <v>138.83000000000001</v>
      </c>
      <c r="BM7" s="40">
        <v>135.55000000000001</v>
      </c>
      <c r="BN7" s="40">
        <v>137.19999999999999</v>
      </c>
      <c r="BO7" s="40">
        <v>132.37</v>
      </c>
      <c r="BP7" s="40">
        <v>137.72</v>
      </c>
      <c r="BQ7" s="40">
        <v>105.71</v>
      </c>
      <c r="BR7" s="40">
        <v>105.06</v>
      </c>
      <c r="BS7" s="40">
        <v>106.98</v>
      </c>
      <c r="BT7" s="40">
        <v>103.06</v>
      </c>
      <c r="BU7" s="40">
        <v>100.74</v>
      </c>
      <c r="BV7" s="40">
        <v>112.31</v>
      </c>
      <c r="BW7" s="40">
        <v>27.87</v>
      </c>
      <c r="BX7" s="40">
        <v>28.45</v>
      </c>
      <c r="BY7" s="40">
        <v>28.13</v>
      </c>
      <c r="BZ7" s="40">
        <v>29.15</v>
      </c>
      <c r="CA7" s="40">
        <v>28.08</v>
      </c>
      <c r="CB7" s="40">
        <v>25.98</v>
      </c>
      <c r="CC7" s="40">
        <v>26.84</v>
      </c>
      <c r="CD7" s="40">
        <v>26.08</v>
      </c>
      <c r="CE7" s="40">
        <v>26.92</v>
      </c>
      <c r="CF7" s="40">
        <v>27.33</v>
      </c>
      <c r="CG7" s="40">
        <v>19.07</v>
      </c>
      <c r="CH7" s="40">
        <v>30.81</v>
      </c>
      <c r="CI7" s="40">
        <v>32.42</v>
      </c>
      <c r="CJ7" s="40">
        <v>31.34</v>
      </c>
      <c r="CK7" s="40">
        <v>30.56</v>
      </c>
      <c r="CL7" s="40">
        <v>34.65</v>
      </c>
      <c r="CM7" s="40">
        <v>40.67</v>
      </c>
      <c r="CN7" s="40">
        <v>40.89</v>
      </c>
      <c r="CO7" s="40">
        <v>41.59</v>
      </c>
      <c r="CP7" s="40">
        <v>40.29</v>
      </c>
      <c r="CQ7" s="40">
        <v>40.409999999999997</v>
      </c>
      <c r="CR7" s="40">
        <v>54.01</v>
      </c>
      <c r="CS7" s="40">
        <v>60.95</v>
      </c>
      <c r="CT7" s="40">
        <v>61.04</v>
      </c>
      <c r="CU7" s="40">
        <v>61.18</v>
      </c>
      <c r="CV7" s="40">
        <v>61.18</v>
      </c>
      <c r="CW7" s="40">
        <v>68.84</v>
      </c>
      <c r="CX7" s="40">
        <v>62.59</v>
      </c>
      <c r="CY7" s="40">
        <v>61.76</v>
      </c>
      <c r="CZ7" s="40">
        <v>62.75</v>
      </c>
      <c r="DA7" s="40">
        <v>61.99</v>
      </c>
      <c r="DB7" s="40">
        <v>62.26</v>
      </c>
      <c r="DC7" s="40">
        <v>76.67</v>
      </c>
      <c r="DD7" s="40">
        <v>49.2</v>
      </c>
      <c r="DE7" s="40">
        <v>50.85</v>
      </c>
      <c r="DF7" s="40">
        <v>49.85</v>
      </c>
      <c r="DG7" s="40">
        <v>46.29</v>
      </c>
      <c r="DH7" s="40">
        <v>45.61</v>
      </c>
      <c r="DI7" s="40">
        <v>55.25</v>
      </c>
      <c r="DJ7" s="40">
        <v>57.11</v>
      </c>
      <c r="DK7" s="40">
        <v>57.57</v>
      </c>
      <c r="DL7" s="40">
        <v>57.63</v>
      </c>
      <c r="DM7" s="40">
        <v>58.13</v>
      </c>
      <c r="DN7" s="40">
        <v>60.2</v>
      </c>
      <c r="DO7" s="40">
        <v>29.16</v>
      </c>
      <c r="DP7" s="40">
        <v>28.96</v>
      </c>
      <c r="DQ7" s="40">
        <v>29.64</v>
      </c>
      <c r="DR7" s="40">
        <v>27.41</v>
      </c>
      <c r="DS7" s="40">
        <v>27.61</v>
      </c>
      <c r="DT7" s="40">
        <v>44.05</v>
      </c>
      <c r="DU7" s="40">
        <v>51.87</v>
      </c>
      <c r="DV7" s="40">
        <v>52.33</v>
      </c>
      <c r="DW7" s="40">
        <v>52.35</v>
      </c>
      <c r="DX7" s="40">
        <v>53.69</v>
      </c>
      <c r="DY7" s="40">
        <v>48.27</v>
      </c>
      <c r="DZ7" s="40">
        <v>0.06</v>
      </c>
      <c r="EA7" s="40">
        <v>0.28999999999999998</v>
      </c>
      <c r="EB7" s="40">
        <v>1.1299999999999999</v>
      </c>
      <c r="EC7" s="40">
        <v>0.06</v>
      </c>
      <c r="ED7" s="40">
        <v>0</v>
      </c>
      <c r="EE7" s="40">
        <v>1.3</v>
      </c>
      <c r="EF7" s="40">
        <v>0.28000000000000003</v>
      </c>
      <c r="EG7" s="40">
        <v>0.77</v>
      </c>
      <c r="EH7" s="40">
        <v>0.24</v>
      </c>
      <c r="EI7" s="40">
        <v>0.22</v>
      </c>
      <c r="EJ7" s="40">
        <v>0.22</v>
      </c>
    </row>
    <row r="8" spans="1:140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>
      <c r="A9" s="43"/>
      <c r="B9" s="43" t="s">
        <v>101</v>
      </c>
      <c r="C9" s="43" t="s">
        <v>102</v>
      </c>
      <c r="D9" s="43" t="s">
        <v>103</v>
      </c>
      <c r="E9" s="43" t="s">
        <v>104</v>
      </c>
      <c r="F9" s="43" t="s">
        <v>105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>
      <c r="A10" s="43" t="s">
        <v>42</v>
      </c>
      <c r="B10" s="44" t="str">
        <f>IF(VALUE($B$7)=0,"",IF(VALUE($B$7)&gt;2022,"R"&amp;TEXT(VALUE($B$7)-2022,"00"),"H"&amp;VALUE($B$7)-1992))</f>
        <v>H29</v>
      </c>
      <c r="C10" s="44" t="str">
        <f>IF(VALUE($B$7)=0,"",IF(VALUE($B$7)&gt;2021,"R"&amp;TEXT(VALUE($B$7)-2021,"00"),"H"&amp;VALUE($B$7)-1991))</f>
        <v>H30</v>
      </c>
      <c r="D10" s="44" t="str">
        <f>IF(VALUE($B$7)=0,"",IF(VALUE($B$7)&gt;2020,"R"&amp;TEXT(VALUE($B$7)-2020,"00"),"H"&amp;VALUE($B$7)-1990))</f>
        <v>R01</v>
      </c>
      <c r="E10" s="44" t="str">
        <f>IF(VALUE($B$7)=0,"",IF(VALUE($B$7)&gt;2019,"R"&amp;TEXT(VALUE($B$7)-2019,"00"),"H"&amp;VALUE($B$7)-1989))</f>
        <v>R02</v>
      </c>
      <c r="F10" s="44" t="str">
        <f>IF(VALUE($B$7)=0,"",IF(VALUE($B$7)&gt;2018,"R"&amp;TEXT(VALUE($B$7)-2018,"00"),"H"&amp;VALUE($B$7)-1988))</f>
        <v>R03</v>
      </c>
      <c r="T10" s="45"/>
      <c r="U10" s="46" t="str">
        <f>$B$10</f>
        <v>H29</v>
      </c>
      <c r="V10" s="46" t="str">
        <f>$C$10</f>
        <v>H30</v>
      </c>
      <c r="W10" s="46" t="str">
        <f>$D$10</f>
        <v>R01</v>
      </c>
      <c r="X10" s="46" t="str">
        <f>$E$10</f>
        <v>R02</v>
      </c>
      <c r="Y10" s="46" t="str">
        <f>$F$10</f>
        <v>R03</v>
      </c>
      <c r="AE10" s="45"/>
      <c r="AF10" s="46" t="str">
        <f>$B$10</f>
        <v>H29</v>
      </c>
      <c r="AG10" s="46" t="str">
        <f>$C$10</f>
        <v>H30</v>
      </c>
      <c r="AH10" s="46" t="str">
        <f>$D$10</f>
        <v>R01</v>
      </c>
      <c r="AI10" s="46" t="str">
        <f>$E$10</f>
        <v>R02</v>
      </c>
      <c r="AJ10" s="46" t="str">
        <f>$F$10</f>
        <v>R03</v>
      </c>
      <c r="AP10" s="45"/>
      <c r="AQ10" s="46" t="str">
        <f>$B$10</f>
        <v>H29</v>
      </c>
      <c r="AR10" s="46" t="str">
        <f>$C$10</f>
        <v>H30</v>
      </c>
      <c r="AS10" s="46" t="str">
        <f>$D$10</f>
        <v>R01</v>
      </c>
      <c r="AT10" s="46" t="str">
        <f>$E$10</f>
        <v>R02</v>
      </c>
      <c r="AU10" s="46" t="str">
        <f>$F$10</f>
        <v>R03</v>
      </c>
      <c r="BA10" s="45"/>
      <c r="BB10" s="46" t="str">
        <f>$B$10</f>
        <v>H29</v>
      </c>
      <c r="BC10" s="46" t="str">
        <f>$C$10</f>
        <v>H30</v>
      </c>
      <c r="BD10" s="46" t="str">
        <f>$D$10</f>
        <v>R01</v>
      </c>
      <c r="BE10" s="46" t="str">
        <f>$E$10</f>
        <v>R02</v>
      </c>
      <c r="BF10" s="46" t="str">
        <f>$F$10</f>
        <v>R03</v>
      </c>
      <c r="BL10" s="45"/>
      <c r="BM10" s="46" t="str">
        <f>$B$10</f>
        <v>H29</v>
      </c>
      <c r="BN10" s="46" t="str">
        <f>$C$10</f>
        <v>H30</v>
      </c>
      <c r="BO10" s="46" t="str">
        <f>$D$10</f>
        <v>R01</v>
      </c>
      <c r="BP10" s="46" t="str">
        <f>$E$10</f>
        <v>R02</v>
      </c>
      <c r="BQ10" s="46" t="str">
        <f>$F$10</f>
        <v>R03</v>
      </c>
      <c r="BW10" s="45"/>
      <c r="BX10" s="46" t="str">
        <f>$B$10</f>
        <v>H29</v>
      </c>
      <c r="BY10" s="46" t="str">
        <f>$C$10</f>
        <v>H30</v>
      </c>
      <c r="BZ10" s="46" t="str">
        <f>$D$10</f>
        <v>R01</v>
      </c>
      <c r="CA10" s="46" t="str">
        <f>$E$10</f>
        <v>R02</v>
      </c>
      <c r="CB10" s="46" t="str">
        <f>$F$10</f>
        <v>R03</v>
      </c>
      <c r="CH10" s="45"/>
      <c r="CI10" s="46" t="str">
        <f>$B$10</f>
        <v>H29</v>
      </c>
      <c r="CJ10" s="46" t="str">
        <f>$C$10</f>
        <v>H30</v>
      </c>
      <c r="CK10" s="46" t="str">
        <f>$D$10</f>
        <v>R01</v>
      </c>
      <c r="CL10" s="46" t="str">
        <f>$E$10</f>
        <v>R02</v>
      </c>
      <c r="CM10" s="46" t="str">
        <f>$F$10</f>
        <v>R03</v>
      </c>
      <c r="CS10" s="45"/>
      <c r="CT10" s="46" t="str">
        <f>$B$10</f>
        <v>H29</v>
      </c>
      <c r="CU10" s="46" t="str">
        <f>$C$10</f>
        <v>H30</v>
      </c>
      <c r="CV10" s="46" t="str">
        <f>$D$10</f>
        <v>R01</v>
      </c>
      <c r="CW10" s="46" t="str">
        <f>$E$10</f>
        <v>R02</v>
      </c>
      <c r="CX10" s="46" t="str">
        <f>$F$10</f>
        <v>R03</v>
      </c>
      <c r="DD10" s="45"/>
      <c r="DE10" s="46" t="str">
        <f>$B$10</f>
        <v>H29</v>
      </c>
      <c r="DF10" s="46" t="str">
        <f>$C$10</f>
        <v>H30</v>
      </c>
      <c r="DG10" s="46" t="str">
        <f>$D$10</f>
        <v>R01</v>
      </c>
      <c r="DH10" s="46" t="str">
        <f>$E$10</f>
        <v>R02</v>
      </c>
      <c r="DI10" s="46" t="str">
        <f>$F$10</f>
        <v>R03</v>
      </c>
      <c r="DO10" s="45"/>
      <c r="DP10" s="46" t="str">
        <f>$B$10</f>
        <v>H29</v>
      </c>
      <c r="DQ10" s="46" t="str">
        <f>$C$10</f>
        <v>H30</v>
      </c>
      <c r="DR10" s="46" t="str">
        <f>$D$10</f>
        <v>R01</v>
      </c>
      <c r="DS10" s="46" t="str">
        <f>$E$10</f>
        <v>R02</v>
      </c>
      <c r="DT10" s="46" t="str">
        <f>$F$10</f>
        <v>R03</v>
      </c>
      <c r="DZ10" s="45"/>
      <c r="EA10" s="46" t="str">
        <f>$B$10</f>
        <v>H29</v>
      </c>
      <c r="EB10" s="46" t="str">
        <f>$C$10</f>
        <v>H30</v>
      </c>
      <c r="EC10" s="46" t="str">
        <f>$D$10</f>
        <v>R01</v>
      </c>
      <c r="ED10" s="46" t="str">
        <f>$E$10</f>
        <v>R02</v>
      </c>
      <c r="EE10" s="46" t="str">
        <f>$F$10</f>
        <v>R03</v>
      </c>
    </row>
    <row r="11" spans="1:140">
      <c r="T11" s="47" t="s">
        <v>23</v>
      </c>
      <c r="U11" s="48">
        <f>IF(T6="-",NA(),T6)</f>
        <v>131.46</v>
      </c>
      <c r="V11" s="48">
        <f>IF(U6="-",NA(),U6)</f>
        <v>130.16999999999999</v>
      </c>
      <c r="W11" s="48">
        <f>IF(V6="-",NA(),V6)</f>
        <v>132.83000000000001</v>
      </c>
      <c r="X11" s="48">
        <f>IF(W6="-",NA(),W6)</f>
        <v>127.61</v>
      </c>
      <c r="Y11" s="48">
        <f>IF(X6="-",NA(),X6)</f>
        <v>133.18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340.23</v>
      </c>
      <c r="AR11" s="48">
        <f>IF(AQ6="-",NA(),AQ6)</f>
        <v>283.66000000000003</v>
      </c>
      <c r="AS11" s="48">
        <f>IF(AR6="-",NA(),AR6)</f>
        <v>196.66</v>
      </c>
      <c r="AT11" s="48">
        <f>IF(AS6="-",NA(),AS6)</f>
        <v>238.06</v>
      </c>
      <c r="AU11" s="48">
        <f>IF(AT6="-",NA(),AT6)</f>
        <v>278.41000000000003</v>
      </c>
      <c r="BA11" s="47" t="s">
        <v>23</v>
      </c>
      <c r="BB11" s="48">
        <f>IF(BA6="-",NA(),BA6)</f>
        <v>211.98</v>
      </c>
      <c r="BC11" s="48">
        <f>IF(BB6="-",NA(),BB6)</f>
        <v>259.45999999999998</v>
      </c>
      <c r="BD11" s="48">
        <f>IF(BC6="-",NA(),BC6)</f>
        <v>285.58</v>
      </c>
      <c r="BE11" s="48">
        <f>IF(BD6="-",NA(),BD6)</f>
        <v>269.18</v>
      </c>
      <c r="BF11" s="48">
        <f>IF(BE6="-",NA(),BE6)</f>
        <v>239.5</v>
      </c>
      <c r="BL11" s="47" t="s">
        <v>23</v>
      </c>
      <c r="BM11" s="48">
        <f>IF(BL6="-",NA(),BL6)</f>
        <v>138.83000000000001</v>
      </c>
      <c r="BN11" s="48">
        <f>IF(BM6="-",NA(),BM6)</f>
        <v>135.55000000000001</v>
      </c>
      <c r="BO11" s="48">
        <f>IF(BN6="-",NA(),BN6)</f>
        <v>137.19999999999999</v>
      </c>
      <c r="BP11" s="48">
        <f>IF(BO6="-",NA(),BO6)</f>
        <v>132.37</v>
      </c>
      <c r="BQ11" s="48">
        <f>IF(BP6="-",NA(),BP6)</f>
        <v>137.72</v>
      </c>
      <c r="BW11" s="47" t="s">
        <v>23</v>
      </c>
      <c r="BX11" s="48">
        <f>IF(BW6="-",NA(),BW6)</f>
        <v>27.87</v>
      </c>
      <c r="BY11" s="48">
        <f>IF(BX6="-",NA(),BX6)</f>
        <v>28.45</v>
      </c>
      <c r="BZ11" s="48">
        <f>IF(BY6="-",NA(),BY6)</f>
        <v>28.13</v>
      </c>
      <c r="CA11" s="48">
        <f>IF(BZ6="-",NA(),BZ6)</f>
        <v>29.15</v>
      </c>
      <c r="CB11" s="48">
        <f>IF(CA6="-",NA(),CA6)</f>
        <v>28.08</v>
      </c>
      <c r="CH11" s="47" t="s">
        <v>23</v>
      </c>
      <c r="CI11" s="48">
        <f>IF(CH6="-",NA(),CH6)</f>
        <v>30.81</v>
      </c>
      <c r="CJ11" s="48">
        <f>IF(CI6="-",NA(),CI6)</f>
        <v>32.42</v>
      </c>
      <c r="CK11" s="48">
        <f>IF(CJ6="-",NA(),CJ6)</f>
        <v>31.34</v>
      </c>
      <c r="CL11" s="48">
        <f>IF(CK6="-",NA(),CK6)</f>
        <v>30.56</v>
      </c>
      <c r="CM11" s="48">
        <f>IF(CL6="-",NA(),CL6)</f>
        <v>34.65</v>
      </c>
      <c r="CS11" s="47" t="s">
        <v>23</v>
      </c>
      <c r="CT11" s="48">
        <f>IF(CS6="-",NA(),CS6)</f>
        <v>60.95</v>
      </c>
      <c r="CU11" s="48">
        <f>IF(CT6="-",NA(),CT6)</f>
        <v>61.04</v>
      </c>
      <c r="CV11" s="48">
        <f>IF(CU6="-",NA(),CU6)</f>
        <v>61.18</v>
      </c>
      <c r="CW11" s="48">
        <f>IF(CV6="-",NA(),CV6)</f>
        <v>61.18</v>
      </c>
      <c r="CX11" s="48">
        <f>IF(CW6="-",NA(),CW6)</f>
        <v>68.84</v>
      </c>
      <c r="DD11" s="47" t="s">
        <v>23</v>
      </c>
      <c r="DE11" s="48">
        <f>IF(DD6="-",NA(),DD6)</f>
        <v>49.2</v>
      </c>
      <c r="DF11" s="48">
        <f>IF(DE6="-",NA(),DE6)</f>
        <v>50.85</v>
      </c>
      <c r="DG11" s="48">
        <f>IF(DF6="-",NA(),DF6)</f>
        <v>49.85</v>
      </c>
      <c r="DH11" s="48">
        <f>IF(DG6="-",NA(),DG6)</f>
        <v>46.29</v>
      </c>
      <c r="DI11" s="48">
        <f>IF(DH6="-",NA(),DH6)</f>
        <v>45.61</v>
      </c>
      <c r="DO11" s="47" t="s">
        <v>23</v>
      </c>
      <c r="DP11" s="48">
        <f>IF(DO6="-",NA(),DO6)</f>
        <v>29.16</v>
      </c>
      <c r="DQ11" s="48">
        <f>IF(DP6="-",NA(),DP6)</f>
        <v>28.96</v>
      </c>
      <c r="DR11" s="48">
        <f>IF(DQ6="-",NA(),DQ6)</f>
        <v>29.64</v>
      </c>
      <c r="DS11" s="48">
        <f>IF(DR6="-",NA(),DR6)</f>
        <v>27.41</v>
      </c>
      <c r="DT11" s="48">
        <f>IF(DS6="-",NA(),DS6)</f>
        <v>27.61</v>
      </c>
      <c r="DZ11" s="47" t="s">
        <v>23</v>
      </c>
      <c r="EA11" s="48">
        <f>IF(DZ6="-",NA(),DZ6)</f>
        <v>0.06</v>
      </c>
      <c r="EB11" s="48">
        <f>IF(EA6="-",NA(),EA6)</f>
        <v>0.28999999999999998</v>
      </c>
      <c r="EC11" s="48">
        <f>IF(EB6="-",NA(),EB6)</f>
        <v>1.1299999999999999</v>
      </c>
      <c r="ED11" s="48">
        <f>IF(EC6="-",NA(),EC6)</f>
        <v>0.06</v>
      </c>
      <c r="EE11" s="48">
        <f>IF(ED6="-",NA(),ED6)</f>
        <v>0</v>
      </c>
    </row>
    <row r="12" spans="1:140">
      <c r="T12" s="47" t="s">
        <v>24</v>
      </c>
      <c r="U12" s="48">
        <f>IF(Y6="-",NA(),Y6)</f>
        <v>117.28</v>
      </c>
      <c r="V12" s="48">
        <f>IF(Z6="-",NA(),Z6)</f>
        <v>116.96</v>
      </c>
      <c r="W12" s="48">
        <f>IF(AA6="-",NA(),AA6)</f>
        <v>117.47</v>
      </c>
      <c r="X12" s="48">
        <f>IF(AB6="-",NA(),AB6)</f>
        <v>115.38</v>
      </c>
      <c r="Y12" s="48">
        <f>IF(AC6="-",NA(),AC6)</f>
        <v>113.53</v>
      </c>
      <c r="AE12" s="47" t="s">
        <v>24</v>
      </c>
      <c r="AF12" s="48">
        <f>IF(AJ6="-",NA(),AJ6)</f>
        <v>53.3</v>
      </c>
      <c r="AG12" s="48">
        <f t="shared" ref="AG12:AJ12" si="10">IF(AK6="-",NA(),AK6)</f>
        <v>50.25</v>
      </c>
      <c r="AH12" s="48">
        <f t="shared" si="10"/>
        <v>51.91</v>
      </c>
      <c r="AI12" s="48">
        <f t="shared" si="10"/>
        <v>53.86</v>
      </c>
      <c r="AJ12" s="48">
        <f t="shared" si="10"/>
        <v>75.17</v>
      </c>
      <c r="AP12" s="47" t="s">
        <v>24</v>
      </c>
      <c r="AQ12" s="48">
        <f>IF(AU6="-",NA(),AU6)</f>
        <v>687.99</v>
      </c>
      <c r="AR12" s="48">
        <f t="shared" ref="AR12:AU12" si="11">IF(AV6="-",NA(),AV6)</f>
        <v>655.75</v>
      </c>
      <c r="AS12" s="48">
        <f t="shared" si="11"/>
        <v>578.19000000000005</v>
      </c>
      <c r="AT12" s="48">
        <f t="shared" si="11"/>
        <v>638.35</v>
      </c>
      <c r="AU12" s="48">
        <f t="shared" si="11"/>
        <v>521.36</v>
      </c>
      <c r="BA12" s="47" t="s">
        <v>24</v>
      </c>
      <c r="BB12" s="48">
        <f>IF(BF6="-",NA(),BF6)</f>
        <v>208.47</v>
      </c>
      <c r="BC12" s="48">
        <f t="shared" ref="BC12:BF12" si="12">IF(BG6="-",NA(),BG6)</f>
        <v>193.85</v>
      </c>
      <c r="BD12" s="48">
        <f t="shared" si="12"/>
        <v>204.31</v>
      </c>
      <c r="BE12" s="48">
        <f t="shared" si="12"/>
        <v>214.2</v>
      </c>
      <c r="BF12" s="48">
        <f t="shared" si="12"/>
        <v>242.32</v>
      </c>
      <c r="BL12" s="47" t="s">
        <v>24</v>
      </c>
      <c r="BM12" s="48">
        <f>IF(BQ6="-",NA(),BQ6)</f>
        <v>105.71</v>
      </c>
      <c r="BN12" s="48">
        <f t="shared" ref="BN12:BQ12" si="13">IF(BR6="-",NA(),BR6)</f>
        <v>105.06</v>
      </c>
      <c r="BO12" s="48">
        <f t="shared" si="13"/>
        <v>106.98</v>
      </c>
      <c r="BP12" s="48">
        <f t="shared" si="13"/>
        <v>103.06</v>
      </c>
      <c r="BQ12" s="48">
        <f t="shared" si="13"/>
        <v>100.74</v>
      </c>
      <c r="BW12" s="47" t="s">
        <v>24</v>
      </c>
      <c r="BX12" s="48">
        <f>IF(CB6="-",NA(),CB6)</f>
        <v>25.98</v>
      </c>
      <c r="BY12" s="48">
        <f t="shared" ref="BY12:CB12" si="14">IF(CC6="-",NA(),CC6)</f>
        <v>26.84</v>
      </c>
      <c r="BZ12" s="48">
        <f t="shared" si="14"/>
        <v>26.08</v>
      </c>
      <c r="CA12" s="48">
        <f t="shared" si="14"/>
        <v>26.92</v>
      </c>
      <c r="CB12" s="48">
        <f t="shared" si="14"/>
        <v>27.33</v>
      </c>
      <c r="CH12" s="47" t="s">
        <v>24</v>
      </c>
      <c r="CI12" s="48">
        <f>IF(CM6="-",NA(),CM6)</f>
        <v>40.67</v>
      </c>
      <c r="CJ12" s="48">
        <f t="shared" ref="CJ12:CM12" si="15">IF(CN6="-",NA(),CN6)</f>
        <v>40.89</v>
      </c>
      <c r="CK12" s="48">
        <f t="shared" si="15"/>
        <v>41.59</v>
      </c>
      <c r="CL12" s="48">
        <f t="shared" si="15"/>
        <v>40.29</v>
      </c>
      <c r="CM12" s="48">
        <f t="shared" si="15"/>
        <v>40.409999999999997</v>
      </c>
      <c r="CS12" s="47" t="s">
        <v>24</v>
      </c>
      <c r="CT12" s="48">
        <f>IF(CX6="-",NA(),CX6)</f>
        <v>62.59</v>
      </c>
      <c r="CU12" s="48">
        <f t="shared" ref="CU12:CX12" si="16">IF(CY6="-",NA(),CY6)</f>
        <v>61.76</v>
      </c>
      <c r="CV12" s="48">
        <f t="shared" si="16"/>
        <v>62.75</v>
      </c>
      <c r="CW12" s="48">
        <f t="shared" si="16"/>
        <v>61.99</v>
      </c>
      <c r="CX12" s="48">
        <f t="shared" si="16"/>
        <v>62.26</v>
      </c>
      <c r="DD12" s="47" t="s">
        <v>24</v>
      </c>
      <c r="DE12" s="48">
        <f>IF(DI6="-",NA(),DI6)</f>
        <v>55.25</v>
      </c>
      <c r="DF12" s="48">
        <f t="shared" ref="DF12:DI12" si="17">IF(DJ6="-",NA(),DJ6)</f>
        <v>57.11</v>
      </c>
      <c r="DG12" s="48">
        <f t="shared" si="17"/>
        <v>57.57</v>
      </c>
      <c r="DH12" s="48">
        <f t="shared" si="17"/>
        <v>57.63</v>
      </c>
      <c r="DI12" s="48">
        <f t="shared" si="17"/>
        <v>58.13</v>
      </c>
      <c r="DO12" s="47" t="s">
        <v>24</v>
      </c>
      <c r="DP12" s="48">
        <f>IF(DT6="-",NA(),DT6)</f>
        <v>44.05</v>
      </c>
      <c r="DQ12" s="48">
        <f t="shared" ref="DQ12:DT12" si="18">IF(DU6="-",NA(),DU6)</f>
        <v>51.87</v>
      </c>
      <c r="DR12" s="48">
        <f t="shared" si="18"/>
        <v>52.33</v>
      </c>
      <c r="DS12" s="48">
        <f t="shared" si="18"/>
        <v>52.35</v>
      </c>
      <c r="DT12" s="48">
        <f t="shared" si="18"/>
        <v>53.69</v>
      </c>
      <c r="DZ12" s="47" t="s">
        <v>24</v>
      </c>
      <c r="EA12" s="48">
        <f>IF(EE6="-",NA(),EE6)</f>
        <v>1.3</v>
      </c>
      <c r="EB12" s="48">
        <f t="shared" ref="EB12:EE12" si="19">IF(EF6="-",NA(),EF6)</f>
        <v>0.28000000000000003</v>
      </c>
      <c r="EC12" s="48">
        <f t="shared" si="19"/>
        <v>0.77</v>
      </c>
      <c r="ED12" s="48">
        <f t="shared" si="19"/>
        <v>0.24</v>
      </c>
      <c r="EE12" s="48">
        <f t="shared" si="19"/>
        <v>0.22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2022-12-01T02:36:23Z</dcterms:created>
  <dcterms:modified xsi:type="dcterms:W3CDTF">2023-01-18T14:06:06Z</dcterms:modified>
  <cp:category/>
</cp:coreProperties>
</file>