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byoin-intrasv\病院局\01経営管理部\03経営企画課\01経理係\061_決算関係\R3決算\99_各種照会回答\20230124公営企業に係る経営比較分析表（令和３年度決算）の分析等について\"/>
    </mc:Choice>
  </mc:AlternateContent>
  <xr:revisionPtr revIDLastSave="0" documentId="13_ncr:1_{2876BC04-1731-4A36-8F9F-B07F73112DBC}" xr6:coauthVersionLast="47" xr6:coauthVersionMax="47" xr10:uidLastSave="{00000000-0000-0000-0000-000000000000}"/>
  <workbookProtection workbookAlgorithmName="SHA-512" workbookHashValue="Dagc/y2fb3vr+LlSOgTIRTWlEU82TL9CA5yebH5U9aZmJ4EWKMu+C0+38joB9Bk5SUzgUnR5UvVSqF6e+mX69w==" workbookSaltValue="p9mGN+xnvb0Oawpm/AEggw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AD6" i="5"/>
  <c r="AC6" i="5"/>
  <c r="AB6" i="5"/>
  <c r="LP8" i="4" s="1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B10" i="4" s="1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B12" i="4"/>
  <c r="LP10" i="4"/>
  <c r="JW10" i="4"/>
  <c r="ID10" i="4"/>
  <c r="FZ10" i="4"/>
  <c r="EG10" i="4"/>
  <c r="CN10" i="4"/>
  <c r="AU10" i="4"/>
  <c r="JW8" i="4"/>
  <c r="ID8" i="4"/>
  <c r="FZ8" i="4"/>
  <c r="CN8" i="4"/>
  <c r="AU8" i="4"/>
  <c r="B8" i="4"/>
  <c r="IZ54" i="4" l="1"/>
  <c r="IZ32" i="4"/>
  <c r="FL32" i="4"/>
  <c r="BX54" i="4"/>
  <c r="BX32" i="4"/>
  <c r="FL54" i="4"/>
  <c r="CS78" i="4"/>
  <c r="MN54" i="4"/>
  <c r="MN32" i="4"/>
  <c r="MH78" i="4"/>
  <c r="HM78" i="4"/>
  <c r="C11" i="5"/>
  <c r="D11" i="5"/>
  <c r="E11" i="5"/>
  <c r="B11" i="5"/>
  <c r="DS32" i="4" l="1"/>
  <c r="AE54" i="4"/>
  <c r="KU54" i="4"/>
  <c r="KU32" i="4"/>
  <c r="KC78" i="4"/>
  <c r="HG54" i="4"/>
  <c r="HG32" i="4"/>
  <c r="FH78" i="4"/>
  <c r="DS54" i="4"/>
  <c r="AN78" i="4"/>
  <c r="AE32" i="4"/>
  <c r="EO78" i="4"/>
  <c r="U78" i="4"/>
  <c r="P54" i="4"/>
  <c r="KF54" i="4"/>
  <c r="KF32" i="4"/>
  <c r="JJ78" i="4"/>
  <c r="GR54" i="4"/>
  <c r="GR32" i="4"/>
  <c r="DD54" i="4"/>
  <c r="DD32" i="4"/>
  <c r="P32" i="4"/>
  <c r="LO78" i="4"/>
  <c r="IK32" i="4"/>
  <c r="EW32" i="4"/>
  <c r="GT78" i="4"/>
  <c r="EW54" i="4"/>
  <c r="BZ78" i="4"/>
  <c r="BI54" i="4"/>
  <c r="BI32" i="4"/>
  <c r="LY54" i="4"/>
  <c r="LY32" i="4"/>
  <c r="IK54" i="4"/>
  <c r="LJ54" i="4"/>
  <c r="KV78" i="4"/>
  <c r="HV54" i="4"/>
  <c r="GA78" i="4"/>
  <c r="EH54" i="4"/>
  <c r="EH32" i="4"/>
  <c r="BG78" i="4"/>
  <c r="AT54" i="4"/>
  <c r="AT32" i="4"/>
  <c r="LJ32" i="4"/>
  <c r="HV32" i="4"/>
</calcChain>
</file>

<file path=xl/sharedStrings.xml><?xml version="1.0" encoding="utf-8"?>
<sst xmlns="http://schemas.openxmlformats.org/spreadsheetml/2006/main" count="325" uniqueCount="185">
  <si>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</si>
  <si>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</si>
  <si>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</si>
  <si>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</si>
  <si>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</si>
  <si>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</si>
  <si>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</si>
  <si>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</si>
  <si>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</si>
  <si>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</si>
  <si>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</si>
  <si>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</si>
  <si>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</si>
  <si>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</si>
  <si>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</si>
  <si>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</si>
  <si>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</si>
  <si>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</si>
  <si>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</si>
  <si>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</si>
  <si>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</si>
  <si>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</si>
  <si>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</si>
  <si>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</si>
  <si>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</si>
  <si>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</si>
  <si>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</si>
  <si>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</si>
  <si>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</si>
  <si>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</si>
  <si>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</si>
  <si>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</si>
  <si>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</si>
  <si>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</si>
  <si>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</si>
  <si>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</si>
  <si>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</si>
  <si>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</si>
  <si>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</si>
  <si>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</si>
  <si>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</si>
  <si>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</si>
  <si>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</si>
  <si>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</si>
  <si>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</si>
  <si>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</si>
  <si>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</si>
  <si>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</si>
  <si>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</si>
  <si>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</si>
  <si>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</si>
  <si>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</si>
  <si>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</si>
  <si>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</si>
  <si>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</si>
  <si>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</si>
  <si>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</si>
  <si>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</si>
  <si>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</si>
  <si>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</si>
  <si>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</si>
  <si>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</si>
  <si>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</si>
  <si>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</si>
  <si>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</si>
  <si>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</si>
  <si>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</si>
  <si>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</si>
  <si>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</si>
  <si>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</si>
  <si>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</si>
  <si>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</si>
  <si>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</si>
  <si>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</si>
  <si>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</si>
  <si>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</si>
  <si>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</si>
  <si>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</si>
  <si>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</si>
  <si>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</si>
  <si>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</si>
  <si>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</si>
  <si>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</si>
  <si>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</si>
  <si>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</si>
  <si>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</si>
  <si>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</si>
  <si>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</si>
  <si>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</si>
  <si>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</si>
  <si>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</si>
  <si>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</si>
  <si>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</si>
  <si>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</si>
  <si>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</si>
  <si>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</si>
  <si>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</si>
  <si>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</si>
  <si>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</si>
  <si>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</si>
  <si>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</si>
  <si>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</si>
  <si>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</si>
  <si>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</si>
  <si>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</si>
  <si>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</si>
  <si>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</si>
  <si>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</si>
  <si>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</si>
  <si>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</si>
  <si>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</si>
  <si>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</si>
  <si>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</si>
  <si>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</si>
  <si>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</si>
  <si>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</si>
  <si>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</si>
  <si>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</si>
  <si>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</si>
  <si>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</si>
  <si>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</si>
  <si>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</si>
  <si>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</si>
  <si>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</si>
  <si>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</si>
  <si>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</si>
  <si>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</si>
  <si>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</si>
  <si>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</si>
  <si>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</si>
  <si>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</si>
  <si>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</si>
  <si>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</si>
  <si>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</si>
  <si>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</si>
  <si>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</si>
  <si>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</si>
  <si>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</si>
  <si>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</si>
  <si>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</si>
  <si>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</si>
  <si>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</si>
  <si>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</si>
  <si>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</si>
  <si>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</si>
  <si>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</si>
  <si>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</si>
  <si>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</si>
  <si>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</si>
  <si>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</si>
  <si>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</si>
  <si>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</si>
  <si>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</si>
  <si>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</si>
  <si>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</si>
  <si>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</si>
  <si>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</si>
  <si>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</si>
  <si>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</si>
  <si>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</si>
  <si>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</si>
  <si>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</si>
  <si>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</si>
  <si>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札幌市</t>
  </si>
  <si>
    <t>札幌病院</t>
  </si>
  <si>
    <t>条例全部</t>
  </si>
  <si>
    <t>病院事業</t>
  </si>
  <si>
    <t>一般病院</t>
  </si>
  <si>
    <t>500床以上</t>
  </si>
  <si>
    <t>自治体職員 学術・研究機関出身</t>
  </si>
  <si>
    <t>直営</t>
  </si>
  <si>
    <t>対象</t>
  </si>
  <si>
    <t>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</si>
  <si>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</si>
  <si>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</si>
  <si>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</si>
  <si>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</si>
  <si>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</si>
  <si>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</si>
  <si>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</si>
  <si>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</si>
  <si>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市民のため、「最後のとりで」として地域の医療機関を支える。
・救急医療、災害医療、周産期医療、小児医療
　や精神科救急などの民間の医療機関のみで担
　うには限界のある医療など、政策的な医療を
　担う
・高度急性期病院・地域医療支援病院として地
　域の医療機関を支える
・北海道・札幌市の将来の医療を担う人材を育
　成する</t>
    <rPh sb="0" eb="2">
      <t>シミン</t>
    </rPh>
    <rPh sb="7" eb="9">
      <t>サイゴ</t>
    </rPh>
    <rPh sb="17" eb="19">
      <t>チイキ</t>
    </rPh>
    <rPh sb="20" eb="24">
      <t>イリョウキカン</t>
    </rPh>
    <rPh sb="25" eb="26">
      <t>ササ</t>
    </rPh>
    <rPh sb="32" eb="34">
      <t>キュウキュウ</t>
    </rPh>
    <rPh sb="34" eb="36">
      <t>イリョウ</t>
    </rPh>
    <rPh sb="37" eb="39">
      <t>サイガイ</t>
    </rPh>
    <rPh sb="39" eb="41">
      <t>イリョウ</t>
    </rPh>
    <rPh sb="42" eb="45">
      <t>シュウサンキ</t>
    </rPh>
    <rPh sb="45" eb="47">
      <t>イリョウ</t>
    </rPh>
    <rPh sb="48" eb="50">
      <t>ショウニ</t>
    </rPh>
    <rPh sb="50" eb="52">
      <t>イリョウ</t>
    </rPh>
    <rPh sb="55" eb="56">
      <t>セイ</t>
    </rPh>
    <rPh sb="56" eb="58">
      <t>カミシナ</t>
    </rPh>
    <rPh sb="58" eb="60">
      <t>キュウキュウ</t>
    </rPh>
    <rPh sb="63" eb="65">
      <t>ミンカン</t>
    </rPh>
    <rPh sb="66" eb="68">
      <t>イリョウ</t>
    </rPh>
    <rPh sb="68" eb="70">
      <t>キカン</t>
    </rPh>
    <rPh sb="73" eb="74">
      <t>ニナ</t>
    </rPh>
    <rPh sb="102" eb="109">
      <t>コウドキュウセイキビョウイン</t>
    </rPh>
    <rPh sb="112" eb="114">
      <t>イリョウ</t>
    </rPh>
    <phoneticPr fontId="5"/>
  </si>
  <si>
    <t>・建築から20年以上が経過し、有形固定資産減
　価償却率、器械備品減価償却率ともに高い数
　値となっていることから、計画的な施設の更
　新等を検討していく必要がある。</t>
    <rPh sb="1" eb="3">
      <t>ケンチク</t>
    </rPh>
    <rPh sb="7" eb="8">
      <t>ネン</t>
    </rPh>
    <rPh sb="8" eb="10">
      <t>イジョウ</t>
    </rPh>
    <rPh sb="11" eb="13">
      <t>ケイカ</t>
    </rPh>
    <rPh sb="15" eb="17">
      <t>ユウケイ</t>
    </rPh>
    <rPh sb="17" eb="19">
      <t>コテイ</t>
    </rPh>
    <rPh sb="19" eb="21">
      <t>シサン</t>
    </rPh>
    <rPh sb="21" eb="22">
      <t>ゲン</t>
    </rPh>
    <rPh sb="24" eb="25">
      <t>アタイ</t>
    </rPh>
    <rPh sb="25" eb="26">
      <t>ショウ</t>
    </rPh>
    <rPh sb="26" eb="27">
      <t>キャク</t>
    </rPh>
    <rPh sb="27" eb="28">
      <t>リツ</t>
    </rPh>
    <rPh sb="29" eb="31">
      <t>キカイ</t>
    </rPh>
    <rPh sb="31" eb="33">
      <t>ビヒン</t>
    </rPh>
    <rPh sb="33" eb="35">
      <t>ゲンカ</t>
    </rPh>
    <rPh sb="35" eb="37">
      <t>ショウキャク</t>
    </rPh>
    <rPh sb="37" eb="38">
      <t>リツ</t>
    </rPh>
    <rPh sb="41" eb="42">
      <t>タカ</t>
    </rPh>
    <rPh sb="43" eb="44">
      <t>スウ</t>
    </rPh>
    <rPh sb="46" eb="47">
      <t>アタイ</t>
    </rPh>
    <rPh sb="58" eb="61">
      <t>ケイカクテキ</t>
    </rPh>
    <rPh sb="62" eb="64">
      <t>シセツ</t>
    </rPh>
    <rPh sb="65" eb="66">
      <t>コウ</t>
    </rPh>
    <rPh sb="68" eb="69">
      <t>シン</t>
    </rPh>
    <rPh sb="69" eb="70">
      <t>トウ</t>
    </rPh>
    <rPh sb="71" eb="73">
      <t>ケントウ</t>
    </rPh>
    <rPh sb="77" eb="79">
      <t>ヒツヨウ</t>
    </rPh>
    <phoneticPr fontId="5"/>
  </si>
  <si>
    <t>・令和２年度に引き続き、新型コロナウイルス
　感染症患者の受入れにより、医業収支比率や
　病床利用率については低水準となっており、
　コロナ禍で減少した入院収益を増加させ、経
　営を安定化させることが必要である。
・同感染症の感染状況を踏まえながら、コロナ
　患者とコロナ以外の患者の受け入れを両立さ
　せ、令和元年度に策定した「市立札幌病院中
　期経営計画」に基づいた取り組みを実施し、
　引き続き経営の改善を図っていく。</t>
    <rPh sb="1" eb="3">
      <t>レイワ</t>
    </rPh>
    <rPh sb="4" eb="6">
      <t>ネンド</t>
    </rPh>
    <rPh sb="7" eb="8">
      <t>ヒ</t>
    </rPh>
    <rPh sb="9" eb="10">
      <t>ツヅ</t>
    </rPh>
    <rPh sb="12" eb="14">
      <t>シンガタ</t>
    </rPh>
    <rPh sb="23" eb="28">
      <t>カンセンショウカンジャ</t>
    </rPh>
    <rPh sb="29" eb="31">
      <t>ウケイ</t>
    </rPh>
    <rPh sb="36" eb="40">
      <t>イギョウシュウシ</t>
    </rPh>
    <rPh sb="40" eb="42">
      <t>ヒリツ</t>
    </rPh>
    <rPh sb="45" eb="50">
      <t>ビョウショウリヨウリツ</t>
    </rPh>
    <rPh sb="55" eb="58">
      <t>テイスイジュン</t>
    </rPh>
    <rPh sb="100" eb="102">
      <t>ヒツヨウ</t>
    </rPh>
    <rPh sb="111" eb="112">
      <t>ドウ</t>
    </rPh>
    <rPh sb="112" eb="115">
      <t>カンセンショウ</t>
    </rPh>
    <rPh sb="157" eb="159">
      <t>レイワ</t>
    </rPh>
    <rPh sb="159" eb="162">
      <t>ガンネンド</t>
    </rPh>
    <rPh sb="163" eb="165">
      <t>サクテイ</t>
    </rPh>
    <rPh sb="168" eb="170">
      <t>シリツ</t>
    </rPh>
    <rPh sb="170" eb="172">
      <t>サッポロ</t>
    </rPh>
    <rPh sb="172" eb="174">
      <t>ビョウイン</t>
    </rPh>
    <phoneticPr fontId="5"/>
  </si>
  <si>
    <t>・一般診療を制限しながら新型コロナウイルス
　感染症患者を受け入れてきた影響により、医
　業収支比率や病床利用率は昨年度に引き続き
　コロナ禍前と比べて、大幅に落ち込んでいる。
・感染症病床確保促進事業等の補助金収入によ
　り、経常収支比率は100％以上を維持し、累積
　欠損金比率は減少した。
・高度急性期の治療が必要な患者の割合が相対
　的に増えたことや、注射薬等の医薬品自体が
　高額になってきている影響などにより、１日
　１人当たり収益は増加した。</t>
    <rPh sb="12" eb="14">
      <t>シンガタ</t>
    </rPh>
    <rPh sb="23" eb="26">
      <t>カンセンショウ</t>
    </rPh>
    <rPh sb="26" eb="28">
      <t>カンジャ</t>
    </rPh>
    <rPh sb="36" eb="38">
      <t>エイキョウ</t>
    </rPh>
    <rPh sb="48" eb="50">
      <t>ヒリツ</t>
    </rPh>
    <rPh sb="51" eb="53">
      <t>ビョウショウ</t>
    </rPh>
    <rPh sb="53" eb="56">
      <t>リヨウリツ</t>
    </rPh>
    <rPh sb="57" eb="60">
      <t>サクネンド</t>
    </rPh>
    <rPh sb="61" eb="62">
      <t>ヒ</t>
    </rPh>
    <rPh sb="63" eb="64">
      <t>ツヅ</t>
    </rPh>
    <rPh sb="70" eb="71">
      <t>カ</t>
    </rPh>
    <rPh sb="71" eb="72">
      <t>マエ</t>
    </rPh>
    <rPh sb="73" eb="74">
      <t>クラ</t>
    </rPh>
    <rPh sb="80" eb="81">
      <t>オ</t>
    </rPh>
    <rPh sb="82" eb="83">
      <t>コ</t>
    </rPh>
    <rPh sb="90" eb="93">
      <t>カンセンショウ</t>
    </rPh>
    <rPh sb="93" eb="95">
      <t>ビョウショウ</t>
    </rPh>
    <rPh sb="95" eb="97">
      <t>カクホ</t>
    </rPh>
    <rPh sb="97" eb="99">
      <t>ソクシン</t>
    </rPh>
    <rPh sb="99" eb="101">
      <t>ジギョウ</t>
    </rPh>
    <rPh sb="101" eb="102">
      <t>トウ</t>
    </rPh>
    <rPh sb="103" eb="106">
      <t>ホジョキン</t>
    </rPh>
    <rPh sb="106" eb="108">
      <t>シュウニュウ</t>
    </rPh>
    <rPh sb="118" eb="120">
      <t>ヒリツ</t>
    </rPh>
    <rPh sb="125" eb="127">
      <t>イジョウ</t>
    </rPh>
    <rPh sb="128" eb="130">
      <t>イジ</t>
    </rPh>
    <rPh sb="138" eb="139">
      <t>キン</t>
    </rPh>
    <rPh sb="139" eb="141">
      <t>ヒリツ</t>
    </rPh>
    <rPh sb="142" eb="144">
      <t>ゲンショウ</t>
    </rPh>
    <rPh sb="149" eb="151">
      <t>コウド</t>
    </rPh>
    <rPh sb="151" eb="154">
      <t>キュウセイキ</t>
    </rPh>
    <rPh sb="155" eb="157">
      <t>チリョウ</t>
    </rPh>
    <rPh sb="158" eb="160">
      <t>ヒツヨウ</t>
    </rPh>
    <rPh sb="161" eb="163">
      <t>カンジャ</t>
    </rPh>
    <rPh sb="164" eb="166">
      <t>ワリアイ</t>
    </rPh>
    <rPh sb="173" eb="174">
      <t>フ</t>
    </rPh>
    <rPh sb="180" eb="184">
      <t>チュウシャヤクトウ</t>
    </rPh>
    <rPh sb="185" eb="188">
      <t>イヤクヒン</t>
    </rPh>
    <rPh sb="188" eb="190">
      <t>ジタイ</t>
    </rPh>
    <rPh sb="193" eb="195">
      <t>コウガク</t>
    </rPh>
    <rPh sb="203" eb="205">
      <t>エイキョウ</t>
    </rPh>
    <rPh sb="212" eb="213">
      <t>ニチ</t>
    </rPh>
    <rPh sb="216" eb="217">
      <t>ニン</t>
    </rPh>
    <rPh sb="217" eb="218">
      <t>ア</t>
    </rPh>
    <rPh sb="220" eb="222">
      <t>シュウエキ</t>
    </rPh>
    <rPh sb="223" eb="225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</si>
</sst>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 shrinkToFit="1"/>
      <protection locked="0"/>
    </xf>
    <xf numFmtId="0" fontId="6" fillId="0" borderId="9" xfId="0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Fill="1" applyBorder="1" applyAlignment="1" applyProtection="1">
      <alignment horizontal="left" vertical="top" wrapText="1" shrinkToFit="1"/>
      <protection locked="0"/>
    </xf>
    <xf numFmtId="0" fontId="6" fillId="0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11" xfId="0" applyFont="1" applyFill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72.8</c:v>
                </c:pt>
                <c:pt idx="2">
                  <c:v>81.900000000000006</c:v>
                </c:pt>
                <c:pt idx="3">
                  <c:v>57</c:v>
                </c:pt>
                <c:pt idx="4">
                  <c:v>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2FB-9E2B-E33E922E7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80.2</c:v>
                </c:pt>
                <c:pt idx="2">
                  <c:v>79.8</c:v>
                </c:pt>
                <c:pt idx="3">
                  <c:v>70.599999999999994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9-42FB-9E2B-E33E922E7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15260</c:v>
                </c:pt>
                <c:pt idx="1">
                  <c:v>16258</c:v>
                </c:pt>
                <c:pt idx="2">
                  <c:v>15801</c:v>
                </c:pt>
                <c:pt idx="3">
                  <c:v>22950</c:v>
                </c:pt>
                <c:pt idx="4">
                  <c:v>24177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8-4FBF-8471-876CBDD22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18393</c:v>
                </c:pt>
                <c:pt idx="1">
                  <c:v>19207</c:v>
                </c:pt>
                <c:pt idx="2">
                  <c:v>20687</c:v>
                </c:pt>
                <c:pt idx="3">
                  <c:v>22637</c:v>
                </c:pt>
                <c:pt idx="4">
                  <c:v>23244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8-4FBF-8471-876CBDD22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66493</c:v>
                </c:pt>
                <c:pt idx="1">
                  <c:v>69536</c:v>
                </c:pt>
                <c:pt idx="2">
                  <c:v>75665</c:v>
                </c:pt>
                <c:pt idx="3">
                  <c:v>84016</c:v>
                </c:pt>
                <c:pt idx="4">
                  <c:v>87211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A-466A-BBFF-C658541E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66228</c:v>
                </c:pt>
                <c:pt idx="1">
                  <c:v>68751</c:v>
                </c:pt>
                <c:pt idx="2">
                  <c:v>70630</c:v>
                </c:pt>
                <c:pt idx="3">
                  <c:v>75766</c:v>
                </c:pt>
                <c:pt idx="4">
                  <c:v>79610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A-466A-BBFF-C658541E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44.7</c:v>
                </c:pt>
                <c:pt idx="2">
                  <c:v>40.1</c:v>
                </c:pt>
                <c:pt idx="3">
                  <c:v>32.6</c:v>
                </c:pt>
                <c:pt idx="4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1-4C7B-90D4-C60F60B55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32.6</c:v>
                </c:pt>
                <c:pt idx="2">
                  <c:v>27</c:v>
                </c:pt>
                <c:pt idx="3">
                  <c:v>34.200000000000003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1-4C7B-90D4-C60F60B55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87.5</c:v>
                </c:pt>
                <c:pt idx="1">
                  <c:v>91.6</c:v>
                </c:pt>
                <c:pt idx="2">
                  <c:v>92.9</c:v>
                </c:pt>
                <c:pt idx="3">
                  <c:v>77.599999999999994</c:v>
                </c:pt>
                <c:pt idx="4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2-413A-A01E-DFD043841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94.1</c:v>
                </c:pt>
                <c:pt idx="2">
                  <c:v>93.7</c:v>
                </c:pt>
                <c:pt idx="3">
                  <c:v>88.7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2-413A-A01E-DFD043841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95.3</c:v>
                </c:pt>
                <c:pt idx="1">
                  <c:v>99.6</c:v>
                </c:pt>
                <c:pt idx="2">
                  <c:v>100.3</c:v>
                </c:pt>
                <c:pt idx="3">
                  <c:v>112.6</c:v>
                </c:pt>
                <c:pt idx="4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5-42FF-A19C-04134431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</c:v>
                </c:pt>
                <c:pt idx="2">
                  <c:v>99.2</c:v>
                </c:pt>
                <c:pt idx="3">
                  <c:v>102.9</c:v>
                </c:pt>
                <c:pt idx="4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5-42FF-A19C-04134431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66.5</c:v>
                </c:pt>
                <c:pt idx="1">
                  <c:v>68.400000000000006</c:v>
                </c:pt>
                <c:pt idx="2">
                  <c:v>69.900000000000006</c:v>
                </c:pt>
                <c:pt idx="3">
                  <c:v>70.099999999999994</c:v>
                </c:pt>
                <c:pt idx="4">
                  <c:v>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5-4F7A-B0EB-70FD00C31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</c:v>
                </c:pt>
                <c:pt idx="1">
                  <c:v>52.5</c:v>
                </c:pt>
                <c:pt idx="2">
                  <c:v>52.5</c:v>
                </c:pt>
                <c:pt idx="3">
                  <c:v>54</c:v>
                </c:pt>
                <c:pt idx="4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5-4F7A-B0EB-70FD00C31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76</c:v>
                </c:pt>
                <c:pt idx="1">
                  <c:v>79</c:v>
                </c:pt>
                <c:pt idx="2">
                  <c:v>79.599999999999994</c:v>
                </c:pt>
                <c:pt idx="3">
                  <c:v>76.8</c:v>
                </c:pt>
                <c:pt idx="4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9-46CD-A864-E9E34273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67.099999999999994</c:v>
                </c:pt>
                <c:pt idx="2">
                  <c:v>67.900000000000006</c:v>
                </c:pt>
                <c:pt idx="3">
                  <c:v>69.2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9-46CD-A864-E9E34273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59350177</c:v>
                </c:pt>
                <c:pt idx="1">
                  <c:v>60253786</c:v>
                </c:pt>
                <c:pt idx="2">
                  <c:v>67569716</c:v>
                </c:pt>
                <c:pt idx="3">
                  <c:v>68737223</c:v>
                </c:pt>
                <c:pt idx="4">
                  <c:v>69605644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4-4AFB-B6B0-6E753B72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53351028</c:v>
                </c:pt>
                <c:pt idx="1">
                  <c:v>55620962</c:v>
                </c:pt>
                <c:pt idx="2">
                  <c:v>57155394</c:v>
                </c:pt>
                <c:pt idx="3">
                  <c:v>58042153</c:v>
                </c:pt>
                <c:pt idx="4">
                  <c:v>58985932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4-4AFB-B6B0-6E753B72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30.6</c:v>
                </c:pt>
                <c:pt idx="1">
                  <c:v>29.8</c:v>
                </c:pt>
                <c:pt idx="2">
                  <c:v>32</c:v>
                </c:pt>
                <c:pt idx="3">
                  <c:v>35.9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9-4CCE-A5E6-AB48D4061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28.1</c:v>
                </c:pt>
                <c:pt idx="2">
                  <c:v>29.2</c:v>
                </c:pt>
                <c:pt idx="3">
                  <c:v>29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9-4CCE-A5E6-AB48D4061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57.9</c:v>
                </c:pt>
                <c:pt idx="1">
                  <c:v>54</c:v>
                </c:pt>
                <c:pt idx="2">
                  <c:v>51.8</c:v>
                </c:pt>
                <c:pt idx="3">
                  <c:v>64.599999999999994</c:v>
                </c:pt>
                <c:pt idx="4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7-4514-9746-63773FBC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48.3</c:v>
                </c:pt>
                <c:pt idx="2">
                  <c:v>47.7</c:v>
                </c:pt>
                <c:pt idx="3">
                  <c:v>51.8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7-4514-9746-63773FBC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70" zoomScaleNormal="7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4"/>
      <c r="NH2" s="154"/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4"/>
    </row>
    <row r="3" spans="1:388" ht="9.75" customHeight="1" x14ac:dyDescent="0.15">
      <c r="A3" s="2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</row>
    <row r="4" spans="1:388" ht="9.75" customHeight="1" x14ac:dyDescent="0.15">
      <c r="A4" s="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5" t="str">
        <f>データ!H6</f>
        <v>北海道札幌市　札幌病院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3"/>
      <c r="AU7" s="141" t="s">
        <v>2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3"/>
      <c r="CN7" s="141" t="s">
        <v>3</v>
      </c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/>
      <c r="EG7" s="141" t="s">
        <v>4</v>
      </c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3"/>
      <c r="FZ7" s="141" t="s">
        <v>5</v>
      </c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3"/>
      <c r="ID7" s="141" t="s">
        <v>6</v>
      </c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3"/>
      <c r="JW7" s="141" t="s">
        <v>7</v>
      </c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3"/>
      <c r="LP7" s="141" t="s">
        <v>8</v>
      </c>
      <c r="LQ7" s="142"/>
      <c r="LR7" s="142"/>
      <c r="LS7" s="142"/>
      <c r="LT7" s="142"/>
      <c r="LU7" s="142"/>
      <c r="LV7" s="142"/>
      <c r="LW7" s="142"/>
      <c r="LX7" s="142"/>
      <c r="LY7" s="142"/>
      <c r="LZ7" s="142"/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3"/>
      <c r="NI7" s="3"/>
      <c r="NJ7" s="156" t="s">
        <v>9</v>
      </c>
      <c r="NK7" s="157"/>
      <c r="NL7" s="157"/>
      <c r="NM7" s="157"/>
      <c r="NN7" s="157"/>
      <c r="NO7" s="157"/>
      <c r="NP7" s="157"/>
      <c r="NQ7" s="157"/>
      <c r="NR7" s="157"/>
      <c r="NS7" s="157"/>
      <c r="NT7" s="157"/>
      <c r="NU7" s="157"/>
      <c r="NV7" s="157"/>
      <c r="NW7" s="158"/>
      <c r="NX7" s="3"/>
    </row>
    <row r="8" spans="1:388" ht="18.75" customHeight="1" x14ac:dyDescent="0.15">
      <c r="A8" s="2"/>
      <c r="B8" s="136" t="str">
        <f>データ!K6</f>
        <v>条例全部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8"/>
      <c r="AU8" s="136" t="str">
        <f>データ!L6</f>
        <v>病院事業</v>
      </c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8"/>
      <c r="CN8" s="136" t="str">
        <f>データ!M6</f>
        <v>一般病院</v>
      </c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8"/>
      <c r="EG8" s="136" t="str">
        <f>データ!N6</f>
        <v>500床以上</v>
      </c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8"/>
      <c r="FZ8" s="136" t="str">
        <f>データ!O7</f>
        <v>自治体職員 学術・研究機関出身</v>
      </c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8"/>
      <c r="ID8" s="125">
        <f>データ!Z6</f>
        <v>626</v>
      </c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7"/>
      <c r="JW8" s="125" t="str">
        <f>データ!AA6</f>
        <v>-</v>
      </c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7"/>
      <c r="LP8" s="125" t="str">
        <f>データ!AB6</f>
        <v>-</v>
      </c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127"/>
      <c r="NI8" s="3"/>
      <c r="NJ8" s="152" t="s">
        <v>10</v>
      </c>
      <c r="NK8" s="153"/>
      <c r="NL8" s="146" t="s">
        <v>11</v>
      </c>
      <c r="NM8" s="146"/>
      <c r="NN8" s="146"/>
      <c r="NO8" s="146"/>
      <c r="NP8" s="146"/>
      <c r="NQ8" s="146"/>
      <c r="NR8" s="146"/>
      <c r="NS8" s="146"/>
      <c r="NT8" s="146"/>
      <c r="NU8" s="146"/>
      <c r="NV8" s="146"/>
      <c r="NW8" s="147"/>
      <c r="NX8" s="3"/>
    </row>
    <row r="9" spans="1:388" ht="18.75" customHeight="1" x14ac:dyDescent="0.15">
      <c r="A9" s="2"/>
      <c r="B9" s="141" t="s">
        <v>12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41" t="s">
        <v>13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3"/>
      <c r="CN9" s="141" t="s">
        <v>14</v>
      </c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3"/>
      <c r="EG9" s="141" t="s">
        <v>15</v>
      </c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3"/>
      <c r="FZ9" s="141" t="s">
        <v>16</v>
      </c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3"/>
      <c r="ID9" s="141" t="s">
        <v>17</v>
      </c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3"/>
      <c r="JW9" s="141" t="s">
        <v>18</v>
      </c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3"/>
      <c r="LP9" s="141" t="s">
        <v>19</v>
      </c>
      <c r="LQ9" s="142"/>
      <c r="LR9" s="142"/>
      <c r="LS9" s="142"/>
      <c r="LT9" s="142"/>
      <c r="LU9" s="142"/>
      <c r="LV9" s="142"/>
      <c r="LW9" s="142"/>
      <c r="LX9" s="142"/>
      <c r="LY9" s="142"/>
      <c r="LZ9" s="142"/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3"/>
      <c r="NI9" s="3"/>
      <c r="NJ9" s="148" t="s">
        <v>20</v>
      </c>
      <c r="NK9" s="149"/>
      <c r="NL9" s="150" t="s">
        <v>21</v>
      </c>
      <c r="NM9" s="150"/>
      <c r="NN9" s="150"/>
      <c r="NO9" s="150"/>
      <c r="NP9" s="150"/>
      <c r="NQ9" s="150"/>
      <c r="NR9" s="150"/>
      <c r="NS9" s="150"/>
      <c r="NT9" s="150"/>
      <c r="NU9" s="150"/>
      <c r="NV9" s="150"/>
      <c r="NW9" s="151"/>
      <c r="NX9" s="3"/>
    </row>
    <row r="10" spans="1:388" ht="18.75" customHeight="1" x14ac:dyDescent="0.15">
      <c r="A10" s="2"/>
      <c r="B10" s="136" t="str">
        <f>データ!P6</f>
        <v>直営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U10" s="125">
        <f>データ!Q6</f>
        <v>37</v>
      </c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7"/>
      <c r="CN10" s="136" t="str">
        <f>データ!R6</f>
        <v>対象</v>
      </c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8"/>
      <c r="EG10" s="136" t="str">
        <f>データ!S6</f>
        <v>透 I 未 訓 ガ</v>
      </c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8"/>
      <c r="FZ10" s="136" t="str">
        <f>データ!T6</f>
        <v>救 臨 が 感 災 地 輪</v>
      </c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8"/>
      <c r="ID10" s="125">
        <f>データ!AC6</f>
        <v>38</v>
      </c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7"/>
      <c r="JW10" s="125">
        <f>データ!AD6</f>
        <v>8</v>
      </c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7"/>
      <c r="LP10" s="125">
        <f>データ!AE6</f>
        <v>672</v>
      </c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7"/>
      <c r="NI10" s="2"/>
      <c r="NJ10" s="144" t="s">
        <v>22</v>
      </c>
      <c r="NK10" s="145"/>
      <c r="NL10" s="139" t="s">
        <v>23</v>
      </c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40"/>
      <c r="NX10" s="3"/>
    </row>
    <row r="11" spans="1:388" ht="18.75" customHeight="1" x14ac:dyDescent="0.15">
      <c r="A11" s="2"/>
      <c r="B11" s="141" t="s">
        <v>24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3"/>
      <c r="AU11" s="141" t="s">
        <v>25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 t="s">
        <v>26</v>
      </c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3"/>
      <c r="EG11" s="141" t="s">
        <v>27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3"/>
      <c r="FZ11" s="141" t="s">
        <v>28</v>
      </c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3"/>
      <c r="ID11" s="141" t="s">
        <v>29</v>
      </c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3"/>
      <c r="JW11" s="141" t="s">
        <v>30</v>
      </c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3"/>
      <c r="LP11" s="141" t="s">
        <v>31</v>
      </c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5">
        <f>データ!U6</f>
        <v>1960668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7"/>
      <c r="AU12" s="125">
        <f>データ!V6</f>
        <v>62339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36" t="str">
        <f>データ!W6</f>
        <v>非該当</v>
      </c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8"/>
      <c r="EG12" s="136" t="str">
        <f>データ!X6</f>
        <v>非該当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8"/>
      <c r="FZ12" s="136" t="str">
        <f>データ!Y6</f>
        <v>７：１</v>
      </c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8"/>
      <c r="ID12" s="125">
        <f>データ!AF6</f>
        <v>610</v>
      </c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7"/>
      <c r="JW12" s="125" t="str">
        <f>データ!AG6</f>
        <v>-</v>
      </c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7"/>
      <c r="LP12" s="125">
        <f>データ!AH6</f>
        <v>610</v>
      </c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6"/>
      <c r="MU12" s="126"/>
      <c r="MV12" s="126"/>
      <c r="MW12" s="126"/>
      <c r="MX12" s="126"/>
      <c r="MY12" s="126"/>
      <c r="MZ12" s="126"/>
      <c r="NA12" s="126"/>
      <c r="NB12" s="126"/>
      <c r="NC12" s="126"/>
      <c r="ND12" s="126"/>
      <c r="NE12" s="126"/>
      <c r="NF12" s="126"/>
      <c r="NG12" s="126"/>
      <c r="NH12" s="127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8" t="s">
        <v>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  <c r="IW13" s="128"/>
      <c r="IX13" s="128"/>
      <c r="IY13" s="128"/>
      <c r="IZ13" s="128"/>
      <c r="JA13" s="128"/>
      <c r="JB13" s="128"/>
      <c r="JC13" s="128"/>
      <c r="JD13" s="128"/>
      <c r="JE13" s="128"/>
      <c r="JF13" s="128"/>
      <c r="JG13" s="128"/>
      <c r="JH13" s="128"/>
      <c r="JI13" s="128"/>
      <c r="JJ13" s="128"/>
      <c r="JK13" s="128"/>
      <c r="JL13" s="128"/>
      <c r="JM13" s="128"/>
      <c r="JN13" s="128"/>
      <c r="JO13" s="128"/>
      <c r="JP13" s="128"/>
      <c r="JQ13" s="128"/>
      <c r="JR13" s="128"/>
      <c r="JS13" s="128"/>
      <c r="JT13" s="128"/>
      <c r="JU13" s="128"/>
      <c r="JV13" s="128"/>
      <c r="JW13" s="128"/>
      <c r="JX13" s="128"/>
      <c r="JY13" s="128"/>
      <c r="JZ13" s="128"/>
      <c r="KA13" s="128"/>
      <c r="KB13" s="128"/>
      <c r="KC13" s="128"/>
      <c r="KD13" s="128"/>
      <c r="KE13" s="128"/>
      <c r="KF13" s="128"/>
      <c r="KG13" s="128"/>
      <c r="KH13" s="128"/>
      <c r="KI13" s="128"/>
      <c r="KJ13" s="128"/>
      <c r="KK13" s="128"/>
      <c r="KL13" s="128"/>
      <c r="KM13" s="128"/>
      <c r="KN13" s="128"/>
      <c r="KO13" s="128"/>
      <c r="KP13" s="128"/>
      <c r="KQ13" s="128"/>
      <c r="KR13" s="128"/>
      <c r="KS13" s="128"/>
      <c r="KT13" s="128"/>
      <c r="KU13" s="128"/>
      <c r="KV13" s="128"/>
      <c r="KW13" s="128"/>
      <c r="KX13" s="128"/>
      <c r="KY13" s="128"/>
      <c r="KZ13" s="128"/>
      <c r="LA13" s="128"/>
      <c r="LB13" s="128"/>
      <c r="LC13" s="128"/>
      <c r="LD13" s="128"/>
      <c r="LE13" s="128"/>
      <c r="LF13" s="128"/>
      <c r="LG13" s="128"/>
      <c r="LH13" s="128"/>
      <c r="LI13" s="128"/>
      <c r="LJ13" s="128"/>
      <c r="LK13" s="128"/>
      <c r="LL13" s="128"/>
      <c r="LM13" s="128"/>
      <c r="LN13" s="128"/>
      <c r="LO13" s="128"/>
      <c r="LP13" s="128"/>
      <c r="LQ13" s="128"/>
      <c r="LR13" s="128"/>
      <c r="LS13" s="128"/>
      <c r="LT13" s="128"/>
      <c r="LU13" s="128"/>
      <c r="LV13" s="128"/>
      <c r="LW13" s="128"/>
      <c r="LX13" s="128"/>
      <c r="LY13" s="128"/>
      <c r="LZ13" s="128"/>
      <c r="MA13" s="128"/>
      <c r="MB13" s="128"/>
      <c r="MC13" s="128"/>
      <c r="MD13" s="128"/>
      <c r="ME13" s="128"/>
      <c r="MF13" s="128"/>
      <c r="MG13" s="128"/>
      <c r="MH13" s="128"/>
      <c r="MI13" s="128"/>
      <c r="MJ13" s="128"/>
      <c r="MK13" s="128"/>
      <c r="ML13" s="128"/>
      <c r="MM13" s="128"/>
      <c r="MN13" s="128"/>
      <c r="MO13" s="128"/>
      <c r="MP13" s="128"/>
      <c r="MQ13" s="128"/>
      <c r="MR13" s="128"/>
      <c r="MS13" s="128"/>
      <c r="MT13" s="128"/>
      <c r="MU13" s="128"/>
      <c r="MV13" s="128"/>
      <c r="MW13" s="128"/>
      <c r="MX13" s="128"/>
      <c r="MY13" s="128"/>
      <c r="MZ13" s="128"/>
      <c r="NA13" s="128"/>
      <c r="NB13" s="128"/>
      <c r="NC13" s="128"/>
      <c r="ND13" s="128"/>
      <c r="NE13" s="128"/>
      <c r="NF13" s="128"/>
      <c r="NG13" s="128"/>
      <c r="NH13" s="128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28" t="s">
        <v>33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  <c r="IW14" s="128"/>
      <c r="IX14" s="128"/>
      <c r="IY14" s="128"/>
      <c r="IZ14" s="128"/>
      <c r="JA14" s="128"/>
      <c r="JB14" s="128"/>
      <c r="JC14" s="128"/>
      <c r="JD14" s="128"/>
      <c r="JE14" s="128"/>
      <c r="JF14" s="128"/>
      <c r="JG14" s="128"/>
      <c r="JH14" s="128"/>
      <c r="JI14" s="128"/>
      <c r="JJ14" s="128"/>
      <c r="JK14" s="128"/>
      <c r="JL14" s="128"/>
      <c r="JM14" s="128"/>
      <c r="JN14" s="128"/>
      <c r="JO14" s="128"/>
      <c r="JP14" s="128"/>
      <c r="JQ14" s="128"/>
      <c r="JR14" s="128"/>
      <c r="JS14" s="128"/>
      <c r="JT14" s="128"/>
      <c r="JU14" s="128"/>
      <c r="JV14" s="128"/>
      <c r="JW14" s="128"/>
      <c r="JX14" s="128"/>
      <c r="JY14" s="128"/>
      <c r="JZ14" s="128"/>
      <c r="KA14" s="128"/>
      <c r="KB14" s="128"/>
      <c r="KC14" s="128"/>
      <c r="KD14" s="128"/>
      <c r="KE14" s="128"/>
      <c r="KF14" s="128"/>
      <c r="KG14" s="128"/>
      <c r="KH14" s="128"/>
      <c r="KI14" s="128"/>
      <c r="KJ14" s="128"/>
      <c r="KK14" s="128"/>
      <c r="KL14" s="128"/>
      <c r="KM14" s="128"/>
      <c r="KN14" s="128"/>
      <c r="KO14" s="128"/>
      <c r="KP14" s="128"/>
      <c r="KQ14" s="128"/>
      <c r="KR14" s="128"/>
      <c r="KS14" s="128"/>
      <c r="KT14" s="128"/>
      <c r="KU14" s="128"/>
      <c r="KV14" s="128"/>
      <c r="KW14" s="128"/>
      <c r="KX14" s="128"/>
      <c r="KY14" s="128"/>
      <c r="KZ14" s="128"/>
      <c r="LA14" s="128"/>
      <c r="LB14" s="128"/>
      <c r="LC14" s="128"/>
      <c r="LD14" s="128"/>
      <c r="LE14" s="128"/>
      <c r="LF14" s="128"/>
      <c r="LG14" s="128"/>
      <c r="LH14" s="128"/>
      <c r="LI14" s="128"/>
      <c r="LJ14" s="128"/>
      <c r="LK14" s="128"/>
      <c r="LL14" s="128"/>
      <c r="LM14" s="128"/>
      <c r="LN14" s="128"/>
      <c r="LO14" s="128"/>
      <c r="LP14" s="128"/>
      <c r="LQ14" s="128"/>
      <c r="LR14" s="128"/>
      <c r="LS14" s="128"/>
      <c r="LT14" s="128"/>
      <c r="LU14" s="128"/>
      <c r="LV14" s="128"/>
      <c r="LW14" s="128"/>
      <c r="LX14" s="128"/>
      <c r="LY14" s="128"/>
      <c r="LZ14" s="128"/>
      <c r="MA14" s="128"/>
      <c r="MB14" s="128"/>
      <c r="MC14" s="128"/>
      <c r="MD14" s="128"/>
      <c r="ME14" s="128"/>
      <c r="MF14" s="128"/>
      <c r="MG14" s="128"/>
      <c r="MH14" s="128"/>
      <c r="MI14" s="128"/>
      <c r="MJ14" s="128"/>
      <c r="MK14" s="128"/>
      <c r="ML14" s="128"/>
      <c r="MM14" s="128"/>
      <c r="MN14" s="128"/>
      <c r="MO14" s="128"/>
      <c r="MP14" s="128"/>
      <c r="MQ14" s="128"/>
      <c r="MR14" s="128"/>
      <c r="MS14" s="128"/>
      <c r="MT14" s="128"/>
      <c r="MU14" s="128"/>
      <c r="MV14" s="128"/>
      <c r="MW14" s="128"/>
      <c r="MX14" s="128"/>
      <c r="MY14" s="128"/>
      <c r="MZ14" s="128"/>
      <c r="NA14" s="128"/>
      <c r="NB14" s="128"/>
      <c r="NC14" s="128"/>
      <c r="ND14" s="128"/>
      <c r="NE14" s="128"/>
      <c r="NF14" s="128"/>
      <c r="NG14" s="128"/>
      <c r="NH14" s="128"/>
      <c r="NI14" s="6"/>
      <c r="NJ14" s="129" t="s">
        <v>34</v>
      </c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</row>
    <row r="16" spans="1:388" ht="13.5" customHeight="1" x14ac:dyDescent="0.15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30" t="s">
        <v>36</v>
      </c>
      <c r="NK16" s="131"/>
      <c r="NL16" s="131"/>
      <c r="NM16" s="131"/>
      <c r="NN16" s="132"/>
      <c r="NO16" s="130" t="s">
        <v>37</v>
      </c>
      <c r="NP16" s="131"/>
      <c r="NQ16" s="131"/>
      <c r="NR16" s="131"/>
      <c r="NS16" s="132"/>
      <c r="NT16" s="130" t="s">
        <v>38</v>
      </c>
      <c r="NU16" s="131"/>
      <c r="NV16" s="131"/>
      <c r="NW16" s="131"/>
      <c r="NX16" s="132"/>
    </row>
    <row r="17" spans="1:393" ht="13.5" customHeight="1" x14ac:dyDescent="0.15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33"/>
      <c r="NK17" s="134"/>
      <c r="NL17" s="134"/>
      <c r="NM17" s="134"/>
      <c r="NN17" s="135"/>
      <c r="NO17" s="133"/>
      <c r="NP17" s="134"/>
      <c r="NQ17" s="134"/>
      <c r="NR17" s="134"/>
      <c r="NS17" s="135"/>
      <c r="NT17" s="133"/>
      <c r="NU17" s="134"/>
      <c r="NV17" s="134"/>
      <c r="NW17" s="134"/>
      <c r="NX17" s="135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7" t="s">
        <v>39</v>
      </c>
      <c r="NK18" s="118"/>
      <c r="NL18" s="118"/>
      <c r="NM18" s="121" t="s">
        <v>40</v>
      </c>
      <c r="NN18" s="122"/>
      <c r="NO18" s="117" t="s">
        <v>39</v>
      </c>
      <c r="NP18" s="118"/>
      <c r="NQ18" s="118"/>
      <c r="NR18" s="121" t="s">
        <v>40</v>
      </c>
      <c r="NS18" s="122"/>
      <c r="NT18" s="117" t="s">
        <v>39</v>
      </c>
      <c r="NU18" s="118"/>
      <c r="NV18" s="118"/>
      <c r="NW18" s="121" t="s">
        <v>40</v>
      </c>
      <c r="NX18" s="122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9"/>
      <c r="NK19" s="120"/>
      <c r="NL19" s="120"/>
      <c r="NM19" s="123"/>
      <c r="NN19" s="124"/>
      <c r="NO19" s="119"/>
      <c r="NP19" s="120"/>
      <c r="NQ19" s="120"/>
      <c r="NR19" s="123"/>
      <c r="NS19" s="124"/>
      <c r="NT19" s="119"/>
      <c r="NU19" s="120"/>
      <c r="NV19" s="120"/>
      <c r="NW19" s="123"/>
      <c r="NX19" s="124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4" t="s">
        <v>181</v>
      </c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5"/>
      <c r="NX22" s="116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8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09"/>
      <c r="NX23" s="11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8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09"/>
      <c r="NX24" s="11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8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1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8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1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8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1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8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1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8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1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8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1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8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1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8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1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95.3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99.6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100.3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112.6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108.6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87.5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91.6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92.9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77.599999999999994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78.5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49.8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44.7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40.1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32.6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20.399999999999999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72.3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72.8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81.900000000000006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57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57.2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8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1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100.1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100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99.2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102.9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106.1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94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94.1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93.7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88.7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90.6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34.9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32.6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27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34.200000000000003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29.2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79.900000000000006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80.2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79.8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70.599999999999994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71.400000000000006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11"/>
      <c r="NK34" s="112"/>
      <c r="NL34" s="112"/>
      <c r="NM34" s="112"/>
      <c r="NN34" s="112"/>
      <c r="NO34" s="112"/>
      <c r="NP34" s="112"/>
      <c r="NQ34" s="112"/>
      <c r="NR34" s="112"/>
      <c r="NS34" s="112"/>
      <c r="NT34" s="112"/>
      <c r="NU34" s="112"/>
      <c r="NV34" s="112"/>
      <c r="NW34" s="112"/>
      <c r="NX34" s="11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184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8" t="s">
        <v>182</v>
      </c>
      <c r="NK54" s="109"/>
      <c r="NL54" s="109"/>
      <c r="NM54" s="109"/>
      <c r="NN54" s="109"/>
      <c r="NO54" s="109"/>
      <c r="NP54" s="109"/>
      <c r="NQ54" s="109"/>
      <c r="NR54" s="109"/>
      <c r="NS54" s="109"/>
      <c r="NT54" s="109"/>
      <c r="NU54" s="109"/>
      <c r="NV54" s="109"/>
      <c r="NW54" s="109"/>
      <c r="NX54" s="11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66493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69536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75665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84016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87211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15260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16258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15801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22950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24177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57.9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54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51.8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64.599999999999994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63.3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30.6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29.8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32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35.9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36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8"/>
      <c r="NK55" s="109"/>
      <c r="NL55" s="109"/>
      <c r="NM55" s="109"/>
      <c r="NN55" s="109"/>
      <c r="NO55" s="109"/>
      <c r="NP55" s="109"/>
      <c r="NQ55" s="109"/>
      <c r="NR55" s="109"/>
      <c r="NS55" s="109"/>
      <c r="NT55" s="109"/>
      <c r="NU55" s="109"/>
      <c r="NV55" s="109"/>
      <c r="NW55" s="109"/>
      <c r="NX55" s="110"/>
    </row>
    <row r="56" spans="1:393" ht="13.5" customHeight="1" x14ac:dyDescent="0.15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66228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68751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70630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75766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79610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18393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19207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20687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22637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23244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48.7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48.3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47.7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51.8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49.6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27.8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28.1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29.2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29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29.2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8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1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8"/>
      <c r="NK57" s="109"/>
      <c r="NL57" s="109"/>
      <c r="NM57" s="109"/>
      <c r="NN57" s="109"/>
      <c r="NO57" s="109"/>
      <c r="NP57" s="109"/>
      <c r="NQ57" s="109"/>
      <c r="NR57" s="109"/>
      <c r="NS57" s="109"/>
      <c r="NT57" s="109"/>
      <c r="NU57" s="109"/>
      <c r="NV57" s="109"/>
      <c r="NW57" s="109"/>
      <c r="NX57" s="11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8"/>
      <c r="NK58" s="109"/>
      <c r="NL58" s="109"/>
      <c r="NM58" s="109"/>
      <c r="NN58" s="109"/>
      <c r="NO58" s="109"/>
      <c r="NP58" s="109"/>
      <c r="NQ58" s="109"/>
      <c r="NR58" s="109"/>
      <c r="NS58" s="109"/>
      <c r="NT58" s="109"/>
      <c r="NU58" s="109"/>
      <c r="NV58" s="109"/>
      <c r="NW58" s="109"/>
      <c r="NX58" s="11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8"/>
      <c r="NK59" s="109"/>
      <c r="NL59" s="109"/>
      <c r="NM59" s="109"/>
      <c r="NN59" s="109"/>
      <c r="NO59" s="109"/>
      <c r="NP59" s="109"/>
      <c r="NQ59" s="109"/>
      <c r="NR59" s="109"/>
      <c r="NS59" s="109"/>
      <c r="NT59" s="109"/>
      <c r="NU59" s="109"/>
      <c r="NV59" s="109"/>
      <c r="NW59" s="109"/>
      <c r="NX59" s="11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8"/>
      <c r="NK60" s="109"/>
      <c r="NL60" s="109"/>
      <c r="NM60" s="109"/>
      <c r="NN60" s="109"/>
      <c r="NO60" s="109"/>
      <c r="NP60" s="109"/>
      <c r="NQ60" s="109"/>
      <c r="NR60" s="109"/>
      <c r="NS60" s="109"/>
      <c r="NT60" s="109"/>
      <c r="NU60" s="109"/>
      <c r="NV60" s="109"/>
      <c r="NW60" s="109"/>
      <c r="NX60" s="11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8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10"/>
    </row>
    <row r="62" spans="1:393" ht="13.5" customHeight="1" x14ac:dyDescent="0.15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8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10"/>
    </row>
    <row r="63" spans="1:393" ht="13.5" customHeight="1" x14ac:dyDescent="0.15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8"/>
      <c r="NK63" s="109"/>
      <c r="NL63" s="109"/>
      <c r="NM63" s="109"/>
      <c r="NN63" s="109"/>
      <c r="NO63" s="109"/>
      <c r="NP63" s="109"/>
      <c r="NQ63" s="109"/>
      <c r="NR63" s="109"/>
      <c r="NS63" s="109"/>
      <c r="NT63" s="109"/>
      <c r="NU63" s="109"/>
      <c r="NV63" s="109"/>
      <c r="NW63" s="109"/>
      <c r="NX63" s="11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8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1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8"/>
      <c r="NK65" s="109"/>
      <c r="NL65" s="109"/>
      <c r="NM65" s="109"/>
      <c r="NN65" s="109"/>
      <c r="NO65" s="109"/>
      <c r="NP65" s="109"/>
      <c r="NQ65" s="109"/>
      <c r="NR65" s="109"/>
      <c r="NS65" s="109"/>
      <c r="NT65" s="109"/>
      <c r="NU65" s="109"/>
      <c r="NV65" s="109"/>
      <c r="NW65" s="109"/>
      <c r="NX65" s="11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8"/>
      <c r="NK66" s="109"/>
      <c r="NL66" s="109"/>
      <c r="NM66" s="109"/>
      <c r="NN66" s="109"/>
      <c r="NO66" s="109"/>
      <c r="NP66" s="109"/>
      <c r="NQ66" s="109"/>
      <c r="NR66" s="109"/>
      <c r="NS66" s="109"/>
      <c r="NT66" s="109"/>
      <c r="NU66" s="109"/>
      <c r="NV66" s="109"/>
      <c r="NW66" s="109"/>
      <c r="NX66" s="11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11"/>
      <c r="NK67" s="112"/>
      <c r="NL67" s="112"/>
      <c r="NM67" s="112"/>
      <c r="NN67" s="112"/>
      <c r="NO67" s="112"/>
      <c r="NP67" s="112"/>
      <c r="NQ67" s="112"/>
      <c r="NR67" s="112"/>
      <c r="NS67" s="112"/>
      <c r="NT67" s="112"/>
      <c r="NU67" s="112"/>
      <c r="NV67" s="112"/>
      <c r="NW67" s="112"/>
      <c r="NX67" s="11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183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66.5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68.400000000000006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69.900000000000006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70.099999999999994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71.099999999999994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76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79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79.599999999999994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76.8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76.7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59350177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60253786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67569716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68737223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69605644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52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52.5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52.5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55.4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66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67.099999999999994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67.900000000000006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69.2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70.8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53351028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55620962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57155394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58042153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58985932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15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T6axfeHTPMDBHCT1VjYl+MHFtCYwlqnxbKglabY0FqarKm+I6uo9FGYrw1gAS+N04S1mxOM1Og924ey+RQ9a0A==" saltValue="sDovvsR0P6//aZov899bbA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3" t="s">
        <v>109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3" t="s">
        <v>110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 t="s">
        <v>111</v>
      </c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59" t="s">
        <v>112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3" t="s">
        <v>113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114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115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0" t="s">
        <v>116</v>
      </c>
      <c r="DT4" s="161"/>
      <c r="DU4" s="161"/>
      <c r="DV4" s="161"/>
      <c r="DW4" s="161"/>
      <c r="DX4" s="161"/>
      <c r="DY4" s="161"/>
      <c r="DZ4" s="161"/>
      <c r="EA4" s="161"/>
      <c r="EB4" s="161"/>
      <c r="EC4" s="162"/>
      <c r="ED4" s="159" t="s">
        <v>117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118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155</v>
      </c>
      <c r="AV5" s="52" t="s">
        <v>156</v>
      </c>
      <c r="AW5" s="52" t="s">
        <v>157</v>
      </c>
      <c r="AX5" s="52" t="s">
        <v>158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143</v>
      </c>
      <c r="BF5" s="52" t="s">
        <v>144</v>
      </c>
      <c r="BG5" s="52" t="s">
        <v>145</v>
      </c>
      <c r="BH5" s="52" t="s">
        <v>146</v>
      </c>
      <c r="BI5" s="52" t="s">
        <v>147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143</v>
      </c>
      <c r="BQ5" s="52" t="s">
        <v>155</v>
      </c>
      <c r="BR5" s="52" t="s">
        <v>145</v>
      </c>
      <c r="BS5" s="52" t="s">
        <v>157</v>
      </c>
      <c r="BT5" s="52" t="s">
        <v>147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155</v>
      </c>
      <c r="CC5" s="52" t="s">
        <v>145</v>
      </c>
      <c r="CD5" s="52" t="s">
        <v>146</v>
      </c>
      <c r="CE5" s="52" t="s">
        <v>158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154</v>
      </c>
      <c r="CM5" s="52" t="s">
        <v>155</v>
      </c>
      <c r="CN5" s="52" t="s">
        <v>156</v>
      </c>
      <c r="CO5" s="52" t="s">
        <v>157</v>
      </c>
      <c r="CP5" s="52" t="s">
        <v>158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154</v>
      </c>
      <c r="CX5" s="52" t="s">
        <v>144</v>
      </c>
      <c r="CY5" s="52" t="s">
        <v>145</v>
      </c>
      <c r="CZ5" s="52" t="s">
        <v>157</v>
      </c>
      <c r="DA5" s="52" t="s">
        <v>147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143</v>
      </c>
      <c r="DI5" s="52" t="s">
        <v>144</v>
      </c>
      <c r="DJ5" s="52" t="s">
        <v>156</v>
      </c>
      <c r="DK5" s="52" t="s">
        <v>157</v>
      </c>
      <c r="DL5" s="52" t="s">
        <v>158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144</v>
      </c>
      <c r="DU5" s="52" t="s">
        <v>145</v>
      </c>
      <c r="DV5" s="52" t="s">
        <v>157</v>
      </c>
      <c r="DW5" s="52" t="s">
        <v>158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155</v>
      </c>
      <c r="EF5" s="52" t="s">
        <v>156</v>
      </c>
      <c r="EG5" s="52" t="s">
        <v>157</v>
      </c>
      <c r="EH5" s="52" t="s">
        <v>158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159</v>
      </c>
      <c r="EO5" s="52" t="s">
        <v>143</v>
      </c>
      <c r="EP5" s="52" t="s">
        <v>144</v>
      </c>
      <c r="EQ5" s="52" t="s">
        <v>145</v>
      </c>
      <c r="ER5" s="52" t="s">
        <v>157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15">
      <c r="A6" s="38" t="s">
        <v>160</v>
      </c>
      <c r="B6" s="53">
        <f>B8</f>
        <v>2021</v>
      </c>
      <c r="C6" s="53">
        <f t="shared" ref="C6:M6" si="2">C8</f>
        <v>11002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64" t="str">
        <f>IF(H8&lt;&gt;I8,H8,"")&amp;IF(I8&lt;&gt;J8,I8,"")&amp;"　"&amp;J8</f>
        <v>北海道札幌市　札幌病院</v>
      </c>
      <c r="I6" s="165"/>
      <c r="J6" s="166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500床以上</v>
      </c>
      <c r="O6" s="53" t="str">
        <f>O8</f>
        <v>自治体職員 学術・研究機関出身</v>
      </c>
      <c r="P6" s="53" t="str">
        <f>P8</f>
        <v>直営</v>
      </c>
      <c r="Q6" s="54">
        <f t="shared" ref="Q6:AH6" si="3">Q8</f>
        <v>37</v>
      </c>
      <c r="R6" s="53" t="str">
        <f t="shared" si="3"/>
        <v>対象</v>
      </c>
      <c r="S6" s="53" t="str">
        <f t="shared" si="3"/>
        <v>透 I 未 訓 ガ</v>
      </c>
      <c r="T6" s="53" t="str">
        <f t="shared" si="3"/>
        <v>救 臨 が 感 災 地 輪</v>
      </c>
      <c r="U6" s="54">
        <f>U8</f>
        <v>1960668</v>
      </c>
      <c r="V6" s="54">
        <f>V8</f>
        <v>62339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626</v>
      </c>
      <c r="AA6" s="54" t="str">
        <f t="shared" si="3"/>
        <v>-</v>
      </c>
      <c r="AB6" s="54" t="str">
        <f t="shared" si="3"/>
        <v>-</v>
      </c>
      <c r="AC6" s="54">
        <f t="shared" si="3"/>
        <v>38</v>
      </c>
      <c r="AD6" s="54">
        <f t="shared" si="3"/>
        <v>8</v>
      </c>
      <c r="AE6" s="54">
        <f t="shared" si="3"/>
        <v>672</v>
      </c>
      <c r="AF6" s="54">
        <f t="shared" si="3"/>
        <v>610</v>
      </c>
      <c r="AG6" s="54" t="str">
        <f t="shared" si="3"/>
        <v>-</v>
      </c>
      <c r="AH6" s="54">
        <f t="shared" si="3"/>
        <v>610</v>
      </c>
      <c r="AI6" s="55">
        <f>IF(AI8="-",NA(),AI8)</f>
        <v>95.3</v>
      </c>
      <c r="AJ6" s="55">
        <f t="shared" ref="AJ6:AR6" si="5">IF(AJ8="-",NA(),AJ8)</f>
        <v>99.6</v>
      </c>
      <c r="AK6" s="55">
        <f t="shared" si="5"/>
        <v>100.3</v>
      </c>
      <c r="AL6" s="55">
        <f t="shared" si="5"/>
        <v>112.6</v>
      </c>
      <c r="AM6" s="55">
        <f t="shared" si="5"/>
        <v>108.6</v>
      </c>
      <c r="AN6" s="55">
        <f t="shared" si="5"/>
        <v>100.1</v>
      </c>
      <c r="AO6" s="55">
        <f t="shared" si="5"/>
        <v>100</v>
      </c>
      <c r="AP6" s="55">
        <f t="shared" si="5"/>
        <v>99.2</v>
      </c>
      <c r="AQ6" s="55">
        <f t="shared" si="5"/>
        <v>102.9</v>
      </c>
      <c r="AR6" s="55">
        <f t="shared" si="5"/>
        <v>106.1</v>
      </c>
      <c r="AS6" s="55" t="str">
        <f>IF(AS8="-","【-】","【"&amp;SUBSTITUTE(TEXT(AS8,"#,##0.0"),"-","△")&amp;"】")</f>
        <v>【106.2】</v>
      </c>
      <c r="AT6" s="55">
        <f>IF(AT8="-",NA(),AT8)</f>
        <v>87.5</v>
      </c>
      <c r="AU6" s="55">
        <f t="shared" ref="AU6:BC6" si="6">IF(AU8="-",NA(),AU8)</f>
        <v>91.6</v>
      </c>
      <c r="AV6" s="55">
        <f t="shared" si="6"/>
        <v>92.9</v>
      </c>
      <c r="AW6" s="55">
        <f t="shared" si="6"/>
        <v>77.599999999999994</v>
      </c>
      <c r="AX6" s="55">
        <f t="shared" si="6"/>
        <v>78.5</v>
      </c>
      <c r="AY6" s="55">
        <f t="shared" si="6"/>
        <v>94</v>
      </c>
      <c r="AZ6" s="55">
        <f t="shared" si="6"/>
        <v>94.1</v>
      </c>
      <c r="BA6" s="55">
        <f t="shared" si="6"/>
        <v>93.7</v>
      </c>
      <c r="BB6" s="55">
        <f t="shared" si="6"/>
        <v>88.7</v>
      </c>
      <c r="BC6" s="55">
        <f t="shared" si="6"/>
        <v>90.6</v>
      </c>
      <c r="BD6" s="55" t="str">
        <f>IF(BD8="-","【-】","【"&amp;SUBSTITUTE(TEXT(BD8,"#,##0.0"),"-","△")&amp;"】")</f>
        <v>【86.6】</v>
      </c>
      <c r="BE6" s="55">
        <f>IF(BE8="-",NA(),BE8)</f>
        <v>49.8</v>
      </c>
      <c r="BF6" s="55">
        <f t="shared" ref="BF6:BN6" si="7">IF(BF8="-",NA(),BF8)</f>
        <v>44.7</v>
      </c>
      <c r="BG6" s="55">
        <f t="shared" si="7"/>
        <v>40.1</v>
      </c>
      <c r="BH6" s="55">
        <f t="shared" si="7"/>
        <v>32.6</v>
      </c>
      <c r="BI6" s="55">
        <f t="shared" si="7"/>
        <v>20.399999999999999</v>
      </c>
      <c r="BJ6" s="55">
        <f t="shared" si="7"/>
        <v>34.9</v>
      </c>
      <c r="BK6" s="55">
        <f t="shared" si="7"/>
        <v>32.6</v>
      </c>
      <c r="BL6" s="55">
        <f t="shared" si="7"/>
        <v>27</v>
      </c>
      <c r="BM6" s="55">
        <f t="shared" si="7"/>
        <v>34.200000000000003</v>
      </c>
      <c r="BN6" s="55">
        <f t="shared" si="7"/>
        <v>29.2</v>
      </c>
      <c r="BO6" s="55" t="str">
        <f>IF(BO8="-","【-】","【"&amp;SUBSTITUTE(TEXT(BO8,"#,##0.0"),"-","△")&amp;"】")</f>
        <v>【70.7】</v>
      </c>
      <c r="BP6" s="55">
        <f>IF(BP8="-",NA(),BP8)</f>
        <v>72.3</v>
      </c>
      <c r="BQ6" s="55">
        <f t="shared" ref="BQ6:BY6" si="8">IF(BQ8="-",NA(),BQ8)</f>
        <v>72.8</v>
      </c>
      <c r="BR6" s="55">
        <f t="shared" si="8"/>
        <v>81.900000000000006</v>
      </c>
      <c r="BS6" s="55">
        <f t="shared" si="8"/>
        <v>57</v>
      </c>
      <c r="BT6" s="55">
        <f t="shared" si="8"/>
        <v>57.2</v>
      </c>
      <c r="BU6" s="55">
        <f t="shared" si="8"/>
        <v>79.900000000000006</v>
      </c>
      <c r="BV6" s="55">
        <f t="shared" si="8"/>
        <v>80.2</v>
      </c>
      <c r="BW6" s="55">
        <f t="shared" si="8"/>
        <v>79.8</v>
      </c>
      <c r="BX6" s="55">
        <f t="shared" si="8"/>
        <v>70.599999999999994</v>
      </c>
      <c r="BY6" s="55">
        <f t="shared" si="8"/>
        <v>71.400000000000006</v>
      </c>
      <c r="BZ6" s="55" t="str">
        <f>IF(BZ8="-","【-】","【"&amp;SUBSTITUTE(TEXT(BZ8,"#,##0.0"),"-","△")&amp;"】")</f>
        <v>【67.1】</v>
      </c>
      <c r="CA6" s="56">
        <f>IF(CA8="-",NA(),CA8)</f>
        <v>66493</v>
      </c>
      <c r="CB6" s="56">
        <f t="shared" ref="CB6:CJ6" si="9">IF(CB8="-",NA(),CB8)</f>
        <v>69536</v>
      </c>
      <c r="CC6" s="56">
        <f t="shared" si="9"/>
        <v>75665</v>
      </c>
      <c r="CD6" s="56">
        <f t="shared" si="9"/>
        <v>84016</v>
      </c>
      <c r="CE6" s="56">
        <f t="shared" si="9"/>
        <v>87211</v>
      </c>
      <c r="CF6" s="56">
        <f t="shared" si="9"/>
        <v>66228</v>
      </c>
      <c r="CG6" s="56">
        <f t="shared" si="9"/>
        <v>68751</v>
      </c>
      <c r="CH6" s="56">
        <f t="shared" si="9"/>
        <v>70630</v>
      </c>
      <c r="CI6" s="56">
        <f t="shared" si="9"/>
        <v>75766</v>
      </c>
      <c r="CJ6" s="56">
        <f t="shared" si="9"/>
        <v>79610</v>
      </c>
      <c r="CK6" s="55" t="str">
        <f>IF(CK8="-","【-】","【"&amp;SUBSTITUTE(TEXT(CK8,"#,##0"),"-","△")&amp;"】")</f>
        <v>【59,287】</v>
      </c>
      <c r="CL6" s="56">
        <f>IF(CL8="-",NA(),CL8)</f>
        <v>15260</v>
      </c>
      <c r="CM6" s="56">
        <f t="shared" ref="CM6:CU6" si="10">IF(CM8="-",NA(),CM8)</f>
        <v>16258</v>
      </c>
      <c r="CN6" s="56">
        <f t="shared" si="10"/>
        <v>15801</v>
      </c>
      <c r="CO6" s="56">
        <f t="shared" si="10"/>
        <v>22950</v>
      </c>
      <c r="CP6" s="56">
        <f t="shared" si="10"/>
        <v>24177</v>
      </c>
      <c r="CQ6" s="56">
        <f t="shared" si="10"/>
        <v>18393</v>
      </c>
      <c r="CR6" s="56">
        <f t="shared" si="10"/>
        <v>19207</v>
      </c>
      <c r="CS6" s="56">
        <f t="shared" si="10"/>
        <v>20687</v>
      </c>
      <c r="CT6" s="56">
        <f t="shared" si="10"/>
        <v>22637</v>
      </c>
      <c r="CU6" s="56">
        <f t="shared" si="10"/>
        <v>23244</v>
      </c>
      <c r="CV6" s="55" t="str">
        <f>IF(CV8="-","【-】","【"&amp;SUBSTITUTE(TEXT(CV8,"#,##0"),"-","△")&amp;"】")</f>
        <v>【17,202】</v>
      </c>
      <c r="CW6" s="55">
        <f>IF(CW8="-",NA(),CW8)</f>
        <v>57.9</v>
      </c>
      <c r="CX6" s="55">
        <f t="shared" ref="CX6:DF6" si="11">IF(CX8="-",NA(),CX8)</f>
        <v>54</v>
      </c>
      <c r="CY6" s="55">
        <f t="shared" si="11"/>
        <v>51.8</v>
      </c>
      <c r="CZ6" s="55">
        <f t="shared" si="11"/>
        <v>64.599999999999994</v>
      </c>
      <c r="DA6" s="55">
        <f t="shared" si="11"/>
        <v>63.3</v>
      </c>
      <c r="DB6" s="55">
        <f t="shared" si="11"/>
        <v>48.7</v>
      </c>
      <c r="DC6" s="55">
        <f t="shared" si="11"/>
        <v>48.3</v>
      </c>
      <c r="DD6" s="55">
        <f t="shared" si="11"/>
        <v>47.7</v>
      </c>
      <c r="DE6" s="55">
        <f t="shared" si="11"/>
        <v>51.8</v>
      </c>
      <c r="DF6" s="55">
        <f t="shared" si="11"/>
        <v>49.6</v>
      </c>
      <c r="DG6" s="55" t="str">
        <f>IF(DG8="-","【-】","【"&amp;SUBSTITUTE(TEXT(DG8,"#,##0.0"),"-","△")&amp;"】")</f>
        <v>【56.4】</v>
      </c>
      <c r="DH6" s="55">
        <f>IF(DH8="-",NA(),DH8)</f>
        <v>30.6</v>
      </c>
      <c r="DI6" s="55">
        <f t="shared" ref="DI6:DQ6" si="12">IF(DI8="-",NA(),DI8)</f>
        <v>29.8</v>
      </c>
      <c r="DJ6" s="55">
        <f t="shared" si="12"/>
        <v>32</v>
      </c>
      <c r="DK6" s="55">
        <f t="shared" si="12"/>
        <v>35.9</v>
      </c>
      <c r="DL6" s="55">
        <f t="shared" si="12"/>
        <v>36</v>
      </c>
      <c r="DM6" s="55">
        <f t="shared" si="12"/>
        <v>27.8</v>
      </c>
      <c r="DN6" s="55">
        <f t="shared" si="12"/>
        <v>28.1</v>
      </c>
      <c r="DO6" s="55">
        <f t="shared" si="12"/>
        <v>29.2</v>
      </c>
      <c r="DP6" s="55">
        <f t="shared" si="12"/>
        <v>29</v>
      </c>
      <c r="DQ6" s="55">
        <f t="shared" si="12"/>
        <v>29.2</v>
      </c>
      <c r="DR6" s="55" t="str">
        <f>IF(DR8="-","【-】","【"&amp;SUBSTITUTE(TEXT(DR8,"#,##0.0"),"-","△")&amp;"】")</f>
        <v>【24.8】</v>
      </c>
      <c r="DS6" s="55">
        <f>IF(DS8="-",NA(),DS8)</f>
        <v>66.5</v>
      </c>
      <c r="DT6" s="55">
        <f t="shared" ref="DT6:EB6" si="13">IF(DT8="-",NA(),DT8)</f>
        <v>68.400000000000006</v>
      </c>
      <c r="DU6" s="55">
        <f t="shared" si="13"/>
        <v>69.900000000000006</v>
      </c>
      <c r="DV6" s="55">
        <f t="shared" si="13"/>
        <v>70.099999999999994</v>
      </c>
      <c r="DW6" s="55">
        <f t="shared" si="13"/>
        <v>71.099999999999994</v>
      </c>
      <c r="DX6" s="55">
        <f t="shared" si="13"/>
        <v>52</v>
      </c>
      <c r="DY6" s="55">
        <f t="shared" si="13"/>
        <v>52.5</v>
      </c>
      <c r="DZ6" s="55">
        <f t="shared" si="13"/>
        <v>52.5</v>
      </c>
      <c r="EA6" s="55">
        <f t="shared" si="13"/>
        <v>54</v>
      </c>
      <c r="EB6" s="55">
        <f t="shared" si="13"/>
        <v>55.4</v>
      </c>
      <c r="EC6" s="55" t="str">
        <f>IF(EC8="-","【-】","【"&amp;SUBSTITUTE(TEXT(EC8,"#,##0.0"),"-","△")&amp;"】")</f>
        <v>【56.0】</v>
      </c>
      <c r="ED6" s="55">
        <f>IF(ED8="-",NA(),ED8)</f>
        <v>76</v>
      </c>
      <c r="EE6" s="55">
        <f t="shared" ref="EE6:EM6" si="14">IF(EE8="-",NA(),EE8)</f>
        <v>79</v>
      </c>
      <c r="EF6" s="55">
        <f t="shared" si="14"/>
        <v>79.599999999999994</v>
      </c>
      <c r="EG6" s="55">
        <f t="shared" si="14"/>
        <v>76.8</v>
      </c>
      <c r="EH6" s="55">
        <f t="shared" si="14"/>
        <v>76.7</v>
      </c>
      <c r="EI6" s="55">
        <f t="shared" si="14"/>
        <v>66</v>
      </c>
      <c r="EJ6" s="55">
        <f t="shared" si="14"/>
        <v>67.099999999999994</v>
      </c>
      <c r="EK6" s="55">
        <f t="shared" si="14"/>
        <v>67.900000000000006</v>
      </c>
      <c r="EL6" s="55">
        <f t="shared" si="14"/>
        <v>69.2</v>
      </c>
      <c r="EM6" s="55">
        <f t="shared" si="14"/>
        <v>70.8</v>
      </c>
      <c r="EN6" s="55" t="str">
        <f>IF(EN8="-","【-】","【"&amp;SUBSTITUTE(TEXT(EN8,"#,##0.0"),"-","△")&amp;"】")</f>
        <v>【70.7】</v>
      </c>
      <c r="EO6" s="56">
        <f>IF(EO8="-",NA(),EO8)</f>
        <v>59350177</v>
      </c>
      <c r="EP6" s="56">
        <f t="shared" ref="EP6:EX6" si="15">IF(EP8="-",NA(),EP8)</f>
        <v>60253786</v>
      </c>
      <c r="EQ6" s="56">
        <f t="shared" si="15"/>
        <v>67569716</v>
      </c>
      <c r="ER6" s="56">
        <f t="shared" si="15"/>
        <v>68737223</v>
      </c>
      <c r="ES6" s="56">
        <f t="shared" si="15"/>
        <v>69605644</v>
      </c>
      <c r="ET6" s="56">
        <f t="shared" si="15"/>
        <v>53351028</v>
      </c>
      <c r="EU6" s="56">
        <f t="shared" si="15"/>
        <v>55620962</v>
      </c>
      <c r="EV6" s="56">
        <f t="shared" si="15"/>
        <v>57155394</v>
      </c>
      <c r="EW6" s="56">
        <f t="shared" si="15"/>
        <v>58042153</v>
      </c>
      <c r="EX6" s="56">
        <f t="shared" si="15"/>
        <v>58985932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161</v>
      </c>
      <c r="B7" s="53">
        <f t="shared" ref="B7:AH7" si="16">B8</f>
        <v>2021</v>
      </c>
      <c r="C7" s="53">
        <f t="shared" si="16"/>
        <v>11002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500床以上</v>
      </c>
      <c r="O7" s="53" t="str">
        <f>O8</f>
        <v>自治体職員 学術・研究機関出身</v>
      </c>
      <c r="P7" s="53" t="str">
        <f>P8</f>
        <v>直営</v>
      </c>
      <c r="Q7" s="54">
        <f t="shared" si="16"/>
        <v>37</v>
      </c>
      <c r="R7" s="53" t="str">
        <f t="shared" si="16"/>
        <v>対象</v>
      </c>
      <c r="S7" s="53" t="str">
        <f t="shared" si="16"/>
        <v>透 I 未 訓 ガ</v>
      </c>
      <c r="T7" s="53" t="str">
        <f t="shared" si="16"/>
        <v>救 臨 が 感 災 地 輪</v>
      </c>
      <c r="U7" s="54">
        <f>U8</f>
        <v>1960668</v>
      </c>
      <c r="V7" s="54">
        <f>V8</f>
        <v>62339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626</v>
      </c>
      <c r="AA7" s="54" t="str">
        <f t="shared" si="16"/>
        <v>-</v>
      </c>
      <c r="AB7" s="54" t="str">
        <f t="shared" si="16"/>
        <v>-</v>
      </c>
      <c r="AC7" s="54">
        <f t="shared" si="16"/>
        <v>38</v>
      </c>
      <c r="AD7" s="54">
        <f t="shared" si="16"/>
        <v>8</v>
      </c>
      <c r="AE7" s="54">
        <f t="shared" si="16"/>
        <v>672</v>
      </c>
      <c r="AF7" s="54">
        <f t="shared" si="16"/>
        <v>610</v>
      </c>
      <c r="AG7" s="54" t="str">
        <f t="shared" si="16"/>
        <v>-</v>
      </c>
      <c r="AH7" s="54">
        <f t="shared" si="16"/>
        <v>610</v>
      </c>
      <c r="AI7" s="55">
        <f>AI8</f>
        <v>95.3</v>
      </c>
      <c r="AJ7" s="55">
        <f t="shared" ref="AJ7:AR7" si="17">AJ8</f>
        <v>99.6</v>
      </c>
      <c r="AK7" s="55">
        <f t="shared" si="17"/>
        <v>100.3</v>
      </c>
      <c r="AL7" s="55">
        <f t="shared" si="17"/>
        <v>112.6</v>
      </c>
      <c r="AM7" s="55">
        <f t="shared" si="17"/>
        <v>108.6</v>
      </c>
      <c r="AN7" s="55">
        <f t="shared" si="17"/>
        <v>100.1</v>
      </c>
      <c r="AO7" s="55">
        <f t="shared" si="17"/>
        <v>100</v>
      </c>
      <c r="AP7" s="55">
        <f t="shared" si="17"/>
        <v>99.2</v>
      </c>
      <c r="AQ7" s="55">
        <f t="shared" si="17"/>
        <v>102.9</v>
      </c>
      <c r="AR7" s="55">
        <f t="shared" si="17"/>
        <v>106.1</v>
      </c>
      <c r="AS7" s="55"/>
      <c r="AT7" s="55">
        <f>AT8</f>
        <v>87.5</v>
      </c>
      <c r="AU7" s="55">
        <f t="shared" ref="AU7:BC7" si="18">AU8</f>
        <v>91.6</v>
      </c>
      <c r="AV7" s="55">
        <f t="shared" si="18"/>
        <v>92.9</v>
      </c>
      <c r="AW7" s="55">
        <f t="shared" si="18"/>
        <v>77.599999999999994</v>
      </c>
      <c r="AX7" s="55">
        <f t="shared" si="18"/>
        <v>78.5</v>
      </c>
      <c r="AY7" s="55">
        <f t="shared" si="18"/>
        <v>94</v>
      </c>
      <c r="AZ7" s="55">
        <f t="shared" si="18"/>
        <v>94.1</v>
      </c>
      <c r="BA7" s="55">
        <f t="shared" si="18"/>
        <v>93.7</v>
      </c>
      <c r="BB7" s="55">
        <f t="shared" si="18"/>
        <v>88.7</v>
      </c>
      <c r="BC7" s="55">
        <f t="shared" si="18"/>
        <v>90.6</v>
      </c>
      <c r="BD7" s="55"/>
      <c r="BE7" s="55">
        <f>BE8</f>
        <v>49.8</v>
      </c>
      <c r="BF7" s="55">
        <f t="shared" ref="BF7:BN7" si="19">BF8</f>
        <v>44.7</v>
      </c>
      <c r="BG7" s="55">
        <f t="shared" si="19"/>
        <v>40.1</v>
      </c>
      <c r="BH7" s="55">
        <f t="shared" si="19"/>
        <v>32.6</v>
      </c>
      <c r="BI7" s="55">
        <f t="shared" si="19"/>
        <v>20.399999999999999</v>
      </c>
      <c r="BJ7" s="55">
        <f t="shared" si="19"/>
        <v>34.9</v>
      </c>
      <c r="BK7" s="55">
        <f t="shared" si="19"/>
        <v>32.6</v>
      </c>
      <c r="BL7" s="55">
        <f t="shared" si="19"/>
        <v>27</v>
      </c>
      <c r="BM7" s="55">
        <f t="shared" si="19"/>
        <v>34.200000000000003</v>
      </c>
      <c r="BN7" s="55">
        <f t="shared" si="19"/>
        <v>29.2</v>
      </c>
      <c r="BO7" s="55"/>
      <c r="BP7" s="55">
        <f>BP8</f>
        <v>72.3</v>
      </c>
      <c r="BQ7" s="55">
        <f t="shared" ref="BQ7:BY7" si="20">BQ8</f>
        <v>72.8</v>
      </c>
      <c r="BR7" s="55">
        <f t="shared" si="20"/>
        <v>81.900000000000006</v>
      </c>
      <c r="BS7" s="55">
        <f t="shared" si="20"/>
        <v>57</v>
      </c>
      <c r="BT7" s="55">
        <f t="shared" si="20"/>
        <v>57.2</v>
      </c>
      <c r="BU7" s="55">
        <f t="shared" si="20"/>
        <v>79.900000000000006</v>
      </c>
      <c r="BV7" s="55">
        <f t="shared" si="20"/>
        <v>80.2</v>
      </c>
      <c r="BW7" s="55">
        <f t="shared" si="20"/>
        <v>79.8</v>
      </c>
      <c r="BX7" s="55">
        <f t="shared" si="20"/>
        <v>70.599999999999994</v>
      </c>
      <c r="BY7" s="55">
        <f t="shared" si="20"/>
        <v>71.400000000000006</v>
      </c>
      <c r="BZ7" s="55"/>
      <c r="CA7" s="56">
        <f>CA8</f>
        <v>66493</v>
      </c>
      <c r="CB7" s="56">
        <f t="shared" ref="CB7:CJ7" si="21">CB8</f>
        <v>69536</v>
      </c>
      <c r="CC7" s="56">
        <f t="shared" si="21"/>
        <v>75665</v>
      </c>
      <c r="CD7" s="56">
        <f t="shared" si="21"/>
        <v>84016</v>
      </c>
      <c r="CE7" s="56">
        <f t="shared" si="21"/>
        <v>87211</v>
      </c>
      <c r="CF7" s="56">
        <f t="shared" si="21"/>
        <v>66228</v>
      </c>
      <c r="CG7" s="56">
        <f t="shared" si="21"/>
        <v>68751</v>
      </c>
      <c r="CH7" s="56">
        <f t="shared" si="21"/>
        <v>70630</v>
      </c>
      <c r="CI7" s="56">
        <f t="shared" si="21"/>
        <v>75766</v>
      </c>
      <c r="CJ7" s="56">
        <f t="shared" si="21"/>
        <v>79610</v>
      </c>
      <c r="CK7" s="55"/>
      <c r="CL7" s="56">
        <f>CL8</f>
        <v>15260</v>
      </c>
      <c r="CM7" s="56">
        <f t="shared" ref="CM7:CU7" si="22">CM8</f>
        <v>16258</v>
      </c>
      <c r="CN7" s="56">
        <f t="shared" si="22"/>
        <v>15801</v>
      </c>
      <c r="CO7" s="56">
        <f t="shared" si="22"/>
        <v>22950</v>
      </c>
      <c r="CP7" s="56">
        <f t="shared" si="22"/>
        <v>24177</v>
      </c>
      <c r="CQ7" s="56">
        <f t="shared" si="22"/>
        <v>18393</v>
      </c>
      <c r="CR7" s="56">
        <f t="shared" si="22"/>
        <v>19207</v>
      </c>
      <c r="CS7" s="56">
        <f t="shared" si="22"/>
        <v>20687</v>
      </c>
      <c r="CT7" s="56">
        <f t="shared" si="22"/>
        <v>22637</v>
      </c>
      <c r="CU7" s="56">
        <f t="shared" si="22"/>
        <v>23244</v>
      </c>
      <c r="CV7" s="55"/>
      <c r="CW7" s="55">
        <f>CW8</f>
        <v>57.9</v>
      </c>
      <c r="CX7" s="55">
        <f t="shared" ref="CX7:DF7" si="23">CX8</f>
        <v>54</v>
      </c>
      <c r="CY7" s="55">
        <f t="shared" si="23"/>
        <v>51.8</v>
      </c>
      <c r="CZ7" s="55">
        <f t="shared" si="23"/>
        <v>64.599999999999994</v>
      </c>
      <c r="DA7" s="55">
        <f t="shared" si="23"/>
        <v>63.3</v>
      </c>
      <c r="DB7" s="55">
        <f t="shared" si="23"/>
        <v>48.7</v>
      </c>
      <c r="DC7" s="55">
        <f t="shared" si="23"/>
        <v>48.3</v>
      </c>
      <c r="DD7" s="55">
        <f t="shared" si="23"/>
        <v>47.7</v>
      </c>
      <c r="DE7" s="55">
        <f t="shared" si="23"/>
        <v>51.8</v>
      </c>
      <c r="DF7" s="55">
        <f t="shared" si="23"/>
        <v>49.6</v>
      </c>
      <c r="DG7" s="55"/>
      <c r="DH7" s="55">
        <f>DH8</f>
        <v>30.6</v>
      </c>
      <c r="DI7" s="55">
        <f t="shared" ref="DI7:DQ7" si="24">DI8</f>
        <v>29.8</v>
      </c>
      <c r="DJ7" s="55">
        <f t="shared" si="24"/>
        <v>32</v>
      </c>
      <c r="DK7" s="55">
        <f t="shared" si="24"/>
        <v>35.9</v>
      </c>
      <c r="DL7" s="55">
        <f t="shared" si="24"/>
        <v>36</v>
      </c>
      <c r="DM7" s="55">
        <f t="shared" si="24"/>
        <v>27.8</v>
      </c>
      <c r="DN7" s="55">
        <f t="shared" si="24"/>
        <v>28.1</v>
      </c>
      <c r="DO7" s="55">
        <f t="shared" si="24"/>
        <v>29.2</v>
      </c>
      <c r="DP7" s="55">
        <f t="shared" si="24"/>
        <v>29</v>
      </c>
      <c r="DQ7" s="55">
        <f t="shared" si="24"/>
        <v>29.2</v>
      </c>
      <c r="DR7" s="55"/>
      <c r="DS7" s="55">
        <f>DS8</f>
        <v>66.5</v>
      </c>
      <c r="DT7" s="55">
        <f t="shared" ref="DT7:EB7" si="25">DT8</f>
        <v>68.400000000000006</v>
      </c>
      <c r="DU7" s="55">
        <f t="shared" si="25"/>
        <v>69.900000000000006</v>
      </c>
      <c r="DV7" s="55">
        <f t="shared" si="25"/>
        <v>70.099999999999994</v>
      </c>
      <c r="DW7" s="55">
        <f t="shared" si="25"/>
        <v>71.099999999999994</v>
      </c>
      <c r="DX7" s="55">
        <f t="shared" si="25"/>
        <v>52</v>
      </c>
      <c r="DY7" s="55">
        <f t="shared" si="25"/>
        <v>52.5</v>
      </c>
      <c r="DZ7" s="55">
        <f t="shared" si="25"/>
        <v>52.5</v>
      </c>
      <c r="EA7" s="55">
        <f t="shared" si="25"/>
        <v>54</v>
      </c>
      <c r="EB7" s="55">
        <f t="shared" si="25"/>
        <v>55.4</v>
      </c>
      <c r="EC7" s="55"/>
      <c r="ED7" s="55">
        <f>ED8</f>
        <v>76</v>
      </c>
      <c r="EE7" s="55">
        <f t="shared" ref="EE7:EM7" si="26">EE8</f>
        <v>79</v>
      </c>
      <c r="EF7" s="55">
        <f t="shared" si="26"/>
        <v>79.599999999999994</v>
      </c>
      <c r="EG7" s="55">
        <f t="shared" si="26"/>
        <v>76.8</v>
      </c>
      <c r="EH7" s="55">
        <f t="shared" si="26"/>
        <v>76.7</v>
      </c>
      <c r="EI7" s="55">
        <f t="shared" si="26"/>
        <v>66</v>
      </c>
      <c r="EJ7" s="55">
        <f t="shared" si="26"/>
        <v>67.099999999999994</v>
      </c>
      <c r="EK7" s="55">
        <f t="shared" si="26"/>
        <v>67.900000000000006</v>
      </c>
      <c r="EL7" s="55">
        <f t="shared" si="26"/>
        <v>69.2</v>
      </c>
      <c r="EM7" s="55">
        <f t="shared" si="26"/>
        <v>70.8</v>
      </c>
      <c r="EN7" s="55"/>
      <c r="EO7" s="56">
        <f>EO8</f>
        <v>59350177</v>
      </c>
      <c r="EP7" s="56">
        <f t="shared" ref="EP7:EX7" si="27">EP8</f>
        <v>60253786</v>
      </c>
      <c r="EQ7" s="56">
        <f t="shared" si="27"/>
        <v>67569716</v>
      </c>
      <c r="ER7" s="56">
        <f t="shared" si="27"/>
        <v>68737223</v>
      </c>
      <c r="ES7" s="56">
        <f t="shared" si="27"/>
        <v>69605644</v>
      </c>
      <c r="ET7" s="56">
        <f t="shared" si="27"/>
        <v>53351028</v>
      </c>
      <c r="EU7" s="56">
        <f t="shared" si="27"/>
        <v>55620962</v>
      </c>
      <c r="EV7" s="56">
        <f t="shared" si="27"/>
        <v>57155394</v>
      </c>
      <c r="EW7" s="56">
        <f t="shared" si="27"/>
        <v>58042153</v>
      </c>
      <c r="EX7" s="56">
        <f t="shared" si="27"/>
        <v>58985932</v>
      </c>
      <c r="EY7" s="56"/>
    </row>
    <row r="8" spans="1:155" s="57" customFormat="1" x14ac:dyDescent="0.15">
      <c r="A8" s="38"/>
      <c r="B8" s="58">
        <v>2021</v>
      </c>
      <c r="C8" s="58">
        <v>11002</v>
      </c>
      <c r="D8" s="58">
        <v>46</v>
      </c>
      <c r="E8" s="58">
        <v>6</v>
      </c>
      <c r="F8" s="58">
        <v>0</v>
      </c>
      <c r="G8" s="58">
        <v>1</v>
      </c>
      <c r="H8" s="58" t="s">
        <v>162</v>
      </c>
      <c r="I8" s="58" t="s">
        <v>163</v>
      </c>
      <c r="J8" s="58" t="s">
        <v>164</v>
      </c>
      <c r="K8" s="58" t="s">
        <v>165</v>
      </c>
      <c r="L8" s="58" t="s">
        <v>166</v>
      </c>
      <c r="M8" s="58" t="s">
        <v>167</v>
      </c>
      <c r="N8" s="58" t="s">
        <v>168</v>
      </c>
      <c r="O8" s="58" t="s">
        <v>169</v>
      </c>
      <c r="P8" s="58" t="s">
        <v>170</v>
      </c>
      <c r="Q8" s="59">
        <v>37</v>
      </c>
      <c r="R8" s="58" t="s">
        <v>171</v>
      </c>
      <c r="S8" s="58" t="s">
        <v>172</v>
      </c>
      <c r="T8" s="58" t="s">
        <v>173</v>
      </c>
      <c r="U8" s="59">
        <v>1960668</v>
      </c>
      <c r="V8" s="59">
        <v>62339</v>
      </c>
      <c r="W8" s="58" t="s">
        <v>174</v>
      </c>
      <c r="X8" s="58" t="s">
        <v>174</v>
      </c>
      <c r="Y8" s="60" t="s">
        <v>175</v>
      </c>
      <c r="Z8" s="59">
        <v>626</v>
      </c>
      <c r="AA8" s="59" t="s">
        <v>39</v>
      </c>
      <c r="AB8" s="59" t="s">
        <v>39</v>
      </c>
      <c r="AC8" s="59">
        <v>38</v>
      </c>
      <c r="AD8" s="59">
        <v>8</v>
      </c>
      <c r="AE8" s="59">
        <v>672</v>
      </c>
      <c r="AF8" s="59">
        <v>610</v>
      </c>
      <c r="AG8" s="59" t="s">
        <v>39</v>
      </c>
      <c r="AH8" s="59">
        <v>610</v>
      </c>
      <c r="AI8" s="61">
        <v>95.3</v>
      </c>
      <c r="AJ8" s="61">
        <v>99.6</v>
      </c>
      <c r="AK8" s="61">
        <v>100.3</v>
      </c>
      <c r="AL8" s="61">
        <v>112.6</v>
      </c>
      <c r="AM8" s="61">
        <v>108.6</v>
      </c>
      <c r="AN8" s="61">
        <v>100.1</v>
      </c>
      <c r="AO8" s="61">
        <v>100</v>
      </c>
      <c r="AP8" s="61">
        <v>99.2</v>
      </c>
      <c r="AQ8" s="61">
        <v>102.9</v>
      </c>
      <c r="AR8" s="61">
        <v>106.1</v>
      </c>
      <c r="AS8" s="61">
        <v>106.2</v>
      </c>
      <c r="AT8" s="61">
        <v>87.5</v>
      </c>
      <c r="AU8" s="61">
        <v>91.6</v>
      </c>
      <c r="AV8" s="61">
        <v>92.9</v>
      </c>
      <c r="AW8" s="61">
        <v>77.599999999999994</v>
      </c>
      <c r="AX8" s="61">
        <v>78.5</v>
      </c>
      <c r="AY8" s="61">
        <v>94</v>
      </c>
      <c r="AZ8" s="61">
        <v>94.1</v>
      </c>
      <c r="BA8" s="61">
        <v>93.7</v>
      </c>
      <c r="BB8" s="61">
        <v>88.7</v>
      </c>
      <c r="BC8" s="61">
        <v>90.6</v>
      </c>
      <c r="BD8" s="61">
        <v>86.6</v>
      </c>
      <c r="BE8" s="62">
        <v>49.8</v>
      </c>
      <c r="BF8" s="62">
        <v>44.7</v>
      </c>
      <c r="BG8" s="62">
        <v>40.1</v>
      </c>
      <c r="BH8" s="62">
        <v>32.6</v>
      </c>
      <c r="BI8" s="62">
        <v>20.399999999999999</v>
      </c>
      <c r="BJ8" s="62">
        <v>34.9</v>
      </c>
      <c r="BK8" s="62">
        <v>32.6</v>
      </c>
      <c r="BL8" s="62">
        <v>27</v>
      </c>
      <c r="BM8" s="62">
        <v>34.200000000000003</v>
      </c>
      <c r="BN8" s="62">
        <v>29.2</v>
      </c>
      <c r="BO8" s="62">
        <v>70.7</v>
      </c>
      <c r="BP8" s="61">
        <v>72.3</v>
      </c>
      <c r="BQ8" s="61">
        <v>72.8</v>
      </c>
      <c r="BR8" s="61">
        <v>81.900000000000006</v>
      </c>
      <c r="BS8" s="61">
        <v>57</v>
      </c>
      <c r="BT8" s="61">
        <v>57.2</v>
      </c>
      <c r="BU8" s="61">
        <v>79.900000000000006</v>
      </c>
      <c r="BV8" s="61">
        <v>80.2</v>
      </c>
      <c r="BW8" s="61">
        <v>79.8</v>
      </c>
      <c r="BX8" s="61">
        <v>70.599999999999994</v>
      </c>
      <c r="BY8" s="61">
        <v>71.400000000000006</v>
      </c>
      <c r="BZ8" s="61">
        <v>67.099999999999994</v>
      </c>
      <c r="CA8" s="62">
        <v>66493</v>
      </c>
      <c r="CB8" s="62">
        <v>69536</v>
      </c>
      <c r="CC8" s="62">
        <v>75665</v>
      </c>
      <c r="CD8" s="62">
        <v>84016</v>
      </c>
      <c r="CE8" s="62">
        <v>87211</v>
      </c>
      <c r="CF8" s="62">
        <v>66228</v>
      </c>
      <c r="CG8" s="62">
        <v>68751</v>
      </c>
      <c r="CH8" s="62">
        <v>70630</v>
      </c>
      <c r="CI8" s="62">
        <v>75766</v>
      </c>
      <c r="CJ8" s="62">
        <v>79610</v>
      </c>
      <c r="CK8" s="61">
        <v>59287</v>
      </c>
      <c r="CL8" s="62">
        <v>15260</v>
      </c>
      <c r="CM8" s="62">
        <v>16258</v>
      </c>
      <c r="CN8" s="62">
        <v>15801</v>
      </c>
      <c r="CO8" s="62">
        <v>22950</v>
      </c>
      <c r="CP8" s="62">
        <v>24177</v>
      </c>
      <c r="CQ8" s="62">
        <v>18393</v>
      </c>
      <c r="CR8" s="62">
        <v>19207</v>
      </c>
      <c r="CS8" s="62">
        <v>20687</v>
      </c>
      <c r="CT8" s="62">
        <v>22637</v>
      </c>
      <c r="CU8" s="62">
        <v>23244</v>
      </c>
      <c r="CV8" s="61">
        <v>17202</v>
      </c>
      <c r="CW8" s="62">
        <v>57.9</v>
      </c>
      <c r="CX8" s="62">
        <v>54</v>
      </c>
      <c r="CY8" s="62">
        <v>51.8</v>
      </c>
      <c r="CZ8" s="62">
        <v>64.599999999999994</v>
      </c>
      <c r="DA8" s="62">
        <v>63.3</v>
      </c>
      <c r="DB8" s="62">
        <v>48.7</v>
      </c>
      <c r="DC8" s="62">
        <v>48.3</v>
      </c>
      <c r="DD8" s="62">
        <v>47.7</v>
      </c>
      <c r="DE8" s="62">
        <v>51.8</v>
      </c>
      <c r="DF8" s="62">
        <v>49.6</v>
      </c>
      <c r="DG8" s="62">
        <v>56.4</v>
      </c>
      <c r="DH8" s="62">
        <v>30.6</v>
      </c>
      <c r="DI8" s="62">
        <v>29.8</v>
      </c>
      <c r="DJ8" s="62">
        <v>32</v>
      </c>
      <c r="DK8" s="62">
        <v>35.9</v>
      </c>
      <c r="DL8" s="62">
        <v>36</v>
      </c>
      <c r="DM8" s="62">
        <v>27.8</v>
      </c>
      <c r="DN8" s="62">
        <v>28.1</v>
      </c>
      <c r="DO8" s="62">
        <v>29.2</v>
      </c>
      <c r="DP8" s="62">
        <v>29</v>
      </c>
      <c r="DQ8" s="62">
        <v>29.2</v>
      </c>
      <c r="DR8" s="62">
        <v>24.8</v>
      </c>
      <c r="DS8" s="61">
        <v>66.5</v>
      </c>
      <c r="DT8" s="61">
        <v>68.400000000000006</v>
      </c>
      <c r="DU8" s="61">
        <v>69.900000000000006</v>
      </c>
      <c r="DV8" s="61">
        <v>70.099999999999994</v>
      </c>
      <c r="DW8" s="61">
        <v>71.099999999999994</v>
      </c>
      <c r="DX8" s="61">
        <v>52</v>
      </c>
      <c r="DY8" s="61">
        <v>52.5</v>
      </c>
      <c r="DZ8" s="61">
        <v>52.5</v>
      </c>
      <c r="EA8" s="61">
        <v>54</v>
      </c>
      <c r="EB8" s="61">
        <v>55.4</v>
      </c>
      <c r="EC8" s="61">
        <v>56</v>
      </c>
      <c r="ED8" s="61">
        <v>76</v>
      </c>
      <c r="EE8" s="61">
        <v>79</v>
      </c>
      <c r="EF8" s="61">
        <v>79.599999999999994</v>
      </c>
      <c r="EG8" s="61">
        <v>76.8</v>
      </c>
      <c r="EH8" s="61">
        <v>76.7</v>
      </c>
      <c r="EI8" s="61">
        <v>66</v>
      </c>
      <c r="EJ8" s="61">
        <v>67.099999999999994</v>
      </c>
      <c r="EK8" s="61">
        <v>67.900000000000006</v>
      </c>
      <c r="EL8" s="61">
        <v>69.2</v>
      </c>
      <c r="EM8" s="61">
        <v>70.8</v>
      </c>
      <c r="EN8" s="61">
        <v>70.7</v>
      </c>
      <c r="EO8" s="62">
        <v>59350177</v>
      </c>
      <c r="EP8" s="62">
        <v>60253786</v>
      </c>
      <c r="EQ8" s="62">
        <v>67569716</v>
      </c>
      <c r="ER8" s="62">
        <v>68737223</v>
      </c>
      <c r="ES8" s="62">
        <v>69605644</v>
      </c>
      <c r="ET8" s="62">
        <v>53351028</v>
      </c>
      <c r="EU8" s="62">
        <v>55620962</v>
      </c>
      <c r="EV8" s="62">
        <v>57155394</v>
      </c>
      <c r="EW8" s="62">
        <v>58042153</v>
      </c>
      <c r="EX8" s="62">
        <v>58985932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176</v>
      </c>
      <c r="C10" s="67" t="s">
        <v>177</v>
      </c>
      <c r="D10" s="67" t="s">
        <v>178</v>
      </c>
      <c r="E10" s="67" t="s">
        <v>179</v>
      </c>
      <c r="F10" s="67" t="s">
        <v>180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1312.岩崎　雅司</cp:lastModifiedBy>
  <dcterms:created xsi:type="dcterms:W3CDTF">2022-12-01T02:14:15Z</dcterms:created>
  <dcterms:modified xsi:type="dcterms:W3CDTF">2023-01-23T09:11:39Z</dcterms:modified>
  <cp:category/>
</cp:coreProperties>
</file>