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srslRPcZezTsJVX/hXsHR8+z5kRhajoTcTrRuvsoaFhCvp0Yp0yShONjOC6Wna56k2s00BGwzmFFSsURoky8kw==" workbookSaltValue="N9RsX37NZyB4wAh0IC5cV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IE76" i="4"/>
  <c r="BZ51" i="4"/>
  <c r="BZ30" i="4"/>
  <c r="GQ30" i="4"/>
  <c r="FX30" i="4"/>
  <c r="BG30" i="4"/>
  <c r="LE76" i="4"/>
  <c r="BG51" i="4"/>
  <c r="AV76" i="4"/>
  <c r="KO51" i="4"/>
  <c r="KO30" i="4"/>
  <c r="HP76" i="4"/>
  <c r="FX51" i="4"/>
  <c r="KP76" i="4"/>
  <c r="HA76" i="4"/>
  <c r="AN51" i="4"/>
  <c r="FE30" i="4"/>
  <c r="JV30" i="4"/>
  <c r="AN30" i="4"/>
  <c r="AG76" i="4"/>
  <c r="JV51" i="4"/>
  <c r="FE51" i="4"/>
  <c r="KA76" i="4"/>
  <c r="EL51" i="4"/>
  <c r="JC30" i="4"/>
  <c r="GL76" i="4"/>
  <c r="U51" i="4"/>
  <c r="EL30" i="4"/>
  <c r="JC51" i="4"/>
  <c r="U30" i="4"/>
  <c r="R76"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<sst xmlns="http://schemas.openxmlformats.org/spreadsheetml/2006/main" count="278" uniqueCount="132">
  <si>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</si>
  <si>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</si>
  <si>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</si>
  <si>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</si>
  <si>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</si>
  <si>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</si>
  <si>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</si>
  <si>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</si>
  <si>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</si>
  <si>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</si>
  <si>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</si>
  <si>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</si>
  <si>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</si>
  <si>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</si>
  <si>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</si>
  <si>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</si>
  <si>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</si>
  <si>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</si>
  <si>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</si>
  <si>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</si>
  <si>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</si>
  <si>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</si>
  <si>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</si>
  <si>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</si>
  <si>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</si>
  <si>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</si>
  <si>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</si>
  <si>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</si>
  <si>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</si>
  <si>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</si>
  <si>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</si>
  <si>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</si>
  <si>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</si>
  <si>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</si>
  <si>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</si>
  <si>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</si>
  <si>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</si>
  <si>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</si>
  <si>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</si>
  <si>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</si>
  <si>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</si>
  <si>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</si>
  <si>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</si>
  <si>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</si>
  <si>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</si>
  <si>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</si>
  <si>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</si>
  <si>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</si>
  <si>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</si>
  <si>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</si>
  <si>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</si>
  <si>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</si>
  <si>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</si>
  <si>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</si>
  <si>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</si>
  <si>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</si>
  <si>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</si>
  <si>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</si>
  <si>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</si>
  <si>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</si>
  <si>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</si>
  <si>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</si>
  <si>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</si>
  <si>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</si>
  <si>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</si>
  <si>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</si>
  <si>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</si>
  <si>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</si>
  <si>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</si>
  <si>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</si>
  <si>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</si>
  <si>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</si>
  <si>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</si>
  <si>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</si>
  <si>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</si>
  <si>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</si>
  <si>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</si>
  <si>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</si>
  <si>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</si>
  <si>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</si>
  <si>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</si>
  <si>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</si>
  <si>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</si>
  <si>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</si>
  <si>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</si>
  <si>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</si>
  <si>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</si>
  <si>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</si>
  <si>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</si>
  <si>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</si>
  <si>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</si>
  <si>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</si>
  <si>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</si>
  <si>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</si>
  <si>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</si>
  <si>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</si>
  <si>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</si>
  <si>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</si>
  <si>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</si>
  <si>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</si>
  <si>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</si>
  <si>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</si>
  <si>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</si>
  <si>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</si>
  <si>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</si>
  <si>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</si>
  <si>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</si>
  <si>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</si>
  <si>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</si>
  <si>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</si>
  <si>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</si>
  <si>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</si>
  <si>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</si>
  <si>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</si>
  <si>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</si>
  <si>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</si>
  <si>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</si>
  <si>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</si>
  <si>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</si>
  <si>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</si>
  <si>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</si>
  <si>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</si>
  <si>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</si>
  <si>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</si>
  <si>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</si>
  <si>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</si>
  <si>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</si>
  <si>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</si>
  <si>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したが、R1からは①と同様の理由から減少しており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6"/>
  </si>
  <si>
    <t xml:space="preserve">・①収益的収支比率は、黒字であれば100％以上となる指標です。類似施設と比較した場合に、低い水準ですが、バス駐車場は供用台数が22台しかなく、収益規模が大きくないことが要因です。また、R1はコロナ禍の影響により減少し、R2以降は道路占用申請のため、R2.7.16より駐車場を閉鎖していることから減少しております。
・②③他会計補助金はありません。
・④売上高GOP比率は、施設の営業に関する収益性を表す指標です。類似施設との比較や、経年比較を行った場合に、H28以降の数値上昇は、外国人観光客向けの観光バスの駐車需要が主な要因でしたが、R1からは①と同様の理由から減少しております。
・⑤EBITDAとは、営業収益と同様、その経年の推移を見て企業の収益が継続して成長しているかどうかを判断するための指標です。類似施設と比較し、高い水準を維持しておりましたが、R1からは①と同様の理由から減少しております。
</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11" eb="113">
      <t>イコウ</t>
    </rPh>
    <rPh sb="114" eb="116">
      <t>ドウロ</t>
    </rPh>
    <rPh sb="116" eb="118">
      <t>センヨウ</t>
    </rPh>
    <rPh sb="118" eb="120">
      <t>シンセイ</t>
    </rPh>
    <rPh sb="133" eb="136">
      <t>チュウシャジョウ</t>
    </rPh>
    <rPh sb="137" eb="139">
      <t>ヘイサ</t>
    </rPh>
    <rPh sb="147" eb="149">
      <t>ゲンショウ</t>
    </rPh>
    <rPh sb="206" eb="208">
      <t>ルイジ</t>
    </rPh>
    <rPh sb="208" eb="210">
      <t>シセツ</t>
    </rPh>
    <rPh sb="212" eb="214">
      <t>ヒカク</t>
    </rPh>
    <rPh sb="216" eb="218">
      <t>ケイネン</t>
    </rPh>
    <rPh sb="218" eb="220">
      <t>ヒカク</t>
    </rPh>
    <rPh sb="221" eb="222">
      <t>オコナ</t>
    </rPh>
    <rPh sb="224" eb="226">
      <t>バアイ</t>
    </rPh>
    <rPh sb="231" eb="233">
      <t>イコウ</t>
    </rPh>
    <rPh sb="234" eb="236">
      <t>スウチ</t>
    </rPh>
    <rPh sb="236" eb="238">
      <t>ジョウショウ</t>
    </rPh>
    <rPh sb="240" eb="242">
      <t>ガイコク</t>
    </rPh>
    <rPh sb="242" eb="243">
      <t>ジン</t>
    </rPh>
    <rPh sb="243" eb="246">
      <t>カンコウキャク</t>
    </rPh>
    <rPh sb="246" eb="247">
      <t>ム</t>
    </rPh>
    <rPh sb="249" eb="251">
      <t>カンコウ</t>
    </rPh>
    <rPh sb="254" eb="256">
      <t>チュウシャ</t>
    </rPh>
    <rPh sb="256" eb="258">
      <t>ジュヨウ</t>
    </rPh>
    <rPh sb="259" eb="260">
      <t>オモ</t>
    </rPh>
    <rPh sb="261" eb="263">
      <t>ヨウイン</t>
    </rPh>
    <rPh sb="278" eb="280">
      <t>リユウ</t>
    </rPh>
    <phoneticPr fontId="16"/>
  </si>
  <si>
    <t>・各種利用促進策を実施し、収益増に向けた効率的な駐車場運営を行っています。
・H28以降は、上記のとおりインバウンド需要を適切に取り込むことに成功し、収益状況が好転しています。しかし、R1からは①と同様の理由から観光バス需要が激減しています。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2" eb="44">
      <t>イコウ</t>
    </rPh>
    <rPh sb="46" eb="48">
      <t>ジョウキ</t>
    </rPh>
    <rPh sb="58" eb="60">
      <t>ジュヨウ</t>
    </rPh>
    <rPh sb="61" eb="63">
      <t>テキセツ</t>
    </rPh>
    <rPh sb="64" eb="65">
      <t>ト</t>
    </rPh>
    <rPh sb="66" eb="67">
      <t>コ</t>
    </rPh>
    <rPh sb="71" eb="73">
      <t>セイコウ</t>
    </rPh>
    <rPh sb="75" eb="77">
      <t>シュウエキ</t>
    </rPh>
    <rPh sb="77" eb="79">
      <t>ジョウキョウ</t>
    </rPh>
    <rPh sb="80" eb="82">
      <t>コウテン</t>
    </rPh>
    <rPh sb="121" eb="122">
      <t>シュウヘン</t>
    </rPh>
    <rPh sb="122" eb="124">
      <t>シセツ</t>
    </rPh>
    <rPh sb="128" eb="129">
      <t>トウ</t>
    </rPh>
    <rPh sb="129" eb="131">
      <t>リヨウ</t>
    </rPh>
    <rPh sb="131" eb="134">
      <t>ソクシンサク</t>
    </rPh>
    <rPh sb="139" eb="141">
      <t>シテイ</t>
    </rPh>
    <rPh sb="141" eb="144">
      <t>カンリシャ</t>
    </rPh>
    <rPh sb="145" eb="147">
      <t>キョウギ</t>
    </rPh>
    <rPh sb="157" eb="159">
      <t>ナガホリ</t>
    </rPh>
    <phoneticPr fontId="16"/>
  </si>
  <si>
    <t>・⑦長堀バス駐車場は道路附属物（道路法第2条第2項）であり、敷地の地価を計上しておりません。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したが、コロナ禍の影響により観光バス需要が激減しています。
・⑩企業債の残高はありません。</t>
    <rPh sb="137" eb="138">
      <t>カ</t>
    </rPh>
    <rPh sb="139" eb="141">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</si>
</sst>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
      <sz val="6"/>
      <name val="游ゴシック"/>
      <family val="2"/>
      <charset val="128"/>
      <scheme val="minor"/>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7" fillId="0" borderId="9" xfId="2" applyFont="1" applyFill="1" applyBorder="1" applyAlignment="1" applyProtection="1">
      <alignment horizontal="left" vertical="top" wrapText="1"/>
      <protection locked="0"/>
    </xf>
    <xf numFmtId="0" fontId="17" fillId="0" borderId="0" xfId="2" applyFont="1" applyFill="1" applyAlignment="1" applyProtection="1">
      <alignment horizontal="left" vertical="top" wrapText="1"/>
      <protection locked="0"/>
    </xf>
    <xf numFmtId="0" fontId="17" fillId="0" borderId="10" xfId="2" applyFont="1" applyFill="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7" fillId="0" borderId="11" xfId="2"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top" wrapText="1"/>
      <protection locked="0"/>
    </xf>
    <xf numFmtId="0" fontId="17" fillId="0" borderId="12" xfId="2"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292</c:v>
                </c:pt>
                <c:pt idx="1">
                  <c:v>302.60000000000002</c:v>
                </c:pt>
                <c:pt idx="2">
                  <c:v>205.1</c:v>
                </c:pt>
                <c:pt idx="3">
                  <c:v>0.7</c:v>
                </c:pt>
                <c:pt idx="4">
                  <c:v>0</c:v>
                </c:pt>
              </c:numCache>
            </c:numRef>
          </c:val>
          <c:extLst>
            <c:ext xmlns:c16="http://schemas.microsoft.com/office/drawing/2014/chart" uri="{C3380CC4-5D6E-409C-BE32-E72D297353CC}">
              <c16:uniqueId val="{00000000-CEAD-4456-9319-991583D8022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CEAD-4456-9319-991583D8022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B4-4087-A8C1-8BC5671C36D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6B4-4087-A8C1-8BC5671C36D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20B-48C1-A79F-D0C67C3B88C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0B-48C1-A79F-D0C67C3B88C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3B7-4EA4-9CAB-F471B343174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3B7-4EA4-9CAB-F471B343174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44-4B2C-8E70-494E8E31CB5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1644-4B2C-8E70-494E8E31CB5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EEA-4F28-800A-2AD4E775882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EEA-4F28-800A-2AD4E775882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263.60000000000002</c:v>
                </c:pt>
                <c:pt idx="1">
                  <c:v>263.60000000000002</c:v>
                </c:pt>
                <c:pt idx="2">
                  <c:v>240.9</c:v>
                </c:pt>
                <c:pt idx="3">
                  <c:v>0</c:v>
                </c:pt>
                <c:pt idx="4">
                  <c:v>0</c:v>
                </c:pt>
              </c:numCache>
            </c:numRef>
          </c:val>
          <c:extLst>
            <c:ext xmlns:c16="http://schemas.microsoft.com/office/drawing/2014/chart" uri="{C3380CC4-5D6E-409C-BE32-E72D297353CC}">
              <c16:uniqueId val="{00000000-D0F3-41A5-AECB-286B90866D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0F3-41A5-AECB-286B90866D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65.8</c:v>
                </c:pt>
                <c:pt idx="1">
                  <c:v>67</c:v>
                </c:pt>
                <c:pt idx="2">
                  <c:v>51.2</c:v>
                </c:pt>
                <c:pt idx="3">
                  <c:v>-15236.9</c:v>
                </c:pt>
                <c:pt idx="4">
                  <c:v>0</c:v>
                </c:pt>
              </c:numCache>
            </c:numRef>
          </c:val>
          <c:extLst>
            <c:ext xmlns:c16="http://schemas.microsoft.com/office/drawing/2014/chart" uri="{C3380CC4-5D6E-409C-BE32-E72D297353CC}">
              <c16:uniqueId val="{00000000-1E83-4C49-A242-C26034E6154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E83-4C49-A242-C26034E6154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50900</c:v>
                </c:pt>
                <c:pt idx="1">
                  <c:v>52441</c:v>
                </c:pt>
                <c:pt idx="2">
                  <c:v>35375</c:v>
                </c:pt>
                <c:pt idx="3">
                  <c:v>-16913</c:v>
                </c:pt>
                <c:pt idx="4">
                  <c:v>-9123</c:v>
                </c:pt>
              </c:numCache>
            </c:numRef>
          </c:val>
          <c:extLst>
            <c:ext xmlns:c16="http://schemas.microsoft.com/office/drawing/2014/chart" uri="{C3380CC4-5D6E-409C-BE32-E72D297353CC}">
              <c16:uniqueId val="{00000000-3F0A-444D-B4DE-F9AFD1ED3E7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3F0A-444D-B4DE-F9AFD1ED3E7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長堀バス駐車場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292</v>
      </c>
      <c r="V31" s="116"/>
      <c r="W31" s="116"/>
      <c r="X31" s="116"/>
      <c r="Y31" s="116"/>
      <c r="Z31" s="116"/>
      <c r="AA31" s="116"/>
      <c r="AB31" s="116"/>
      <c r="AC31" s="116"/>
      <c r="AD31" s="116"/>
      <c r="AE31" s="116"/>
      <c r="AF31" s="116"/>
      <c r="AG31" s="116"/>
      <c r="AH31" s="116"/>
      <c r="AI31" s="116"/>
      <c r="AJ31" s="116"/>
      <c r="AK31" s="116"/>
      <c r="AL31" s="116"/>
      <c r="AM31" s="116"/>
      <c r="AN31" s="116">
        <f>データ!Z7</f>
        <v>302.60000000000002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205.1</v>
      </c>
      <c r="BH31" s="116"/>
      <c r="BI31" s="116"/>
      <c r="BJ31" s="116"/>
      <c r="BK31" s="116"/>
      <c r="BL31" s="116"/>
      <c r="BM31" s="116"/>
      <c r="BN31" s="116"/>
      <c r="BO31" s="116"/>
      <c r="BP31" s="116"/>
      <c r="BQ31" s="116"/>
      <c r="BR31" s="116"/>
      <c r="BS31" s="116"/>
      <c r="BT31" s="116"/>
      <c r="BU31" s="116"/>
      <c r="BV31" s="116"/>
      <c r="BW31" s="116"/>
      <c r="BX31" s="116"/>
      <c r="BY31" s="116"/>
      <c r="BZ31" s="116">
        <f>データ!AB7</f>
        <v>0.7</v>
      </c>
      <c r="CA31" s="116"/>
      <c r="CB31" s="116"/>
      <c r="CC31" s="116"/>
      <c r="CD31" s="116"/>
      <c r="CE31" s="116"/>
      <c r="CF31" s="116"/>
      <c r="CG31" s="116"/>
      <c r="CH31" s="116"/>
      <c r="CI31" s="116"/>
      <c r="CJ31" s="116"/>
      <c r="CK31" s="116"/>
      <c r="CL31" s="116"/>
      <c r="CM31" s="116"/>
      <c r="CN31" s="116"/>
      <c r="CO31" s="116"/>
      <c r="CP31" s="116"/>
      <c r="CQ31" s="116"/>
      <c r="CR31" s="116"/>
      <c r="CS31" s="116">
        <f>データ!AC7</f>
        <v>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263.60000000000002</v>
      </c>
      <c r="JD31" s="111"/>
      <c r="JE31" s="111"/>
      <c r="JF31" s="111"/>
      <c r="JG31" s="111"/>
      <c r="JH31" s="111"/>
      <c r="JI31" s="111"/>
      <c r="JJ31" s="111"/>
      <c r="JK31" s="111"/>
      <c r="JL31" s="111"/>
      <c r="JM31" s="111"/>
      <c r="JN31" s="111"/>
      <c r="JO31" s="111"/>
      <c r="JP31" s="111"/>
      <c r="JQ31" s="111"/>
      <c r="JR31" s="111"/>
      <c r="JS31" s="111"/>
      <c r="JT31" s="111"/>
      <c r="JU31" s="112"/>
      <c r="JV31" s="110">
        <f>データ!DL7</f>
        <v>263.60000000000002</v>
      </c>
      <c r="JW31" s="111"/>
      <c r="JX31" s="111"/>
      <c r="JY31" s="111"/>
      <c r="JZ31" s="111"/>
      <c r="KA31" s="111"/>
      <c r="KB31" s="111"/>
      <c r="KC31" s="111"/>
      <c r="KD31" s="111"/>
      <c r="KE31" s="111"/>
      <c r="KF31" s="111"/>
      <c r="KG31" s="111"/>
      <c r="KH31" s="111"/>
      <c r="KI31" s="111"/>
      <c r="KJ31" s="111"/>
      <c r="KK31" s="111"/>
      <c r="KL31" s="111"/>
      <c r="KM31" s="111"/>
      <c r="KN31" s="112"/>
      <c r="KO31" s="110">
        <f>データ!DM7</f>
        <v>240.9</v>
      </c>
      <c r="KP31" s="111"/>
      <c r="KQ31" s="111"/>
      <c r="KR31" s="111"/>
      <c r="KS31" s="111"/>
      <c r="KT31" s="111"/>
      <c r="KU31" s="111"/>
      <c r="KV31" s="111"/>
      <c r="KW31" s="111"/>
      <c r="KX31" s="111"/>
      <c r="KY31" s="111"/>
      <c r="KZ31" s="111"/>
      <c r="LA31" s="111"/>
      <c r="LB31" s="111"/>
      <c r="LC31" s="111"/>
      <c r="LD31" s="111"/>
      <c r="LE31" s="111"/>
      <c r="LF31" s="111"/>
      <c r="LG31" s="112"/>
      <c r="LH31" s="110">
        <f>データ!DN7</f>
        <v>0</v>
      </c>
      <c r="LI31" s="111"/>
      <c r="LJ31" s="111"/>
      <c r="LK31" s="111"/>
      <c r="LL31" s="111"/>
      <c r="LM31" s="111"/>
      <c r="LN31" s="111"/>
      <c r="LO31" s="111"/>
      <c r="LP31" s="111"/>
      <c r="LQ31" s="111"/>
      <c r="LR31" s="111"/>
      <c r="LS31" s="111"/>
      <c r="LT31" s="111"/>
      <c r="LU31" s="111"/>
      <c r="LV31" s="111"/>
      <c r="LW31" s="111"/>
      <c r="LX31" s="111"/>
      <c r="LY31" s="111"/>
      <c r="LZ31" s="112"/>
      <c r="MA31" s="110">
        <f>データ!DO7</f>
        <v>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131</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20" t="s">
        <v>128</v>
      </c>
      <c r="NE49" s="121"/>
      <c r="NF49" s="121"/>
      <c r="NG49" s="121"/>
      <c r="NH49" s="121"/>
      <c r="NI49" s="121"/>
      <c r="NJ49" s="121"/>
      <c r="NK49" s="121"/>
      <c r="NL49" s="121"/>
      <c r="NM49" s="121"/>
      <c r="NN49" s="121"/>
      <c r="NO49" s="121"/>
      <c r="NP49" s="121"/>
      <c r="NQ49" s="121"/>
      <c r="NR49" s="12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20"/>
      <c r="NE50" s="121"/>
      <c r="NF50" s="121"/>
      <c r="NG50" s="121"/>
      <c r="NH50" s="121"/>
      <c r="NI50" s="121"/>
      <c r="NJ50" s="121"/>
      <c r="NK50" s="121"/>
      <c r="NL50" s="121"/>
      <c r="NM50" s="121"/>
      <c r="NN50" s="121"/>
      <c r="NO50" s="121"/>
      <c r="NP50" s="121"/>
      <c r="NQ50" s="121"/>
      <c r="NR50" s="12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20"/>
      <c r="NE51" s="121"/>
      <c r="NF51" s="121"/>
      <c r="NG51" s="121"/>
      <c r="NH51" s="121"/>
      <c r="NI51" s="121"/>
      <c r="NJ51" s="121"/>
      <c r="NK51" s="121"/>
      <c r="NL51" s="121"/>
      <c r="NM51" s="121"/>
      <c r="NN51" s="121"/>
      <c r="NO51" s="121"/>
      <c r="NP51" s="121"/>
      <c r="NQ51" s="121"/>
      <c r="NR51" s="12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65.8</v>
      </c>
      <c r="EM52" s="116"/>
      <c r="EN52" s="116"/>
      <c r="EO52" s="116"/>
      <c r="EP52" s="116"/>
      <c r="EQ52" s="116"/>
      <c r="ER52" s="116"/>
      <c r="ES52" s="116"/>
      <c r="ET52" s="116"/>
      <c r="EU52" s="116"/>
      <c r="EV52" s="116"/>
      <c r="EW52" s="116"/>
      <c r="EX52" s="116"/>
      <c r="EY52" s="116"/>
      <c r="EZ52" s="116"/>
      <c r="FA52" s="116"/>
      <c r="FB52" s="116"/>
      <c r="FC52" s="116"/>
      <c r="FD52" s="116"/>
      <c r="FE52" s="116">
        <f>データ!BG7</f>
        <v>67</v>
      </c>
      <c r="FF52" s="116"/>
      <c r="FG52" s="116"/>
      <c r="FH52" s="116"/>
      <c r="FI52" s="116"/>
      <c r="FJ52" s="116"/>
      <c r="FK52" s="116"/>
      <c r="FL52" s="116"/>
      <c r="FM52" s="116"/>
      <c r="FN52" s="116"/>
      <c r="FO52" s="116"/>
      <c r="FP52" s="116"/>
      <c r="FQ52" s="116"/>
      <c r="FR52" s="116"/>
      <c r="FS52" s="116"/>
      <c r="FT52" s="116"/>
      <c r="FU52" s="116"/>
      <c r="FV52" s="116"/>
      <c r="FW52" s="116"/>
      <c r="FX52" s="116">
        <f>データ!BH7</f>
        <v>51.2</v>
      </c>
      <c r="FY52" s="116"/>
      <c r="FZ52" s="116"/>
      <c r="GA52" s="116"/>
      <c r="GB52" s="116"/>
      <c r="GC52" s="116"/>
      <c r="GD52" s="116"/>
      <c r="GE52" s="116"/>
      <c r="GF52" s="116"/>
      <c r="GG52" s="116"/>
      <c r="GH52" s="116"/>
      <c r="GI52" s="116"/>
      <c r="GJ52" s="116"/>
      <c r="GK52" s="116"/>
      <c r="GL52" s="116"/>
      <c r="GM52" s="116"/>
      <c r="GN52" s="116"/>
      <c r="GO52" s="116"/>
      <c r="GP52" s="116"/>
      <c r="GQ52" s="116">
        <f>データ!BI7</f>
        <v>-15236.9</v>
      </c>
      <c r="GR52" s="116"/>
      <c r="GS52" s="116"/>
      <c r="GT52" s="116"/>
      <c r="GU52" s="116"/>
      <c r="GV52" s="116"/>
      <c r="GW52" s="116"/>
      <c r="GX52" s="116"/>
      <c r="GY52" s="116"/>
      <c r="GZ52" s="116"/>
      <c r="HA52" s="116"/>
      <c r="HB52" s="116"/>
      <c r="HC52" s="116"/>
      <c r="HD52" s="116"/>
      <c r="HE52" s="116"/>
      <c r="HF52" s="116"/>
      <c r="HG52" s="116"/>
      <c r="HH52" s="116"/>
      <c r="HI52" s="116"/>
      <c r="HJ52" s="116">
        <f>データ!BJ7</f>
        <v>0</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6">
        <f>データ!BQ7</f>
        <v>50900</v>
      </c>
      <c r="JD52" s="126"/>
      <c r="JE52" s="126"/>
      <c r="JF52" s="126"/>
      <c r="JG52" s="126"/>
      <c r="JH52" s="126"/>
      <c r="JI52" s="126"/>
      <c r="JJ52" s="126"/>
      <c r="JK52" s="126"/>
      <c r="JL52" s="126"/>
      <c r="JM52" s="126"/>
      <c r="JN52" s="126"/>
      <c r="JO52" s="126"/>
      <c r="JP52" s="126"/>
      <c r="JQ52" s="126"/>
      <c r="JR52" s="126"/>
      <c r="JS52" s="126"/>
      <c r="JT52" s="126"/>
      <c r="JU52" s="126"/>
      <c r="JV52" s="126">
        <f>データ!BR7</f>
        <v>52441</v>
      </c>
      <c r="JW52" s="126"/>
      <c r="JX52" s="126"/>
      <c r="JY52" s="126"/>
      <c r="JZ52" s="126"/>
      <c r="KA52" s="126"/>
      <c r="KB52" s="126"/>
      <c r="KC52" s="126"/>
      <c r="KD52" s="126"/>
      <c r="KE52" s="126"/>
      <c r="KF52" s="126"/>
      <c r="KG52" s="126"/>
      <c r="KH52" s="126"/>
      <c r="KI52" s="126"/>
      <c r="KJ52" s="126"/>
      <c r="KK52" s="126"/>
      <c r="KL52" s="126"/>
      <c r="KM52" s="126"/>
      <c r="KN52" s="126"/>
      <c r="KO52" s="126">
        <f>データ!BS7</f>
        <v>35375</v>
      </c>
      <c r="KP52" s="126"/>
      <c r="KQ52" s="126"/>
      <c r="KR52" s="126"/>
      <c r="KS52" s="126"/>
      <c r="KT52" s="126"/>
      <c r="KU52" s="126"/>
      <c r="KV52" s="126"/>
      <c r="KW52" s="126"/>
      <c r="KX52" s="126"/>
      <c r="KY52" s="126"/>
      <c r="KZ52" s="126"/>
      <c r="LA52" s="126"/>
      <c r="LB52" s="126"/>
      <c r="LC52" s="126"/>
      <c r="LD52" s="126"/>
      <c r="LE52" s="126"/>
      <c r="LF52" s="126"/>
      <c r="LG52" s="126"/>
      <c r="LH52" s="126">
        <f>データ!BT7</f>
        <v>-16913</v>
      </c>
      <c r="LI52" s="126"/>
      <c r="LJ52" s="126"/>
      <c r="LK52" s="126"/>
      <c r="LL52" s="126"/>
      <c r="LM52" s="126"/>
      <c r="LN52" s="126"/>
      <c r="LO52" s="126"/>
      <c r="LP52" s="126"/>
      <c r="LQ52" s="126"/>
      <c r="LR52" s="126"/>
      <c r="LS52" s="126"/>
      <c r="LT52" s="126"/>
      <c r="LU52" s="126"/>
      <c r="LV52" s="126"/>
      <c r="LW52" s="126"/>
      <c r="LX52" s="126"/>
      <c r="LY52" s="126"/>
      <c r="LZ52" s="126"/>
      <c r="MA52" s="126">
        <f>データ!BU7</f>
        <v>-9123</v>
      </c>
      <c r="MB52" s="126"/>
      <c r="MC52" s="126"/>
      <c r="MD52" s="126"/>
      <c r="ME52" s="126"/>
      <c r="MF52" s="126"/>
      <c r="MG52" s="126"/>
      <c r="MH52" s="126"/>
      <c r="MI52" s="126"/>
      <c r="MJ52" s="126"/>
      <c r="MK52" s="126"/>
      <c r="ML52" s="126"/>
      <c r="MM52" s="126"/>
      <c r="MN52" s="126"/>
      <c r="MO52" s="126"/>
      <c r="MP52" s="126"/>
      <c r="MQ52" s="126"/>
      <c r="MR52" s="126"/>
      <c r="MS52" s="126"/>
      <c r="MT52" s="2"/>
      <c r="MU52" s="2"/>
      <c r="MV52" s="2"/>
      <c r="MW52" s="2"/>
      <c r="MX52" s="2"/>
      <c r="MY52" s="2"/>
      <c r="MZ52" s="2"/>
      <c r="NA52" s="2"/>
      <c r="NB52" s="12"/>
      <c r="NC52" s="2"/>
      <c r="ND52" s="120"/>
      <c r="NE52" s="121"/>
      <c r="NF52" s="121"/>
      <c r="NG52" s="121"/>
      <c r="NH52" s="121"/>
      <c r="NI52" s="121"/>
      <c r="NJ52" s="121"/>
      <c r="NK52" s="121"/>
      <c r="NL52" s="121"/>
      <c r="NM52" s="121"/>
      <c r="NN52" s="121"/>
      <c r="NO52" s="121"/>
      <c r="NP52" s="121"/>
      <c r="NQ52" s="121"/>
      <c r="NR52" s="12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6">
        <f>データ!AZ7</f>
        <v>21</v>
      </c>
      <c r="V53" s="126"/>
      <c r="W53" s="126"/>
      <c r="X53" s="126"/>
      <c r="Y53" s="126"/>
      <c r="Z53" s="126"/>
      <c r="AA53" s="126"/>
      <c r="AB53" s="126"/>
      <c r="AC53" s="126"/>
      <c r="AD53" s="126"/>
      <c r="AE53" s="126"/>
      <c r="AF53" s="126"/>
      <c r="AG53" s="126"/>
      <c r="AH53" s="126"/>
      <c r="AI53" s="126"/>
      <c r="AJ53" s="126"/>
      <c r="AK53" s="126"/>
      <c r="AL53" s="126"/>
      <c r="AM53" s="126"/>
      <c r="AN53" s="126">
        <f>データ!BA7</f>
        <v>17</v>
      </c>
      <c r="AO53" s="126"/>
      <c r="AP53" s="126"/>
      <c r="AQ53" s="126"/>
      <c r="AR53" s="126"/>
      <c r="AS53" s="126"/>
      <c r="AT53" s="126"/>
      <c r="AU53" s="126"/>
      <c r="AV53" s="126"/>
      <c r="AW53" s="126"/>
      <c r="AX53" s="126"/>
      <c r="AY53" s="126"/>
      <c r="AZ53" s="126"/>
      <c r="BA53" s="126"/>
      <c r="BB53" s="126"/>
      <c r="BC53" s="126"/>
      <c r="BD53" s="126"/>
      <c r="BE53" s="126"/>
      <c r="BF53" s="126"/>
      <c r="BG53" s="126">
        <f>データ!BB7</f>
        <v>15</v>
      </c>
      <c r="BH53" s="126"/>
      <c r="BI53" s="126"/>
      <c r="BJ53" s="126"/>
      <c r="BK53" s="126"/>
      <c r="BL53" s="126"/>
      <c r="BM53" s="126"/>
      <c r="BN53" s="126"/>
      <c r="BO53" s="126"/>
      <c r="BP53" s="126"/>
      <c r="BQ53" s="126"/>
      <c r="BR53" s="126"/>
      <c r="BS53" s="126"/>
      <c r="BT53" s="126"/>
      <c r="BU53" s="126"/>
      <c r="BV53" s="126"/>
      <c r="BW53" s="126"/>
      <c r="BX53" s="126"/>
      <c r="BY53" s="126"/>
      <c r="BZ53" s="126">
        <f>データ!BC7</f>
        <v>407</v>
      </c>
      <c r="CA53" s="126"/>
      <c r="CB53" s="126"/>
      <c r="CC53" s="126"/>
      <c r="CD53" s="126"/>
      <c r="CE53" s="126"/>
      <c r="CF53" s="126"/>
      <c r="CG53" s="126"/>
      <c r="CH53" s="126"/>
      <c r="CI53" s="126"/>
      <c r="CJ53" s="126"/>
      <c r="CK53" s="126"/>
      <c r="CL53" s="126"/>
      <c r="CM53" s="126"/>
      <c r="CN53" s="126"/>
      <c r="CO53" s="126"/>
      <c r="CP53" s="126"/>
      <c r="CQ53" s="126"/>
      <c r="CR53" s="126"/>
      <c r="CS53" s="126">
        <f>データ!BD7</f>
        <v>166</v>
      </c>
      <c r="CT53" s="126"/>
      <c r="CU53" s="126"/>
      <c r="CV53" s="126"/>
      <c r="CW53" s="126"/>
      <c r="CX53" s="126"/>
      <c r="CY53" s="126"/>
      <c r="CZ53" s="126"/>
      <c r="DA53" s="126"/>
      <c r="DB53" s="126"/>
      <c r="DC53" s="126"/>
      <c r="DD53" s="126"/>
      <c r="DE53" s="126"/>
      <c r="DF53" s="126"/>
      <c r="DG53" s="126"/>
      <c r="DH53" s="126"/>
      <c r="DI53" s="126"/>
      <c r="DJ53" s="126"/>
      <c r="DK53" s="126"/>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6">
        <f>データ!BV7</f>
        <v>7814</v>
      </c>
      <c r="JD53" s="126"/>
      <c r="JE53" s="126"/>
      <c r="JF53" s="126"/>
      <c r="JG53" s="126"/>
      <c r="JH53" s="126"/>
      <c r="JI53" s="126"/>
      <c r="JJ53" s="126"/>
      <c r="JK53" s="126"/>
      <c r="JL53" s="126"/>
      <c r="JM53" s="126"/>
      <c r="JN53" s="126"/>
      <c r="JO53" s="126"/>
      <c r="JP53" s="126"/>
      <c r="JQ53" s="126"/>
      <c r="JR53" s="126"/>
      <c r="JS53" s="126"/>
      <c r="JT53" s="126"/>
      <c r="JU53" s="126"/>
      <c r="JV53" s="126">
        <f>データ!BW7</f>
        <v>8183</v>
      </c>
      <c r="JW53" s="126"/>
      <c r="JX53" s="126"/>
      <c r="JY53" s="126"/>
      <c r="JZ53" s="126"/>
      <c r="KA53" s="126"/>
      <c r="KB53" s="126"/>
      <c r="KC53" s="126"/>
      <c r="KD53" s="126"/>
      <c r="KE53" s="126"/>
      <c r="KF53" s="126"/>
      <c r="KG53" s="126"/>
      <c r="KH53" s="126"/>
      <c r="KI53" s="126"/>
      <c r="KJ53" s="126"/>
      <c r="KK53" s="126"/>
      <c r="KL53" s="126"/>
      <c r="KM53" s="126"/>
      <c r="KN53" s="126"/>
      <c r="KO53" s="126">
        <f>データ!BX7</f>
        <v>7940</v>
      </c>
      <c r="KP53" s="126"/>
      <c r="KQ53" s="126"/>
      <c r="KR53" s="126"/>
      <c r="KS53" s="126"/>
      <c r="KT53" s="126"/>
      <c r="KU53" s="126"/>
      <c r="KV53" s="126"/>
      <c r="KW53" s="126"/>
      <c r="KX53" s="126"/>
      <c r="KY53" s="126"/>
      <c r="KZ53" s="126"/>
      <c r="LA53" s="126"/>
      <c r="LB53" s="126"/>
      <c r="LC53" s="126"/>
      <c r="LD53" s="126"/>
      <c r="LE53" s="126"/>
      <c r="LF53" s="126"/>
      <c r="LG53" s="126"/>
      <c r="LH53" s="126">
        <f>データ!BY7</f>
        <v>2576</v>
      </c>
      <c r="LI53" s="126"/>
      <c r="LJ53" s="126"/>
      <c r="LK53" s="126"/>
      <c r="LL53" s="126"/>
      <c r="LM53" s="126"/>
      <c r="LN53" s="126"/>
      <c r="LO53" s="126"/>
      <c r="LP53" s="126"/>
      <c r="LQ53" s="126"/>
      <c r="LR53" s="126"/>
      <c r="LS53" s="126"/>
      <c r="LT53" s="126"/>
      <c r="LU53" s="126"/>
      <c r="LV53" s="126"/>
      <c r="LW53" s="126"/>
      <c r="LX53" s="126"/>
      <c r="LY53" s="126"/>
      <c r="LZ53" s="126"/>
      <c r="MA53" s="126">
        <f>データ!BZ7</f>
        <v>4153</v>
      </c>
      <c r="MB53" s="126"/>
      <c r="MC53" s="126"/>
      <c r="MD53" s="126"/>
      <c r="ME53" s="126"/>
      <c r="MF53" s="126"/>
      <c r="MG53" s="126"/>
      <c r="MH53" s="126"/>
      <c r="MI53" s="126"/>
      <c r="MJ53" s="126"/>
      <c r="MK53" s="126"/>
      <c r="ML53" s="126"/>
      <c r="MM53" s="126"/>
      <c r="MN53" s="126"/>
      <c r="MO53" s="126"/>
      <c r="MP53" s="126"/>
      <c r="MQ53" s="126"/>
      <c r="MR53" s="126"/>
      <c r="MS53" s="126"/>
      <c r="MT53" s="2"/>
      <c r="MU53" s="2"/>
      <c r="MV53" s="2"/>
      <c r="MW53" s="2"/>
      <c r="MX53" s="2"/>
      <c r="MY53" s="2"/>
      <c r="MZ53" s="2"/>
      <c r="NA53" s="2"/>
      <c r="NB53" s="12"/>
      <c r="NC53" s="2"/>
      <c r="ND53" s="120"/>
      <c r="NE53" s="121"/>
      <c r="NF53" s="121"/>
      <c r="NG53" s="121"/>
      <c r="NH53" s="121"/>
      <c r="NI53" s="121"/>
      <c r="NJ53" s="121"/>
      <c r="NK53" s="121"/>
      <c r="NL53" s="121"/>
      <c r="NM53" s="121"/>
      <c r="NN53" s="121"/>
      <c r="NO53" s="121"/>
      <c r="NP53" s="121"/>
      <c r="NQ53" s="121"/>
      <c r="NR53" s="12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20"/>
      <c r="NE54" s="121"/>
      <c r="NF54" s="121"/>
      <c r="NG54" s="121"/>
      <c r="NH54" s="121"/>
      <c r="NI54" s="121"/>
      <c r="NJ54" s="121"/>
      <c r="NK54" s="121"/>
      <c r="NL54" s="121"/>
      <c r="NM54" s="121"/>
      <c r="NN54" s="121"/>
      <c r="NO54" s="121"/>
      <c r="NP54" s="121"/>
      <c r="NQ54" s="121"/>
      <c r="NR54" s="12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20"/>
      <c r="NE55" s="121"/>
      <c r="NF55" s="121"/>
      <c r="NG55" s="121"/>
      <c r="NH55" s="121"/>
      <c r="NI55" s="121"/>
      <c r="NJ55" s="121"/>
      <c r="NK55" s="121"/>
      <c r="NL55" s="121"/>
      <c r="NM55" s="121"/>
      <c r="NN55" s="121"/>
      <c r="NO55" s="121"/>
      <c r="NP55" s="121"/>
      <c r="NQ55" s="121"/>
      <c r="NR55" s="12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20"/>
      <c r="NE56" s="121"/>
      <c r="NF56" s="121"/>
      <c r="NG56" s="121"/>
      <c r="NH56" s="121"/>
      <c r="NI56" s="121"/>
      <c r="NJ56" s="121"/>
      <c r="NK56" s="121"/>
      <c r="NL56" s="121"/>
      <c r="NM56" s="121"/>
      <c r="NN56" s="121"/>
      <c r="NO56" s="121"/>
      <c r="NP56" s="121"/>
      <c r="NQ56" s="121"/>
      <c r="NR56" s="122"/>
    </row>
    <row r="57" spans="1:382" ht="13.5" customHeight="1" x14ac:dyDescent="0.15">
      <c r="A57" s="2"/>
      <c r="B57" s="25"/>
      <c r="NB57" s="26"/>
      <c r="NC57" s="2"/>
      <c r="ND57" s="120"/>
      <c r="NE57" s="121"/>
      <c r="NF57" s="121"/>
      <c r="NG57" s="121"/>
      <c r="NH57" s="121"/>
      <c r="NI57" s="121"/>
      <c r="NJ57" s="121"/>
      <c r="NK57" s="121"/>
      <c r="NL57" s="121"/>
      <c r="NM57" s="121"/>
      <c r="NN57" s="121"/>
      <c r="NO57" s="121"/>
      <c r="NP57" s="121"/>
      <c r="NQ57" s="121"/>
      <c r="NR57" s="12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20"/>
      <c r="NE58" s="121"/>
      <c r="NF58" s="121"/>
      <c r="NG58" s="121"/>
      <c r="NH58" s="121"/>
      <c r="NI58" s="121"/>
      <c r="NJ58" s="121"/>
      <c r="NK58" s="121"/>
      <c r="NL58" s="121"/>
      <c r="NM58" s="121"/>
      <c r="NN58" s="121"/>
      <c r="NO58" s="121"/>
      <c r="NP58" s="121"/>
      <c r="NQ58" s="121"/>
      <c r="NR58" s="12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20"/>
      <c r="NE59" s="121"/>
      <c r="NF59" s="121"/>
      <c r="NG59" s="121"/>
      <c r="NH59" s="121"/>
      <c r="NI59" s="121"/>
      <c r="NJ59" s="121"/>
      <c r="NK59" s="121"/>
      <c r="NL59" s="121"/>
      <c r="NM59" s="121"/>
      <c r="NN59" s="121"/>
      <c r="NO59" s="121"/>
      <c r="NP59" s="121"/>
      <c r="NQ59" s="121"/>
      <c r="NR59" s="12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20"/>
      <c r="NE60" s="121"/>
      <c r="NF60" s="121"/>
      <c r="NG60" s="121"/>
      <c r="NH60" s="121"/>
      <c r="NI60" s="121"/>
      <c r="NJ60" s="121"/>
      <c r="NK60" s="121"/>
      <c r="NL60" s="121"/>
      <c r="NM60" s="121"/>
      <c r="NN60" s="121"/>
      <c r="NO60" s="121"/>
      <c r="NP60" s="121"/>
      <c r="NQ60" s="121"/>
      <c r="NR60" s="12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20"/>
      <c r="NE61" s="121"/>
      <c r="NF61" s="121"/>
      <c r="NG61" s="121"/>
      <c r="NH61" s="121"/>
      <c r="NI61" s="121"/>
      <c r="NJ61" s="121"/>
      <c r="NK61" s="121"/>
      <c r="NL61" s="121"/>
      <c r="NM61" s="121"/>
      <c r="NN61" s="121"/>
      <c r="NO61" s="121"/>
      <c r="NP61" s="121"/>
      <c r="NQ61" s="121"/>
      <c r="NR61" s="12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20"/>
      <c r="NE62" s="121"/>
      <c r="NF62" s="121"/>
      <c r="NG62" s="121"/>
      <c r="NH62" s="121"/>
      <c r="NI62" s="121"/>
      <c r="NJ62" s="121"/>
      <c r="NK62" s="121"/>
      <c r="NL62" s="121"/>
      <c r="NM62" s="121"/>
      <c r="NN62" s="121"/>
      <c r="NO62" s="121"/>
      <c r="NP62" s="121"/>
      <c r="NQ62" s="121"/>
      <c r="NR62" s="12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20"/>
      <c r="NE63" s="121"/>
      <c r="NF63" s="121"/>
      <c r="NG63" s="121"/>
      <c r="NH63" s="121"/>
      <c r="NI63" s="121"/>
      <c r="NJ63" s="121"/>
      <c r="NK63" s="121"/>
      <c r="NL63" s="121"/>
      <c r="NM63" s="121"/>
      <c r="NN63" s="121"/>
      <c r="NO63" s="121"/>
      <c r="NP63" s="121"/>
      <c r="NQ63" s="121"/>
      <c r="NR63" s="12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130</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31">
        <f>データ!CM7</f>
        <v>0</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40" t="str">
        <f>データ!$B$11</f>
        <v>H29</v>
      </c>
      <c r="S76" s="141"/>
      <c r="T76" s="141"/>
      <c r="U76" s="141"/>
      <c r="V76" s="141"/>
      <c r="W76" s="141"/>
      <c r="X76" s="141"/>
      <c r="Y76" s="141"/>
      <c r="Z76" s="141"/>
      <c r="AA76" s="141"/>
      <c r="AB76" s="141"/>
      <c r="AC76" s="141"/>
      <c r="AD76" s="141"/>
      <c r="AE76" s="141"/>
      <c r="AF76" s="142"/>
      <c r="AG76" s="140" t="str">
        <f>データ!$C$11</f>
        <v>H30</v>
      </c>
      <c r="AH76" s="141"/>
      <c r="AI76" s="141"/>
      <c r="AJ76" s="141"/>
      <c r="AK76" s="141"/>
      <c r="AL76" s="141"/>
      <c r="AM76" s="141"/>
      <c r="AN76" s="141"/>
      <c r="AO76" s="141"/>
      <c r="AP76" s="141"/>
      <c r="AQ76" s="141"/>
      <c r="AR76" s="141"/>
      <c r="AS76" s="141"/>
      <c r="AT76" s="141"/>
      <c r="AU76" s="142"/>
      <c r="AV76" s="140" t="str">
        <f>データ!$D$11</f>
        <v>R01</v>
      </c>
      <c r="AW76" s="141"/>
      <c r="AX76" s="141"/>
      <c r="AY76" s="141"/>
      <c r="AZ76" s="141"/>
      <c r="BA76" s="141"/>
      <c r="BB76" s="141"/>
      <c r="BC76" s="141"/>
      <c r="BD76" s="141"/>
      <c r="BE76" s="141"/>
      <c r="BF76" s="141"/>
      <c r="BG76" s="141"/>
      <c r="BH76" s="141"/>
      <c r="BI76" s="141"/>
      <c r="BJ76" s="142"/>
      <c r="BK76" s="140" t="str">
        <f>データ!$E$11</f>
        <v>R02</v>
      </c>
      <c r="BL76" s="141"/>
      <c r="BM76" s="141"/>
      <c r="BN76" s="141"/>
      <c r="BO76" s="141"/>
      <c r="BP76" s="141"/>
      <c r="BQ76" s="141"/>
      <c r="BR76" s="141"/>
      <c r="BS76" s="141"/>
      <c r="BT76" s="141"/>
      <c r="BU76" s="141"/>
      <c r="BV76" s="141"/>
      <c r="BW76" s="141"/>
      <c r="BX76" s="141"/>
      <c r="BY76" s="142"/>
      <c r="BZ76" s="140" t="str">
        <f>データ!$F$11</f>
        <v>R03</v>
      </c>
      <c r="CA76" s="141"/>
      <c r="CB76" s="141"/>
      <c r="CC76" s="141"/>
      <c r="CD76" s="141"/>
      <c r="CE76" s="141"/>
      <c r="CF76" s="141"/>
      <c r="CG76" s="141"/>
      <c r="CH76" s="141"/>
      <c r="CI76" s="141"/>
      <c r="CJ76" s="141"/>
      <c r="CK76" s="141"/>
      <c r="CL76" s="141"/>
      <c r="CM76" s="141"/>
      <c r="CN76" s="142"/>
      <c r="CO76" s="2"/>
      <c r="CP76" s="2"/>
      <c r="CQ76" s="2"/>
      <c r="CR76" s="2"/>
      <c r="CS76" s="2"/>
      <c r="CT76" s="2"/>
      <c r="CU76" s="2"/>
      <c r="CV76" s="131">
        <f>データ!CN7</f>
        <v>39637</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2"/>
      <c r="FZ76" s="2"/>
      <c r="GA76" s="2"/>
      <c r="GB76" s="2"/>
      <c r="GC76" s="2"/>
      <c r="GD76" s="2"/>
      <c r="GE76" s="2"/>
      <c r="GF76" s="2"/>
      <c r="GG76" s="2"/>
      <c r="GH76" s="2"/>
      <c r="GI76" s="2"/>
      <c r="GJ76" s="2"/>
      <c r="GK76" s="2"/>
      <c r="GL76" s="140" t="str">
        <f>データ!$B$11</f>
        <v>H29</v>
      </c>
      <c r="GM76" s="141"/>
      <c r="GN76" s="141"/>
      <c r="GO76" s="141"/>
      <c r="GP76" s="141"/>
      <c r="GQ76" s="141"/>
      <c r="GR76" s="141"/>
      <c r="GS76" s="141"/>
      <c r="GT76" s="141"/>
      <c r="GU76" s="141"/>
      <c r="GV76" s="141"/>
      <c r="GW76" s="141"/>
      <c r="GX76" s="141"/>
      <c r="GY76" s="141"/>
      <c r="GZ76" s="142"/>
      <c r="HA76" s="140" t="str">
        <f>データ!$C$11</f>
        <v>H30</v>
      </c>
      <c r="HB76" s="141"/>
      <c r="HC76" s="141"/>
      <c r="HD76" s="141"/>
      <c r="HE76" s="141"/>
      <c r="HF76" s="141"/>
      <c r="HG76" s="141"/>
      <c r="HH76" s="141"/>
      <c r="HI76" s="141"/>
      <c r="HJ76" s="141"/>
      <c r="HK76" s="141"/>
      <c r="HL76" s="141"/>
      <c r="HM76" s="141"/>
      <c r="HN76" s="141"/>
      <c r="HO76" s="142"/>
      <c r="HP76" s="140" t="str">
        <f>データ!$D$11</f>
        <v>R01</v>
      </c>
      <c r="HQ76" s="141"/>
      <c r="HR76" s="141"/>
      <c r="HS76" s="141"/>
      <c r="HT76" s="141"/>
      <c r="HU76" s="141"/>
      <c r="HV76" s="141"/>
      <c r="HW76" s="141"/>
      <c r="HX76" s="141"/>
      <c r="HY76" s="141"/>
      <c r="HZ76" s="141"/>
      <c r="IA76" s="141"/>
      <c r="IB76" s="141"/>
      <c r="IC76" s="141"/>
      <c r="ID76" s="142"/>
      <c r="IE76" s="140" t="str">
        <f>データ!$E$11</f>
        <v>R02</v>
      </c>
      <c r="IF76" s="141"/>
      <c r="IG76" s="141"/>
      <c r="IH76" s="141"/>
      <c r="II76" s="141"/>
      <c r="IJ76" s="141"/>
      <c r="IK76" s="141"/>
      <c r="IL76" s="141"/>
      <c r="IM76" s="141"/>
      <c r="IN76" s="141"/>
      <c r="IO76" s="141"/>
      <c r="IP76" s="141"/>
      <c r="IQ76" s="141"/>
      <c r="IR76" s="141"/>
      <c r="IS76" s="142"/>
      <c r="IT76" s="140" t="str">
        <f>データ!$F$11</f>
        <v>R03</v>
      </c>
      <c r="IU76" s="141"/>
      <c r="IV76" s="141"/>
      <c r="IW76" s="141"/>
      <c r="IX76" s="141"/>
      <c r="IY76" s="141"/>
      <c r="IZ76" s="141"/>
      <c r="JA76" s="141"/>
      <c r="JB76" s="141"/>
      <c r="JC76" s="141"/>
      <c r="JD76" s="141"/>
      <c r="JE76" s="141"/>
      <c r="JF76" s="141"/>
      <c r="JG76" s="141"/>
      <c r="JH76" s="142"/>
      <c r="JL76" s="2"/>
      <c r="JM76" s="2"/>
      <c r="JN76" s="2"/>
      <c r="JO76" s="2"/>
      <c r="JP76" s="2"/>
      <c r="JQ76" s="2"/>
      <c r="JR76" s="2"/>
      <c r="JS76" s="2"/>
      <c r="JT76" s="2"/>
      <c r="JU76" s="2"/>
      <c r="JV76" s="2"/>
      <c r="JW76" s="2"/>
      <c r="JX76" s="2"/>
      <c r="JY76" s="2"/>
      <c r="JZ76" s="2"/>
      <c r="KA76" s="140" t="str">
        <f>データ!$B$11</f>
        <v>H29</v>
      </c>
      <c r="KB76" s="141"/>
      <c r="KC76" s="141"/>
      <c r="KD76" s="141"/>
      <c r="KE76" s="141"/>
      <c r="KF76" s="141"/>
      <c r="KG76" s="141"/>
      <c r="KH76" s="141"/>
      <c r="KI76" s="141"/>
      <c r="KJ76" s="141"/>
      <c r="KK76" s="141"/>
      <c r="KL76" s="141"/>
      <c r="KM76" s="141"/>
      <c r="KN76" s="141"/>
      <c r="KO76" s="142"/>
      <c r="KP76" s="140" t="str">
        <f>データ!$C$11</f>
        <v>H30</v>
      </c>
      <c r="KQ76" s="141"/>
      <c r="KR76" s="141"/>
      <c r="KS76" s="141"/>
      <c r="KT76" s="141"/>
      <c r="KU76" s="141"/>
      <c r="KV76" s="141"/>
      <c r="KW76" s="141"/>
      <c r="KX76" s="141"/>
      <c r="KY76" s="141"/>
      <c r="KZ76" s="141"/>
      <c r="LA76" s="141"/>
      <c r="LB76" s="141"/>
      <c r="LC76" s="141"/>
      <c r="LD76" s="142"/>
      <c r="LE76" s="140" t="str">
        <f>データ!$D$11</f>
        <v>R01</v>
      </c>
      <c r="LF76" s="141"/>
      <c r="LG76" s="141"/>
      <c r="LH76" s="141"/>
      <c r="LI76" s="141"/>
      <c r="LJ76" s="141"/>
      <c r="LK76" s="141"/>
      <c r="LL76" s="141"/>
      <c r="LM76" s="141"/>
      <c r="LN76" s="141"/>
      <c r="LO76" s="141"/>
      <c r="LP76" s="141"/>
      <c r="LQ76" s="141"/>
      <c r="LR76" s="141"/>
      <c r="LS76" s="142"/>
      <c r="LT76" s="140" t="str">
        <f>データ!$E$11</f>
        <v>R02</v>
      </c>
      <c r="LU76" s="141"/>
      <c r="LV76" s="141"/>
      <c r="LW76" s="141"/>
      <c r="LX76" s="141"/>
      <c r="LY76" s="141"/>
      <c r="LZ76" s="141"/>
      <c r="MA76" s="141"/>
      <c r="MB76" s="141"/>
      <c r="MC76" s="141"/>
      <c r="MD76" s="141"/>
      <c r="ME76" s="141"/>
      <c r="MF76" s="141"/>
      <c r="MG76" s="141"/>
      <c r="MH76" s="142"/>
      <c r="MI76" s="140" t="str">
        <f>データ!$F$11</f>
        <v>R03</v>
      </c>
      <c r="MJ76" s="141"/>
      <c r="MK76" s="141"/>
      <c r="ML76" s="141"/>
      <c r="MM76" s="141"/>
      <c r="MN76" s="141"/>
      <c r="MO76" s="141"/>
      <c r="MP76" s="141"/>
      <c r="MQ76" s="141"/>
      <c r="MR76" s="141"/>
      <c r="MS76" s="141"/>
      <c r="MT76" s="141"/>
      <c r="MU76" s="141"/>
      <c r="MV76" s="141"/>
      <c r="MW76" s="142"/>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43" t="s">
        <v>27</v>
      </c>
      <c r="J77" s="143"/>
      <c r="K77" s="143"/>
      <c r="L77" s="143"/>
      <c r="M77" s="143"/>
      <c r="N77" s="143"/>
      <c r="O77" s="143"/>
      <c r="P77" s="143"/>
      <c r="Q77" s="143"/>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2"/>
      <c r="FZ77" s="2"/>
      <c r="GA77" s="2"/>
      <c r="GB77" s="2"/>
      <c r="GC77" s="143" t="s">
        <v>27</v>
      </c>
      <c r="GD77" s="143"/>
      <c r="GE77" s="143"/>
      <c r="GF77" s="143"/>
      <c r="GG77" s="143"/>
      <c r="GH77" s="143"/>
      <c r="GI77" s="143"/>
      <c r="GJ77" s="143"/>
      <c r="GK77" s="143"/>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43" t="s">
        <v>27</v>
      </c>
      <c r="JS77" s="143"/>
      <c r="JT77" s="143"/>
      <c r="JU77" s="143"/>
      <c r="JV77" s="143"/>
      <c r="JW77" s="143"/>
      <c r="JX77" s="143"/>
      <c r="JY77" s="143"/>
      <c r="JZ77" s="143"/>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43" t="s">
        <v>29</v>
      </c>
      <c r="J78" s="143"/>
      <c r="K78" s="143"/>
      <c r="L78" s="143"/>
      <c r="M78" s="143"/>
      <c r="N78" s="143"/>
      <c r="O78" s="143"/>
      <c r="P78" s="143"/>
      <c r="Q78" s="143"/>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2"/>
      <c r="FZ78" s="2"/>
      <c r="GA78" s="2"/>
      <c r="GB78" s="2"/>
      <c r="GC78" s="143" t="s">
        <v>29</v>
      </c>
      <c r="GD78" s="143"/>
      <c r="GE78" s="143"/>
      <c r="GF78" s="143"/>
      <c r="GG78" s="143"/>
      <c r="GH78" s="143"/>
      <c r="GI78" s="143"/>
      <c r="GJ78" s="143"/>
      <c r="GK78" s="143"/>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43" t="s">
        <v>29</v>
      </c>
      <c r="JS78" s="143"/>
      <c r="JT78" s="143"/>
      <c r="JU78" s="143"/>
      <c r="JV78" s="143"/>
      <c r="JW78" s="143"/>
      <c r="JX78" s="143"/>
      <c r="JY78" s="143"/>
      <c r="JZ78" s="143"/>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w1aj8olSgBpECaumjInYAFsVs+qlFVSBSifS3wKVAhmeloiXyEOUvJ99oPjTPZWseRzRRgLVekP3RgtSBZk2Q==" saltValue="Y+pgojjTXGtH/O13S+9p8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7" t="s">
        <v>58</v>
      </c>
      <c r="I3" s="148"/>
      <c r="J3" s="148"/>
      <c r="K3" s="148"/>
      <c r="L3" s="148"/>
      <c r="M3" s="148"/>
      <c r="N3" s="148"/>
      <c r="O3" s="148"/>
      <c r="P3" s="148"/>
      <c r="Q3" s="148"/>
      <c r="R3" s="148"/>
      <c r="S3" s="148"/>
      <c r="T3" s="148"/>
      <c r="U3" s="148"/>
      <c r="V3" s="148"/>
      <c r="W3" s="148"/>
      <c r="X3" s="148"/>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9"/>
      <c r="I4" s="150"/>
      <c r="J4" s="150"/>
      <c r="K4" s="150"/>
      <c r="L4" s="150"/>
      <c r="M4" s="150"/>
      <c r="N4" s="150"/>
      <c r="O4" s="150"/>
      <c r="P4" s="150"/>
      <c r="Q4" s="150"/>
      <c r="R4" s="150"/>
      <c r="S4" s="150"/>
      <c r="T4" s="150"/>
      <c r="U4" s="150"/>
      <c r="V4" s="150"/>
      <c r="W4" s="150"/>
      <c r="X4" s="150"/>
      <c r="Y4" s="144" t="s">
        <v>62</v>
      </c>
      <c r="Z4" s="145"/>
      <c r="AA4" s="145"/>
      <c r="AB4" s="145"/>
      <c r="AC4" s="145"/>
      <c r="AD4" s="145"/>
      <c r="AE4" s="145"/>
      <c r="AF4" s="145"/>
      <c r="AG4" s="145"/>
      <c r="AH4" s="145"/>
      <c r="AI4" s="146"/>
      <c r="AJ4" s="151" t="s">
        <v>63</v>
      </c>
      <c r="AK4" s="151"/>
      <c r="AL4" s="151"/>
      <c r="AM4" s="151"/>
      <c r="AN4" s="151"/>
      <c r="AO4" s="151"/>
      <c r="AP4" s="151"/>
      <c r="AQ4" s="151"/>
      <c r="AR4" s="151"/>
      <c r="AS4" s="151"/>
      <c r="AT4" s="151"/>
      <c r="AU4" s="152" t="s">
        <v>64</v>
      </c>
      <c r="AV4" s="151"/>
      <c r="AW4" s="151"/>
      <c r="AX4" s="151"/>
      <c r="AY4" s="151"/>
      <c r="AZ4" s="151"/>
      <c r="BA4" s="151"/>
      <c r="BB4" s="151"/>
      <c r="BC4" s="151"/>
      <c r="BD4" s="151"/>
      <c r="BE4" s="151"/>
      <c r="BF4" s="151" t="s">
        <v>65</v>
      </c>
      <c r="BG4" s="151"/>
      <c r="BH4" s="151"/>
      <c r="BI4" s="151"/>
      <c r="BJ4" s="151"/>
      <c r="BK4" s="151"/>
      <c r="BL4" s="151"/>
      <c r="BM4" s="151"/>
      <c r="BN4" s="151"/>
      <c r="BO4" s="151"/>
      <c r="BP4" s="151"/>
      <c r="BQ4" s="152" t="s">
        <v>66</v>
      </c>
      <c r="BR4" s="151"/>
      <c r="BS4" s="151"/>
      <c r="BT4" s="151"/>
      <c r="BU4" s="151"/>
      <c r="BV4" s="151"/>
      <c r="BW4" s="151"/>
      <c r="BX4" s="151"/>
      <c r="BY4" s="151"/>
      <c r="BZ4" s="151"/>
      <c r="CA4" s="151"/>
      <c r="CB4" s="151" t="s">
        <v>67</v>
      </c>
      <c r="CC4" s="151"/>
      <c r="CD4" s="151"/>
      <c r="CE4" s="151"/>
      <c r="CF4" s="151"/>
      <c r="CG4" s="151"/>
      <c r="CH4" s="151"/>
      <c r="CI4" s="151"/>
      <c r="CJ4" s="151"/>
      <c r="CK4" s="151"/>
      <c r="CL4" s="151"/>
      <c r="CM4" s="153" t="s">
        <v>68</v>
      </c>
      <c r="CN4" s="153" t="s">
        <v>69</v>
      </c>
      <c r="CO4" s="144" t="s">
        <v>70</v>
      </c>
      <c r="CP4" s="145"/>
      <c r="CQ4" s="145"/>
      <c r="CR4" s="145"/>
      <c r="CS4" s="145"/>
      <c r="CT4" s="145"/>
      <c r="CU4" s="145"/>
      <c r="CV4" s="145"/>
      <c r="CW4" s="145"/>
      <c r="CX4" s="145"/>
      <c r="CY4" s="146"/>
      <c r="CZ4" s="151" t="s">
        <v>71</v>
      </c>
      <c r="DA4" s="151"/>
      <c r="DB4" s="151"/>
      <c r="DC4" s="151"/>
      <c r="DD4" s="151"/>
      <c r="DE4" s="151"/>
      <c r="DF4" s="151"/>
      <c r="DG4" s="151"/>
      <c r="DH4" s="151"/>
      <c r="DI4" s="151"/>
      <c r="DJ4" s="151"/>
      <c r="DK4" s="144" t="s">
        <v>72</v>
      </c>
      <c r="DL4" s="145"/>
      <c r="DM4" s="145"/>
      <c r="DN4" s="145"/>
      <c r="DO4" s="145"/>
      <c r="DP4" s="145"/>
      <c r="DQ4" s="145"/>
      <c r="DR4" s="145"/>
      <c r="DS4" s="145"/>
      <c r="DT4" s="145"/>
      <c r="DU4" s="146"/>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101</v>
      </c>
      <c r="AV5" s="47" t="s">
        <v>99</v>
      </c>
      <c r="AW5" s="47" t="s">
        <v>90</v>
      </c>
      <c r="AX5" s="47" t="s">
        <v>102</v>
      </c>
      <c r="AY5" s="47" t="s">
        <v>92</v>
      </c>
      <c r="AZ5" s="47" t="s">
        <v>93</v>
      </c>
      <c r="BA5" s="47" t="s">
        <v>94</v>
      </c>
      <c r="BB5" s="47" t="s">
        <v>95</v>
      </c>
      <c r="BC5" s="47" t="s">
        <v>96</v>
      </c>
      <c r="BD5" s="47" t="s">
        <v>97</v>
      </c>
      <c r="BE5" s="47" t="s">
        <v>98</v>
      </c>
      <c r="BF5" s="47" t="s">
        <v>88</v>
      </c>
      <c r="BG5" s="47" t="s">
        <v>99</v>
      </c>
      <c r="BH5" s="47" t="s">
        <v>90</v>
      </c>
      <c r="BI5" s="47" t="s">
        <v>91</v>
      </c>
      <c r="BJ5" s="47" t="s">
        <v>92</v>
      </c>
      <c r="BK5" s="47" t="s">
        <v>93</v>
      </c>
      <c r="BL5" s="47" t="s">
        <v>94</v>
      </c>
      <c r="BM5" s="47" t="s">
        <v>95</v>
      </c>
      <c r="BN5" s="47" t="s">
        <v>96</v>
      </c>
      <c r="BO5" s="47" t="s">
        <v>97</v>
      </c>
      <c r="BP5" s="47" t="s">
        <v>98</v>
      </c>
      <c r="BQ5" s="47" t="s">
        <v>88</v>
      </c>
      <c r="BR5" s="47" t="s">
        <v>99</v>
      </c>
      <c r="BS5" s="47" t="s">
        <v>103</v>
      </c>
      <c r="BT5" s="47" t="s">
        <v>91</v>
      </c>
      <c r="BU5" s="47" t="s">
        <v>92</v>
      </c>
      <c r="BV5" s="47" t="s">
        <v>93</v>
      </c>
      <c r="BW5" s="47" t="s">
        <v>94</v>
      </c>
      <c r="BX5" s="47" t="s">
        <v>95</v>
      </c>
      <c r="BY5" s="47" t="s">
        <v>96</v>
      </c>
      <c r="BZ5" s="47" t="s">
        <v>97</v>
      </c>
      <c r="CA5" s="47" t="s">
        <v>98</v>
      </c>
      <c r="CB5" s="47" t="s">
        <v>101</v>
      </c>
      <c r="CC5" s="47" t="s">
        <v>99</v>
      </c>
      <c r="CD5" s="47" t="s">
        <v>90</v>
      </c>
      <c r="CE5" s="47" t="s">
        <v>91</v>
      </c>
      <c r="CF5" s="47" t="s">
        <v>92</v>
      </c>
      <c r="CG5" s="47" t="s">
        <v>93</v>
      </c>
      <c r="CH5" s="47" t="s">
        <v>94</v>
      </c>
      <c r="CI5" s="47" t="s">
        <v>95</v>
      </c>
      <c r="CJ5" s="47" t="s">
        <v>96</v>
      </c>
      <c r="CK5" s="47" t="s">
        <v>97</v>
      </c>
      <c r="CL5" s="47" t="s">
        <v>98</v>
      </c>
      <c r="CM5" s="154"/>
      <c r="CN5" s="154"/>
      <c r="CO5" s="47" t="s">
        <v>104</v>
      </c>
      <c r="CP5" s="47" t="s">
        <v>99</v>
      </c>
      <c r="CQ5" s="47" t="s">
        <v>90</v>
      </c>
      <c r="CR5" s="47" t="s">
        <v>91</v>
      </c>
      <c r="CS5" s="47" t="s">
        <v>92</v>
      </c>
      <c r="CT5" s="47" t="s">
        <v>93</v>
      </c>
      <c r="CU5" s="47" t="s">
        <v>94</v>
      </c>
      <c r="CV5" s="47" t="s">
        <v>95</v>
      </c>
      <c r="CW5" s="47" t="s">
        <v>96</v>
      </c>
      <c r="CX5" s="47" t="s">
        <v>97</v>
      </c>
      <c r="CY5" s="47" t="s">
        <v>98</v>
      </c>
      <c r="CZ5" s="47" t="s">
        <v>88</v>
      </c>
      <c r="DA5" s="47" t="s">
        <v>99</v>
      </c>
      <c r="DB5" s="47" t="s">
        <v>103</v>
      </c>
      <c r="DC5" s="47" t="s">
        <v>102</v>
      </c>
      <c r="DD5" s="47" t="s">
        <v>105</v>
      </c>
      <c r="DE5" s="47" t="s">
        <v>93</v>
      </c>
      <c r="DF5" s="47" t="s">
        <v>94</v>
      </c>
      <c r="DG5" s="47" t="s">
        <v>95</v>
      </c>
      <c r="DH5" s="47" t="s">
        <v>96</v>
      </c>
      <c r="DI5" s="47" t="s">
        <v>97</v>
      </c>
      <c r="DJ5" s="47" t="s">
        <v>35</v>
      </c>
      <c r="DK5" s="47" t="s">
        <v>88</v>
      </c>
      <c r="DL5" s="47" t="s">
        <v>99</v>
      </c>
      <c r="DM5" s="47" t="s">
        <v>90</v>
      </c>
      <c r="DN5" s="47" t="s">
        <v>91</v>
      </c>
      <c r="DO5" s="47" t="s">
        <v>92</v>
      </c>
      <c r="DP5" s="47" t="s">
        <v>93</v>
      </c>
      <c r="DQ5" s="47" t="s">
        <v>94</v>
      </c>
      <c r="DR5" s="47" t="s">
        <v>95</v>
      </c>
      <c r="DS5" s="47" t="s">
        <v>96</v>
      </c>
      <c r="DT5" s="47" t="s">
        <v>97</v>
      </c>
      <c r="DU5" s="47" t="s">
        <v>98</v>
      </c>
    </row>
    <row r="6" spans="1:125" s="54" customFormat="1" x14ac:dyDescent="0.15">
      <c r="A6" s="37" t="s">
        <v>106</v>
      </c>
      <c r="B6" s="48">
        <f>B8</f>
        <v>2021</v>
      </c>
      <c r="C6" s="48">
        <f t="shared" ref="C6:X6" si="1">C8</f>
        <v>271004</v>
      </c>
      <c r="D6" s="48">
        <f t="shared" si="1"/>
        <v>47</v>
      </c>
      <c r="E6" s="48">
        <f t="shared" si="1"/>
        <v>14</v>
      </c>
      <c r="F6" s="48">
        <f t="shared" si="1"/>
        <v>0</v>
      </c>
      <c r="G6" s="48">
        <f t="shared" si="1"/>
        <v>27</v>
      </c>
      <c r="H6" s="48" t="str">
        <f>SUBSTITUTE(H8,"　","")</f>
        <v>大阪府大阪市</v>
      </c>
      <c r="I6" s="48" t="str">
        <f t="shared" si="1"/>
        <v>長堀バス駐車場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23</v>
      </c>
      <c r="S6" s="50" t="str">
        <f t="shared" si="1"/>
        <v>駅</v>
      </c>
      <c r="T6" s="50" t="str">
        <f t="shared" si="1"/>
        <v>有</v>
      </c>
      <c r="U6" s="51">
        <f t="shared" si="1"/>
        <v>5400</v>
      </c>
      <c r="V6" s="51">
        <f t="shared" si="1"/>
        <v>22</v>
      </c>
      <c r="W6" s="51">
        <f t="shared" si="1"/>
        <v>6000</v>
      </c>
      <c r="X6" s="50" t="str">
        <f t="shared" si="1"/>
        <v>利用料金制</v>
      </c>
      <c r="Y6" s="52">
        <f>IF(Y8="-",NA(),Y8)</f>
        <v>292</v>
      </c>
      <c r="Z6" s="52">
        <f t="shared" ref="Z6:AH6" si="2">IF(Z8="-",NA(),Z8)</f>
        <v>302.60000000000002</v>
      </c>
      <c r="AA6" s="52">
        <f t="shared" si="2"/>
        <v>205.1</v>
      </c>
      <c r="AB6" s="52">
        <f t="shared" si="2"/>
        <v>0.7</v>
      </c>
      <c r="AC6" s="52">
        <f t="shared" si="2"/>
        <v>0</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65.8</v>
      </c>
      <c r="BG6" s="52">
        <f t="shared" ref="BG6:BO6" si="5">IF(BG8="-",NA(),BG8)</f>
        <v>67</v>
      </c>
      <c r="BH6" s="52">
        <f t="shared" si="5"/>
        <v>51.2</v>
      </c>
      <c r="BI6" s="52">
        <f t="shared" si="5"/>
        <v>-15236.9</v>
      </c>
      <c r="BJ6" s="52">
        <f t="shared" si="5"/>
        <v>0</v>
      </c>
      <c r="BK6" s="52">
        <f t="shared" si="5"/>
        <v>38.299999999999997</v>
      </c>
      <c r="BL6" s="52">
        <f t="shared" si="5"/>
        <v>30.4</v>
      </c>
      <c r="BM6" s="52">
        <f t="shared" si="5"/>
        <v>33.6</v>
      </c>
      <c r="BN6" s="52">
        <f t="shared" si="5"/>
        <v>-122.5</v>
      </c>
      <c r="BO6" s="52">
        <f t="shared" si="5"/>
        <v>8.5</v>
      </c>
      <c r="BP6" s="49" t="str">
        <f>IF(BP8="-","",IF(BP8="-","【-】","【"&amp;SUBSTITUTE(TEXT(BP8,"#,##0.0"),"-","△")&amp;"】"))</f>
        <v>【0.8】</v>
      </c>
      <c r="BQ6" s="53">
        <f>IF(BQ8="-",NA(),BQ8)</f>
        <v>50900</v>
      </c>
      <c r="BR6" s="53">
        <f t="shared" ref="BR6:BZ6" si="6">IF(BR8="-",NA(),BR8)</f>
        <v>52441</v>
      </c>
      <c r="BS6" s="53">
        <f t="shared" si="6"/>
        <v>35375</v>
      </c>
      <c r="BT6" s="53">
        <f t="shared" si="6"/>
        <v>-16913</v>
      </c>
      <c r="BU6" s="53">
        <f t="shared" si="6"/>
        <v>-9123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0</v>
      </c>
      <c r="CN6" s="51">
        <f t="shared" si="7"/>
        <v>39637</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263.60000000000002</v>
      </c>
      <c r="DL6" s="52">
        <f t="shared" ref="DL6:DT6" si="9">IF(DL8="-",NA(),DL8)</f>
        <v>263.60000000000002</v>
      </c>
      <c r="DM6" s="52">
        <f t="shared" si="9"/>
        <v>240.9</v>
      </c>
      <c r="DN6" s="52">
        <f t="shared" si="9"/>
        <v>0</v>
      </c>
      <c r="DO6" s="52">
        <f t="shared" si="9"/>
        <v>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271004</v>
      </c>
      <c r="D7" s="48">
        <f t="shared" si="10"/>
        <v>47</v>
      </c>
      <c r="E7" s="48">
        <f t="shared" si="10"/>
        <v>14</v>
      </c>
      <c r="F7" s="48">
        <f t="shared" si="10"/>
        <v>0</v>
      </c>
      <c r="G7" s="48">
        <f t="shared" si="10"/>
        <v>27</v>
      </c>
      <c r="H7" s="48" t="str">
        <f t="shared" si="10"/>
        <v>大阪府　大阪市</v>
      </c>
      <c r="I7" s="48" t="str">
        <f t="shared" si="10"/>
        <v>長堀バス駐車場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23</v>
      </c>
      <c r="S7" s="50" t="str">
        <f t="shared" si="10"/>
        <v>駅</v>
      </c>
      <c r="T7" s="50" t="str">
        <f t="shared" si="10"/>
        <v>有</v>
      </c>
      <c r="U7" s="51">
        <f t="shared" si="10"/>
        <v>5400</v>
      </c>
      <c r="V7" s="51">
        <f t="shared" si="10"/>
        <v>22</v>
      </c>
      <c r="W7" s="51">
        <f t="shared" si="10"/>
        <v>6000</v>
      </c>
      <c r="X7" s="50" t="str">
        <f t="shared" si="10"/>
        <v>利用料金制</v>
      </c>
      <c r="Y7" s="52">
        <f>Y8</f>
        <v>292</v>
      </c>
      <c r="Z7" s="52">
        <f t="shared" ref="Z7:AH7" si="11">Z8</f>
        <v>302.60000000000002</v>
      </c>
      <c r="AA7" s="52">
        <f t="shared" si="11"/>
        <v>205.1</v>
      </c>
      <c r="AB7" s="52">
        <f t="shared" si="11"/>
        <v>0.7</v>
      </c>
      <c r="AC7" s="52">
        <f t="shared" si="11"/>
        <v>0</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65.8</v>
      </c>
      <c r="BG7" s="52">
        <f t="shared" ref="BG7:BO7" si="14">BG8</f>
        <v>67</v>
      </c>
      <c r="BH7" s="52">
        <f t="shared" si="14"/>
        <v>51.2</v>
      </c>
      <c r="BI7" s="52">
        <f t="shared" si="14"/>
        <v>-15236.9</v>
      </c>
      <c r="BJ7" s="52">
        <f t="shared" si="14"/>
        <v>0</v>
      </c>
      <c r="BK7" s="52">
        <f t="shared" si="14"/>
        <v>38.299999999999997</v>
      </c>
      <c r="BL7" s="52">
        <f t="shared" si="14"/>
        <v>30.4</v>
      </c>
      <c r="BM7" s="52">
        <f t="shared" si="14"/>
        <v>33.6</v>
      </c>
      <c r="BN7" s="52">
        <f t="shared" si="14"/>
        <v>-122.5</v>
      </c>
      <c r="BO7" s="52">
        <f t="shared" si="14"/>
        <v>8.5</v>
      </c>
      <c r="BP7" s="49"/>
      <c r="BQ7" s="53">
        <f>BQ8</f>
        <v>50900</v>
      </c>
      <c r="BR7" s="53">
        <f t="shared" ref="BR7:BZ7" si="15">BR8</f>
        <v>52441</v>
      </c>
      <c r="BS7" s="53">
        <f t="shared" si="15"/>
        <v>35375</v>
      </c>
      <c r="BT7" s="53">
        <f t="shared" si="15"/>
        <v>-16913</v>
      </c>
      <c r="BU7" s="53">
        <f t="shared" si="15"/>
        <v>-9123</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39637</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263.60000000000002</v>
      </c>
      <c r="DL7" s="52">
        <f t="shared" ref="DL7:DT7" si="17">DL8</f>
        <v>263.60000000000002</v>
      </c>
      <c r="DM7" s="52">
        <f t="shared" si="17"/>
        <v>240.9</v>
      </c>
      <c r="DN7" s="52">
        <f t="shared" si="17"/>
        <v>0</v>
      </c>
      <c r="DO7" s="52">
        <f t="shared" si="17"/>
        <v>0</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271004</v>
      </c>
      <c r="D8" s="55">
        <v>47</v>
      </c>
      <c r="E8" s="55">
        <v>14</v>
      </c>
      <c r="F8" s="55">
        <v>0</v>
      </c>
      <c r="G8" s="55">
        <v>27</v>
      </c>
      <c r="H8" s="55" t="s">
        <v>110</v>
      </c>
      <c r="I8" s="55" t="s">
        <v>111</v>
      </c>
      <c r="J8" s="55" t="s">
        <v>112</v>
      </c>
      <c r="K8" s="55" t="s">
        <v>113</v>
      </c>
      <c r="L8" s="55" t="s">
        <v>114</v>
      </c>
      <c r="M8" s="55" t="s">
        <v>115</v>
      </c>
      <c r="N8" s="55" t="s">
        <v>116</v>
      </c>
      <c r="O8" s="56" t="s">
        <v>117</v>
      </c>
      <c r="P8" s="57" t="s">
        <v>118</v>
      </c>
      <c r="Q8" s="57" t="s">
        <v>119</v>
      </c>
      <c r="R8" s="58">
        <v>23</v>
      </c>
      <c r="S8" s="57" t="s">
        <v>120</v>
      </c>
      <c r="T8" s="57" t="s">
        <v>121</v>
      </c>
      <c r="U8" s="58">
        <v>5400</v>
      </c>
      <c r="V8" s="58">
        <v>22</v>
      </c>
      <c r="W8" s="58">
        <v>6000</v>
      </c>
      <c r="X8" s="57" t="s">
        <v>122</v>
      </c>
      <c r="Y8" s="59">
        <v>292</v>
      </c>
      <c r="Z8" s="59">
        <v>302.60000000000002</v>
      </c>
      <c r="AA8" s="59">
        <v>205.1</v>
      </c>
      <c r="AB8" s="59">
        <v>0.7</v>
      </c>
      <c r="AC8" s="59">
        <v>0</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65.8</v>
      </c>
      <c r="BG8" s="59">
        <v>67</v>
      </c>
      <c r="BH8" s="59">
        <v>51.2</v>
      </c>
      <c r="BI8" s="59">
        <v>-15236.9</v>
      </c>
      <c r="BJ8" s="59">
        <v>0</v>
      </c>
      <c r="BK8" s="59">
        <v>38.299999999999997</v>
      </c>
      <c r="BL8" s="59">
        <v>30.4</v>
      </c>
      <c r="BM8" s="59">
        <v>33.6</v>
      </c>
      <c r="BN8" s="59">
        <v>-122.5</v>
      </c>
      <c r="BO8" s="59">
        <v>8.5</v>
      </c>
      <c r="BP8" s="56">
        <v>0.8</v>
      </c>
      <c r="BQ8" s="60">
        <v>50900</v>
      </c>
      <c r="BR8" s="60">
        <v>52441</v>
      </c>
      <c r="BS8" s="60">
        <v>35375</v>
      </c>
      <c r="BT8" s="61">
        <v>-16913</v>
      </c>
      <c r="BU8" s="61">
        <v>-9123</v>
      </c>
      <c r="BV8" s="60">
        <v>7814</v>
      </c>
      <c r="BW8" s="60">
        <v>8183</v>
      </c>
      <c r="BX8" s="60">
        <v>7940</v>
      </c>
      <c r="BY8" s="60">
        <v>2576</v>
      </c>
      <c r="BZ8" s="60">
        <v>4153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0</v>
      </c>
      <c r="CN8" s="58">
        <v>39637</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58.4</v>
      </c>
      <c r="DF8" s="59">
        <v>83.1</v>
      </c>
      <c r="DG8" s="59">
        <v>54.4</v>
      </c>
      <c r="DH8" s="59">
        <v>70.3</v>
      </c>
      <c r="DI8" s="59">
        <v>70</v>
      </c>
      <c r="DJ8" s="56">
        <v>99.8</v>
      </c>
      <c r="DK8" s="59">
        <v>263.60000000000002</v>
      </c>
      <c r="DL8" s="59">
        <v>263.60000000000002</v>
      </c>
      <c r="DM8" s="59">
        <v>240.9</v>
      </c>
      <c r="DN8" s="59">
        <v>0</v>
      </c>
      <c r="DO8" s="59">
        <v>0</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2022-12-09T03:28:45Z</dcterms:created>
  <dcterms:modified xsi:type="dcterms:W3CDTF">2023-01-16T08:46:39Z</dcterms:modified>
  <cp:category/>
</cp:coreProperties>
</file>