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ISV-IPF01V\Redirect$\178206\Documents\"/>
    </mc:Choice>
  </mc:AlternateContent>
  <xr:revisionPtr revIDLastSave="0" documentId="8_{ED4AFA8E-3CE5-4A87-9F97-FE6AB24A2649}" xr6:coauthVersionLast="36" xr6:coauthVersionMax="36" xr10:uidLastSave="{00000000-0000-0000-0000-000000000000}"/>
  <workbookProtection workbookAlgorithmName="SHA-512" workbookHashValue="ksA1SpmA7Pa6MKnE/X+xbustQvH1WWH0Js3Azr8GqFrfhec8qTC9VDyrSbTNE8VeohtOUS8Plc5bPX4ZuERV5w==" workbookSaltValue="oXQX45f66DueOtgFx3/VPw==" workbookSpinCount="100000" lockStructure="1"/>
  <bookViews>
    <workbookView xWindow="0" yWindow="0" windowWidth="18480" windowHeight="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ID12" i="4"/>
  <c r="FZ12" i="4"/>
  <c r="EG12" i="4"/>
  <c r="CN12" i="4"/>
  <c r="AU12" i="4"/>
  <c r="B12" i="4"/>
  <c r="JW10" i="4"/>
  <c r="ID10" i="4"/>
  <c r="FZ10" i="4"/>
  <c r="AU10" i="4"/>
  <c r="LP8" i="4"/>
  <c r="JW8" i="4"/>
  <c r="ID8" i="4"/>
  <c r="CN8" i="4"/>
  <c r="B8" i="4"/>
  <c r="MH78" i="4" l="1"/>
  <c r="BX54" i="4"/>
  <c r="BX32" i="4"/>
  <c r="MN54" i="4"/>
  <c r="MN32" i="4"/>
  <c r="IZ54" i="4"/>
  <c r="IZ32" i="4"/>
  <c r="HM78" i="4"/>
  <c r="FL54" i="4"/>
  <c r="FL32" i="4"/>
  <c r="CS78" i="4"/>
  <c r="C11" i="5"/>
  <c r="D11" i="5"/>
  <c r="E11" i="5"/>
  <c r="B11" i="5"/>
  <c r="DS54" i="4" l="1"/>
  <c r="AE54" i="4"/>
  <c r="KU54" i="4"/>
  <c r="KC78" i="4"/>
  <c r="HG54" i="4"/>
  <c r="HG32" i="4"/>
  <c r="FH78" i="4"/>
  <c r="DS32" i="4"/>
  <c r="AN78" i="4"/>
  <c r="AE32" i="4"/>
  <c r="KU32" i="4"/>
  <c r="LY54" i="4"/>
  <c r="IK32" i="4"/>
  <c r="LO78" i="4"/>
  <c r="IK54" i="4"/>
  <c r="GT78" i="4"/>
  <c r="EW54" i="4"/>
  <c r="BZ78" i="4"/>
  <c r="BI54" i="4"/>
  <c r="BI32" i="4"/>
  <c r="LY32" i="4"/>
  <c r="EW32" i="4"/>
  <c r="GR54" i="4"/>
  <c r="GR32" i="4"/>
  <c r="DD54" i="4"/>
  <c r="DD32" i="4"/>
  <c r="U78" i="4"/>
  <c r="KF54" i="4"/>
  <c r="KF32" i="4"/>
  <c r="JJ78" i="4"/>
  <c r="EO78" i="4"/>
  <c r="P54" i="4"/>
  <c r="P32" i="4"/>
  <c r="BG78" i="4"/>
  <c r="LJ32" i="4"/>
  <c r="HV32" i="4"/>
  <c r="GA78" i="4"/>
  <c r="EH54" i="4"/>
  <c r="EH32" i="4"/>
  <c r="AT54" i="4"/>
  <c r="AT32" i="4"/>
  <c r="LJ54" i="4"/>
  <c r="KV78" i="4"/>
  <c r="HV54"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<sst xmlns="http://schemas.openxmlformats.org/spreadsheetml/2006/main" count="327" uniqueCount="180">
  <si>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</si>
  <si>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</si>
  <si>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</si>
  <si>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</si>
  <si>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</si>
  <si>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</si>
  <si>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</si>
  <si>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</si>
  <si>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</si>
  <si>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</si>
  <si>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</si>
  <si>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</si>
  <si>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</si>
  <si>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</si>
  <si>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</si>
  <si>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</si>
  <si>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</si>
  <si>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</si>
  <si>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</si>
  <si>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</si>
  <si>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</si>
  <si>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</si>
  <si>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</si>
  <si>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</si>
  <si>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</si>
  <si>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</si>
  <si>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</si>
  <si>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</si>
  <si>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</si>
  <si>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</si>
  <si>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</si>
  <si>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</si>
  <si>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</si>
  <si>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</si>
  <si>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</si>
  <si>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</si>
  <si>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</si>
  <si>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</si>
  <si>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</si>
  <si>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</si>
  <si>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</si>
  <si>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</si>
  <si>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</si>
  <si>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</si>
  <si>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</si>
  <si>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</si>
  <si>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</si>
  <si>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</si>
  <si>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</si>
  <si>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</si>
  <si>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</si>
  <si>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</si>
  <si>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</si>
  <si>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</si>
  <si>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</si>
  <si>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</si>
  <si>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</si>
  <si>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</si>
  <si>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</si>
  <si>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</si>
  <si>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</si>
  <si>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</si>
  <si>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</si>
  <si>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</si>
  <si>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</si>
  <si>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</si>
  <si>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</si>
  <si>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</si>
  <si>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</si>
  <si>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</si>
  <si>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</si>
  <si>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</si>
  <si>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</si>
  <si>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</si>
  <si>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</si>
  <si>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</si>
  <si>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</si>
  <si>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</si>
  <si>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</si>
  <si>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</si>
  <si>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</si>
  <si>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</si>
  <si>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</si>
  <si>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</si>
  <si>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</si>
  <si>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</si>
  <si>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</si>
  <si>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</si>
  <si>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</si>
  <si>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</si>
  <si>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</si>
  <si>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</si>
  <si>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</si>
  <si>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</si>
  <si>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</si>
  <si>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</si>
  <si>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</si>
  <si>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</si>
  <si>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</si>
  <si>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</si>
  <si>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</si>
  <si>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</si>
  <si>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</si>
  <si>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</si>
  <si>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</si>
  <si>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</si>
  <si>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</si>
  <si>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</si>
  <si>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</si>
  <si>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</si>
  <si>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</si>
  <si>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</si>
  <si>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</si>
  <si>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</si>
  <si>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</si>
  <si>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</si>
  <si>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</si>
  <si>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</si>
  <si>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</si>
  <si>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</si>
  <si>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</si>
  <si>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</si>
  <si>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</si>
  <si>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</si>
  <si>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</si>
  <si>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</si>
  <si>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</si>
  <si>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</si>
  <si>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</si>
  <si>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</si>
  <si>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</si>
  <si>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</si>
  <si>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</si>
  <si>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</si>
  <si>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</si>
  <si>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</si>
  <si>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</si>
  <si>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</si>
  <si>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</si>
  <si>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</si>
  <si>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</si>
  <si>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</si>
  <si>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</si>
  <si>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</si>
  <si>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</si>
  <si>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</si>
  <si>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</si>
  <si>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</si>
  <si>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</si>
  <si>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</si>
  <si>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</si>
  <si>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</si>
  <si>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</si>
  <si>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</si>
  <si>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</si>
  <si>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</si>
  <si>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</si>
  <si>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</si>
  <si>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地方独立行政法人堺市立病院機構</t>
  </si>
  <si>
    <t>堺市立病院</t>
  </si>
  <si>
    <t>地方独立行政法人</t>
  </si>
  <si>
    <t>病院事業</t>
  </si>
  <si>
    <t>一般病院</t>
  </si>
  <si>
    <t>400床以上～500床未満</t>
  </si>
  <si>
    <t>非設置</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</si>
  <si>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</si>
  <si>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</si>
  <si>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</si>
  <si>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</si>
  <si>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</si>
  <si>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</si>
  <si>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</si>
  <si>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</si>
  <si>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</si>
  <si>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</si>
  <si>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</si>
  <si>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・市内唯一の救命救急センターとして、二次救急及び三次救急医療。
・地域医療機関との連携と役割分担に基づき小児医療及び周産期医療。
・感染症指定医療機関として地域の感染症医療における中核的な役割。
・災害拠点病院として地域防災計画に基づく対応を的確に行い、医療救護活動の実施。
・二次医療圏内における小児救急搬送件数の約半数の受入れを行っている。</t>
    <phoneticPr fontId="5"/>
  </si>
  <si>
    <t xml:space="preserve">感染症指定医療機関として地域の感染症医療における中核的な役割と二次救急及び三次救急医療機関としての役割を両立できるよう職員が一丸となって取り組んだことが、令和2年度を上回る経常収支比率へと繋がった。
今後は診療制限がなくなることを想定し、入院患者の確保や救急医療、地域の医療機関との連携をより強化していくことを目指し病床稼働率を回復させていくことで、健全かつ効率的な経営に取り組んでいく。
</t>
    <rPh sb="43" eb="45">
      <t>キカン</t>
    </rPh>
    <rPh sb="49" eb="51">
      <t>ヤクワリ</t>
    </rPh>
    <rPh sb="52" eb="54">
      <t>リョウリツ</t>
    </rPh>
    <rPh sb="59" eb="61">
      <t>ショクイン</t>
    </rPh>
    <rPh sb="62" eb="64">
      <t>イチガン</t>
    </rPh>
    <rPh sb="68" eb="69">
      <t>ト</t>
    </rPh>
    <rPh sb="70" eb="71">
      <t>ク</t>
    </rPh>
    <rPh sb="86" eb="88">
      <t>ケイジョウ</t>
    </rPh>
    <rPh sb="88" eb="92">
      <t>シュウシヒリツ</t>
    </rPh>
    <rPh sb="94" eb="95">
      <t>ツナ</t>
    </rPh>
    <rPh sb="100" eb="102">
      <t>コンゴ</t>
    </rPh>
    <rPh sb="103" eb="107">
      <t>シンリョウセイゲン</t>
    </rPh>
    <rPh sb="115" eb="117">
      <t>ソウテイ</t>
    </rPh>
    <rPh sb="155" eb="157">
      <t>メザ</t>
    </rPh>
    <rPh sb="158" eb="160">
      <t>ビョウショウ</t>
    </rPh>
    <rPh sb="160" eb="163">
      <t>カドウリツ</t>
    </rPh>
    <rPh sb="164" eb="166">
      <t>カイフク</t>
    </rPh>
    <rPh sb="175" eb="177">
      <t>ケンゼン</t>
    </rPh>
    <rPh sb="179" eb="182">
      <t>コウリツテキ</t>
    </rPh>
    <rPh sb="183" eb="185">
      <t>ケイエイ</t>
    </rPh>
    <rPh sb="186" eb="187">
      <t>ト</t>
    </rPh>
    <rPh sb="188" eb="189">
      <t>ク</t>
    </rPh>
    <phoneticPr fontId="5"/>
  </si>
  <si>
    <t>① 経常収支比率
② 医業収支比率
③ 累積欠損金比率
→令和3年度も令和2年度に引き続き新型コロナウイルス感染症の影響による、診療制限があるなかで、コロナ診療（第 4 波においては、重症化患者の増加）と、救急医療や高度医療等を両立できるよう取り組んだことで、入院収益の増加及び行政からの感染症医療に対する補助金等の増加につながった。
・経常収支比率：前年度より7.9ポイント増加
・医業収支比率：前年度より1.3ポイント増加
・累積欠損金比率：前年度同様、0
④ 病床利用率
→新型コロナ対応のため、病棟の閉鎖や救急患者の受け入れ制限等により病床利用率が前年度より0.8ポイント低下した。
⑤ 入院患者1人1日当たり収益
→新型コロナ患者受け入れにより、重度の患者の割合が増加したことにより単価が増加した。
⑥外来患者1人1日あたり収益
→高額なHIV薬を院外処方箋へ切り替えたこと等により単価が減少した。
⑦職員給与費対医業収益比率
→①②③と同理由により、前年度より1.2ポイント低下した。
⑧材料費対医業収益比率
→①②③および⑥と同理由により、前年度より1.4ポイント低下した。</t>
    <phoneticPr fontId="5"/>
  </si>
  <si>
    <t xml:space="preserve">①有形固定資産減価償却率
→平成27年度の新築移転により建物・構築物等は類似病院と比較して老朽化は進んでいない。
前年度より4.4ポイント増加しているが、年々上がり幅は鈍化している。
②器械備品減価償却率
→令和2年度に初めて類似病院平均値を超える状況となったが、計画的に医療機器の更新を行っている。前年度より3.7ポイント増加となった。
③1床あたり有形固定資産
→大きな変動はない。
</t>
    <rPh sb="57" eb="60">
      <t>ゼンネンド</t>
    </rPh>
    <rPh sb="69" eb="71">
      <t>ゾウカ</t>
    </rPh>
    <rPh sb="77" eb="79">
      <t>ネンネン</t>
    </rPh>
    <rPh sb="79" eb="80">
      <t>ア</t>
    </rPh>
    <rPh sb="82" eb="83">
      <t>ハバ</t>
    </rPh>
    <rPh sb="84" eb="86">
      <t>ドンカ</t>
    </rPh>
    <rPh sb="184" eb="185">
      <t>オオ</t>
    </rPh>
    <rPh sb="187" eb="189">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</si>
</sst>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89.5</c:v>
                </c:pt>
                <c:pt idx="1">
                  <c:v>87.8</c:v>
                </c:pt>
                <c:pt idx="2">
                  <c:v>89</c:v>
                </c:pt>
                <c:pt idx="3">
                  <c:v>72.400000000000006</c:v>
                </c:pt>
                <c:pt idx="4">
                  <c:v>71.599999999999994</c:v>
                </c:pt>
              </c:numCache>
            </c:numRef>
          </c:val>
          <c:extLst>
            <c:ext xmlns:c16="http://schemas.microsoft.com/office/drawing/2014/chart" uri="{C3380CC4-5D6E-409C-BE32-E72D297353CC}">
              <c16:uniqueId val="{00000000-324A-4965-A583-8B75932D963E}"/>
            </c:ext>
          </c:extLst>
        </c:ser>
        <c:dLbls>
          <c:showLegendKey val="0"/>
          <c:showVal val="0"/>
          <c:showCatName val="0"/>
          <c:showSerName val="0"/>
          <c:showPercent val="0"/>
          <c:showBubbleSize val="0"/>
        </c:dLbls>
        <c:gapWidth val="150"/>
        <c:axId val="115786768"/>
        <c:axId val="11578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324A-4965-A583-8B75932D963E}"/>
            </c:ext>
          </c:extLst>
        </c:ser>
        <c:dLbls>
          <c:showLegendKey val="0"/>
          <c:showVal val="0"/>
          <c:showCatName val="0"/>
          <c:showSerName val="0"/>
          <c:showPercent val="0"/>
          <c:showBubbleSize val="0"/>
        </c:dLbls>
        <c:marker val="1"/>
        <c:smooth val="0"/>
        <c:axId val="115786768"/>
        <c:axId val="115788728"/>
      </c:lineChart>
      <c:catAx>
        <c:axId val="115786768"/>
        <c:scaling>
          <c:orientation val="minMax"/>
        </c:scaling>
        <c:delete val="1"/>
        <c:axPos val="b"/>
        <c:numFmt formatCode="General" sourceLinked="1"/>
        <c:majorTickMark val="none"/>
        <c:minorTickMark val="none"/>
        <c:tickLblPos val="none"/>
        <c:crossAx val="115788728"/>
        <c:crosses val="autoZero"/>
        <c:auto val="1"/>
        <c:lblAlgn val="ctr"/>
        <c:lblOffset val="100"/>
        <c:noMultiLvlLbl val="1"/>
      </c:catAx>
      <c:valAx>
        <c:axId val="11578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8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23567</c:v>
                </c:pt>
                <c:pt idx="1">
                  <c:v>23794</c:v>
                </c:pt>
                <c:pt idx="2">
                  <c:v>24663</c:v>
                </c:pt>
                <c:pt idx="3">
                  <c:v>27182</c:v>
                </c:pt>
                <c:pt idx="4">
                  <c:v>26374</c:v>
                </c:pt>
              </c:numCache>
            </c:numRef>
          </c:val>
          <c:extLst>
            <c:ext xmlns:c16="http://schemas.microsoft.com/office/drawing/2014/chart" uri="{C3380CC4-5D6E-409C-BE32-E72D297353CC}">
              <c16:uniqueId val="{00000000-B127-41A3-8E98-635A85DFF2F4}"/>
            </c:ext>
          </c:extLst>
        </c:ser>
        <c:dLbls>
          <c:showLegendKey val="0"/>
          <c:showVal val="0"/>
          <c:showCatName val="0"/>
          <c:showSerName val="0"/>
          <c:showPercent val="0"/>
          <c:showBubbleSize val="0"/>
        </c:dLbls>
        <c:gapWidth val="150"/>
        <c:axId val="465347888"/>
        <c:axId val="46535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B127-41A3-8E98-635A85DFF2F4}"/>
            </c:ext>
          </c:extLst>
        </c:ser>
        <c:dLbls>
          <c:showLegendKey val="0"/>
          <c:showVal val="0"/>
          <c:showCatName val="0"/>
          <c:showSerName val="0"/>
          <c:showPercent val="0"/>
          <c:showBubbleSize val="0"/>
        </c:dLbls>
        <c:marker val="1"/>
        <c:smooth val="0"/>
        <c:axId val="465347888"/>
        <c:axId val="465351024"/>
      </c:lineChart>
      <c:catAx>
        <c:axId val="465347888"/>
        <c:scaling>
          <c:orientation val="minMax"/>
        </c:scaling>
        <c:delete val="1"/>
        <c:axPos val="b"/>
        <c:numFmt formatCode="General" sourceLinked="1"/>
        <c:majorTickMark val="none"/>
        <c:minorTickMark val="none"/>
        <c:tickLblPos val="none"/>
        <c:crossAx val="465351024"/>
        <c:crosses val="autoZero"/>
        <c:auto val="1"/>
        <c:lblAlgn val="ctr"/>
        <c:lblOffset val="100"/>
        <c:noMultiLvlLbl val="1"/>
      </c:catAx>
      <c:valAx>
        <c:axId val="46535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34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75216</c:v>
                </c:pt>
                <c:pt idx="1">
                  <c:v>74091</c:v>
                </c:pt>
                <c:pt idx="2">
                  <c:v>75918</c:v>
                </c:pt>
                <c:pt idx="3">
                  <c:v>90815</c:v>
                </c:pt>
                <c:pt idx="4">
                  <c:v>95366</c:v>
                </c:pt>
              </c:numCache>
            </c:numRef>
          </c:val>
          <c:extLst>
            <c:ext xmlns:c16="http://schemas.microsoft.com/office/drawing/2014/chart" uri="{C3380CC4-5D6E-409C-BE32-E72D297353CC}">
              <c16:uniqueId val="{00000000-41F6-498A-AA5E-F56484FF1E62}"/>
            </c:ext>
          </c:extLst>
        </c:ser>
        <c:dLbls>
          <c:showLegendKey val="0"/>
          <c:showVal val="0"/>
          <c:showCatName val="0"/>
          <c:showSerName val="0"/>
          <c:showPercent val="0"/>
          <c:showBubbleSize val="0"/>
        </c:dLbls>
        <c:gapWidth val="150"/>
        <c:axId val="465353768"/>
        <c:axId val="46534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41F6-498A-AA5E-F56484FF1E62}"/>
            </c:ext>
          </c:extLst>
        </c:ser>
        <c:dLbls>
          <c:showLegendKey val="0"/>
          <c:showVal val="0"/>
          <c:showCatName val="0"/>
          <c:showSerName val="0"/>
          <c:showPercent val="0"/>
          <c:showBubbleSize val="0"/>
        </c:dLbls>
        <c:marker val="1"/>
        <c:smooth val="0"/>
        <c:axId val="465353768"/>
        <c:axId val="465347496"/>
      </c:lineChart>
      <c:catAx>
        <c:axId val="465353768"/>
        <c:scaling>
          <c:orientation val="minMax"/>
        </c:scaling>
        <c:delete val="1"/>
        <c:axPos val="b"/>
        <c:numFmt formatCode="General" sourceLinked="1"/>
        <c:majorTickMark val="none"/>
        <c:minorTickMark val="none"/>
        <c:tickLblPos val="none"/>
        <c:crossAx val="465347496"/>
        <c:crosses val="autoZero"/>
        <c:auto val="1"/>
        <c:lblAlgn val="ctr"/>
        <c:lblOffset val="100"/>
        <c:noMultiLvlLbl val="1"/>
      </c:catAx>
      <c:valAx>
        <c:axId val="465347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35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10.1</c:v>
                </c:pt>
                <c:pt idx="1">
                  <c:v>10.199999999999999</c:v>
                </c:pt>
                <c:pt idx="2">
                  <c:v>10</c:v>
                </c:pt>
                <c:pt idx="3">
                  <c:v>0</c:v>
                </c:pt>
                <c:pt idx="4">
                  <c:v>0</c:v>
                </c:pt>
              </c:numCache>
            </c:numRef>
          </c:val>
          <c:extLst>
            <c:ext xmlns:c16="http://schemas.microsoft.com/office/drawing/2014/chart" uri="{C3380CC4-5D6E-409C-BE32-E72D297353CC}">
              <c16:uniqueId val="{00000000-A3C9-46CF-85EF-B05AEBFFCB3D}"/>
            </c:ext>
          </c:extLst>
        </c:ser>
        <c:dLbls>
          <c:showLegendKey val="0"/>
          <c:showVal val="0"/>
          <c:showCatName val="0"/>
          <c:showSerName val="0"/>
          <c:showPercent val="0"/>
          <c:showBubbleSize val="0"/>
        </c:dLbls>
        <c:gapWidth val="150"/>
        <c:axId val="115785592"/>
        <c:axId val="1157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A3C9-46CF-85EF-B05AEBFFCB3D}"/>
            </c:ext>
          </c:extLst>
        </c:ser>
        <c:dLbls>
          <c:showLegendKey val="0"/>
          <c:showVal val="0"/>
          <c:showCatName val="0"/>
          <c:showSerName val="0"/>
          <c:showPercent val="0"/>
          <c:showBubbleSize val="0"/>
        </c:dLbls>
        <c:marker val="1"/>
        <c:smooth val="0"/>
        <c:axId val="115785592"/>
        <c:axId val="115787552"/>
      </c:lineChart>
      <c:catAx>
        <c:axId val="115785592"/>
        <c:scaling>
          <c:orientation val="minMax"/>
        </c:scaling>
        <c:delete val="1"/>
        <c:axPos val="b"/>
        <c:numFmt formatCode="General" sourceLinked="1"/>
        <c:majorTickMark val="none"/>
        <c:minorTickMark val="none"/>
        <c:tickLblPos val="none"/>
        <c:crossAx val="115787552"/>
        <c:crosses val="autoZero"/>
        <c:auto val="1"/>
        <c:lblAlgn val="ctr"/>
        <c:lblOffset val="100"/>
        <c:noMultiLvlLbl val="1"/>
      </c:catAx>
      <c:valAx>
        <c:axId val="1157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8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95.3</c:v>
                </c:pt>
                <c:pt idx="1">
                  <c:v>96.4</c:v>
                </c:pt>
                <c:pt idx="2">
                  <c:v>97.5</c:v>
                </c:pt>
                <c:pt idx="3">
                  <c:v>96.5</c:v>
                </c:pt>
                <c:pt idx="4">
                  <c:v>97.8</c:v>
                </c:pt>
              </c:numCache>
            </c:numRef>
          </c:val>
          <c:extLst>
            <c:ext xmlns:c16="http://schemas.microsoft.com/office/drawing/2014/chart" uri="{C3380CC4-5D6E-409C-BE32-E72D297353CC}">
              <c16:uniqueId val="{00000000-FE82-4480-ABCF-22EC4EBA003B}"/>
            </c:ext>
          </c:extLst>
        </c:ser>
        <c:dLbls>
          <c:showLegendKey val="0"/>
          <c:showVal val="0"/>
          <c:showCatName val="0"/>
          <c:showSerName val="0"/>
          <c:showPercent val="0"/>
          <c:showBubbleSize val="0"/>
        </c:dLbls>
        <c:gapWidth val="150"/>
        <c:axId val="115788336"/>
        <c:axId val="4650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FE82-4480-ABCF-22EC4EBA003B}"/>
            </c:ext>
          </c:extLst>
        </c:ser>
        <c:dLbls>
          <c:showLegendKey val="0"/>
          <c:showVal val="0"/>
          <c:showCatName val="0"/>
          <c:showSerName val="0"/>
          <c:showPercent val="0"/>
          <c:showBubbleSize val="0"/>
        </c:dLbls>
        <c:marker val="1"/>
        <c:smooth val="0"/>
        <c:axId val="115788336"/>
        <c:axId val="465027200"/>
      </c:lineChart>
      <c:catAx>
        <c:axId val="115788336"/>
        <c:scaling>
          <c:orientation val="minMax"/>
        </c:scaling>
        <c:delete val="1"/>
        <c:axPos val="b"/>
        <c:numFmt formatCode="General" sourceLinked="1"/>
        <c:majorTickMark val="none"/>
        <c:minorTickMark val="none"/>
        <c:tickLblPos val="none"/>
        <c:crossAx val="465027200"/>
        <c:crosses val="autoZero"/>
        <c:auto val="1"/>
        <c:lblAlgn val="ctr"/>
        <c:lblOffset val="100"/>
        <c:noMultiLvlLbl val="1"/>
      </c:catAx>
      <c:valAx>
        <c:axId val="46502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8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99.5</c:v>
                </c:pt>
                <c:pt idx="1">
                  <c:v>99.8</c:v>
                </c:pt>
                <c:pt idx="2">
                  <c:v>99.8</c:v>
                </c:pt>
                <c:pt idx="3">
                  <c:v>112.9</c:v>
                </c:pt>
                <c:pt idx="4">
                  <c:v>120.8</c:v>
                </c:pt>
              </c:numCache>
            </c:numRef>
          </c:val>
          <c:extLst>
            <c:ext xmlns:c16="http://schemas.microsoft.com/office/drawing/2014/chart" uri="{C3380CC4-5D6E-409C-BE32-E72D297353CC}">
              <c16:uniqueId val="{00000000-709C-45D4-A5BD-F5C5AAF39F4A}"/>
            </c:ext>
          </c:extLst>
        </c:ser>
        <c:dLbls>
          <c:showLegendKey val="0"/>
          <c:showVal val="0"/>
          <c:showCatName val="0"/>
          <c:showSerName val="0"/>
          <c:showPercent val="0"/>
          <c:showBubbleSize val="0"/>
        </c:dLbls>
        <c:gapWidth val="150"/>
        <c:axId val="465023672"/>
        <c:axId val="4650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09C-45D4-A5BD-F5C5AAF39F4A}"/>
            </c:ext>
          </c:extLst>
        </c:ser>
        <c:dLbls>
          <c:showLegendKey val="0"/>
          <c:showVal val="0"/>
          <c:showCatName val="0"/>
          <c:showSerName val="0"/>
          <c:showPercent val="0"/>
          <c:showBubbleSize val="0"/>
        </c:dLbls>
        <c:marker val="1"/>
        <c:smooth val="0"/>
        <c:axId val="465023672"/>
        <c:axId val="465020928"/>
      </c:lineChart>
      <c:catAx>
        <c:axId val="465023672"/>
        <c:scaling>
          <c:orientation val="minMax"/>
        </c:scaling>
        <c:delete val="1"/>
        <c:axPos val="b"/>
        <c:numFmt formatCode="General" sourceLinked="1"/>
        <c:majorTickMark val="none"/>
        <c:minorTickMark val="none"/>
        <c:tickLblPos val="none"/>
        <c:crossAx val="465020928"/>
        <c:crosses val="autoZero"/>
        <c:auto val="1"/>
        <c:lblAlgn val="ctr"/>
        <c:lblOffset val="100"/>
        <c:noMultiLvlLbl val="1"/>
      </c:catAx>
      <c:valAx>
        <c:axId val="46502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502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29.4</c:v>
                </c:pt>
                <c:pt idx="1">
                  <c:v>35.6</c:v>
                </c:pt>
                <c:pt idx="2">
                  <c:v>41.2</c:v>
                </c:pt>
                <c:pt idx="3">
                  <c:v>46.6</c:v>
                </c:pt>
                <c:pt idx="4">
                  <c:v>51</c:v>
                </c:pt>
              </c:numCache>
            </c:numRef>
          </c:val>
          <c:extLst>
            <c:ext xmlns:c16="http://schemas.microsoft.com/office/drawing/2014/chart" uri="{C3380CC4-5D6E-409C-BE32-E72D297353CC}">
              <c16:uniqueId val="{00000000-21CC-46C1-BC26-E93521D88918}"/>
            </c:ext>
          </c:extLst>
        </c:ser>
        <c:dLbls>
          <c:showLegendKey val="0"/>
          <c:showVal val="0"/>
          <c:showCatName val="0"/>
          <c:showSerName val="0"/>
          <c:showPercent val="0"/>
          <c:showBubbleSize val="0"/>
        </c:dLbls>
        <c:gapWidth val="150"/>
        <c:axId val="465025632"/>
        <c:axId val="4650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21CC-46C1-BC26-E93521D88918}"/>
            </c:ext>
          </c:extLst>
        </c:ser>
        <c:dLbls>
          <c:showLegendKey val="0"/>
          <c:showVal val="0"/>
          <c:showCatName val="0"/>
          <c:showSerName val="0"/>
          <c:showPercent val="0"/>
          <c:showBubbleSize val="0"/>
        </c:dLbls>
        <c:marker val="1"/>
        <c:smooth val="0"/>
        <c:axId val="465025632"/>
        <c:axId val="465026808"/>
      </c:lineChart>
      <c:catAx>
        <c:axId val="465025632"/>
        <c:scaling>
          <c:orientation val="minMax"/>
        </c:scaling>
        <c:delete val="1"/>
        <c:axPos val="b"/>
        <c:numFmt formatCode="General" sourceLinked="1"/>
        <c:majorTickMark val="none"/>
        <c:minorTickMark val="none"/>
        <c:tickLblPos val="none"/>
        <c:crossAx val="465026808"/>
        <c:crosses val="autoZero"/>
        <c:auto val="1"/>
        <c:lblAlgn val="ctr"/>
        <c:lblOffset val="100"/>
        <c:noMultiLvlLbl val="1"/>
      </c:catAx>
      <c:valAx>
        <c:axId val="46502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02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58.4</c:v>
                </c:pt>
                <c:pt idx="1">
                  <c:v>62.7</c:v>
                </c:pt>
                <c:pt idx="2">
                  <c:v>70.5</c:v>
                </c:pt>
                <c:pt idx="3">
                  <c:v>76.400000000000006</c:v>
                </c:pt>
                <c:pt idx="4">
                  <c:v>80.099999999999994</c:v>
                </c:pt>
              </c:numCache>
            </c:numRef>
          </c:val>
          <c:extLst>
            <c:ext xmlns:c16="http://schemas.microsoft.com/office/drawing/2014/chart" uri="{C3380CC4-5D6E-409C-BE32-E72D297353CC}">
              <c16:uniqueId val="{00000000-F646-4C33-A1A9-FAA5CC843A64}"/>
            </c:ext>
          </c:extLst>
        </c:ser>
        <c:dLbls>
          <c:showLegendKey val="0"/>
          <c:showVal val="0"/>
          <c:showCatName val="0"/>
          <c:showSerName val="0"/>
          <c:showPercent val="0"/>
          <c:showBubbleSize val="0"/>
        </c:dLbls>
        <c:gapWidth val="150"/>
        <c:axId val="465024064"/>
        <c:axId val="46502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F646-4C33-A1A9-FAA5CC843A64}"/>
            </c:ext>
          </c:extLst>
        </c:ser>
        <c:dLbls>
          <c:showLegendKey val="0"/>
          <c:showVal val="0"/>
          <c:showCatName val="0"/>
          <c:showSerName val="0"/>
          <c:showPercent val="0"/>
          <c:showBubbleSize val="0"/>
        </c:dLbls>
        <c:marker val="1"/>
        <c:smooth val="0"/>
        <c:axId val="465024064"/>
        <c:axId val="465022888"/>
      </c:lineChart>
      <c:catAx>
        <c:axId val="465024064"/>
        <c:scaling>
          <c:orientation val="minMax"/>
        </c:scaling>
        <c:delete val="1"/>
        <c:axPos val="b"/>
        <c:numFmt formatCode="General" sourceLinked="1"/>
        <c:majorTickMark val="none"/>
        <c:minorTickMark val="none"/>
        <c:tickLblPos val="none"/>
        <c:crossAx val="465022888"/>
        <c:crosses val="autoZero"/>
        <c:auto val="1"/>
        <c:lblAlgn val="ctr"/>
        <c:lblOffset val="100"/>
        <c:noMultiLvlLbl val="1"/>
      </c:catAx>
      <c:valAx>
        <c:axId val="46502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0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51632150</c:v>
                </c:pt>
                <c:pt idx="1">
                  <c:v>54492910</c:v>
                </c:pt>
                <c:pt idx="2">
                  <c:v>53841965</c:v>
                </c:pt>
                <c:pt idx="3">
                  <c:v>54278074</c:v>
                </c:pt>
                <c:pt idx="4">
                  <c:v>54713018</c:v>
                </c:pt>
              </c:numCache>
            </c:numRef>
          </c:val>
          <c:extLst>
            <c:ext xmlns:c16="http://schemas.microsoft.com/office/drawing/2014/chart" uri="{C3380CC4-5D6E-409C-BE32-E72D297353CC}">
              <c16:uniqueId val="{00000000-A00D-48F2-AA00-2A3BCB2B3A5B}"/>
            </c:ext>
          </c:extLst>
        </c:ser>
        <c:dLbls>
          <c:showLegendKey val="0"/>
          <c:showVal val="0"/>
          <c:showCatName val="0"/>
          <c:showSerName val="0"/>
          <c:showPercent val="0"/>
          <c:showBubbleSize val="0"/>
        </c:dLbls>
        <c:gapWidth val="150"/>
        <c:axId val="465024848"/>
        <c:axId val="46501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A00D-48F2-AA00-2A3BCB2B3A5B}"/>
            </c:ext>
          </c:extLst>
        </c:ser>
        <c:dLbls>
          <c:showLegendKey val="0"/>
          <c:showVal val="0"/>
          <c:showCatName val="0"/>
          <c:showSerName val="0"/>
          <c:showPercent val="0"/>
          <c:showBubbleSize val="0"/>
        </c:dLbls>
        <c:marker val="1"/>
        <c:smooth val="0"/>
        <c:axId val="465024848"/>
        <c:axId val="465019752"/>
      </c:lineChart>
      <c:catAx>
        <c:axId val="465024848"/>
        <c:scaling>
          <c:orientation val="minMax"/>
        </c:scaling>
        <c:delete val="1"/>
        <c:axPos val="b"/>
        <c:numFmt formatCode="General" sourceLinked="1"/>
        <c:majorTickMark val="none"/>
        <c:minorTickMark val="none"/>
        <c:tickLblPos val="none"/>
        <c:crossAx val="465019752"/>
        <c:crosses val="autoZero"/>
        <c:auto val="1"/>
        <c:lblAlgn val="ctr"/>
        <c:lblOffset val="100"/>
        <c:noMultiLvlLbl val="1"/>
      </c:catAx>
      <c:valAx>
        <c:axId val="465019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02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26.5</c:v>
                </c:pt>
                <c:pt idx="1">
                  <c:v>26.3</c:v>
                </c:pt>
                <c:pt idx="2">
                  <c:v>27.4</c:v>
                </c:pt>
                <c:pt idx="3">
                  <c:v>22.6</c:v>
                </c:pt>
                <c:pt idx="4">
                  <c:v>21.2</c:v>
                </c:pt>
              </c:numCache>
            </c:numRef>
          </c:val>
          <c:extLst>
            <c:ext xmlns:c16="http://schemas.microsoft.com/office/drawing/2014/chart" uri="{C3380CC4-5D6E-409C-BE32-E72D297353CC}">
              <c16:uniqueId val="{00000000-5A37-4939-80E7-F644C39F2F9B}"/>
            </c:ext>
          </c:extLst>
        </c:ser>
        <c:dLbls>
          <c:showLegendKey val="0"/>
          <c:showVal val="0"/>
          <c:showCatName val="0"/>
          <c:showSerName val="0"/>
          <c:showPercent val="0"/>
          <c:showBubbleSize val="0"/>
        </c:dLbls>
        <c:gapWidth val="150"/>
        <c:axId val="465023280"/>
        <c:axId val="46502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5A37-4939-80E7-F644C39F2F9B}"/>
            </c:ext>
          </c:extLst>
        </c:ser>
        <c:dLbls>
          <c:showLegendKey val="0"/>
          <c:showVal val="0"/>
          <c:showCatName val="0"/>
          <c:showSerName val="0"/>
          <c:showPercent val="0"/>
          <c:showBubbleSize val="0"/>
        </c:dLbls>
        <c:marker val="1"/>
        <c:smooth val="0"/>
        <c:axId val="465023280"/>
        <c:axId val="465026416"/>
      </c:lineChart>
      <c:catAx>
        <c:axId val="465023280"/>
        <c:scaling>
          <c:orientation val="minMax"/>
        </c:scaling>
        <c:delete val="1"/>
        <c:axPos val="b"/>
        <c:numFmt formatCode="General" sourceLinked="1"/>
        <c:majorTickMark val="none"/>
        <c:minorTickMark val="none"/>
        <c:tickLblPos val="none"/>
        <c:crossAx val="465026416"/>
        <c:crosses val="autoZero"/>
        <c:auto val="1"/>
        <c:lblAlgn val="ctr"/>
        <c:lblOffset val="100"/>
        <c:noMultiLvlLbl val="1"/>
      </c:catAx>
      <c:valAx>
        <c:axId val="46502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02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45.4</c:v>
                </c:pt>
                <c:pt idx="1">
                  <c:v>44.4</c:v>
                </c:pt>
                <c:pt idx="2">
                  <c:v>44.1</c:v>
                </c:pt>
                <c:pt idx="3">
                  <c:v>41</c:v>
                </c:pt>
                <c:pt idx="4">
                  <c:v>39.799999999999997</c:v>
                </c:pt>
              </c:numCache>
            </c:numRef>
          </c:val>
          <c:extLst>
            <c:ext xmlns:c16="http://schemas.microsoft.com/office/drawing/2014/chart" uri="{C3380CC4-5D6E-409C-BE32-E72D297353CC}">
              <c16:uniqueId val="{00000000-6CEF-4815-A71F-F78E1005341C}"/>
            </c:ext>
          </c:extLst>
        </c:ser>
        <c:dLbls>
          <c:showLegendKey val="0"/>
          <c:showVal val="0"/>
          <c:showCatName val="0"/>
          <c:showSerName val="0"/>
          <c:showPercent val="0"/>
          <c:showBubbleSize val="0"/>
        </c:dLbls>
        <c:gapWidth val="150"/>
        <c:axId val="465020536"/>
        <c:axId val="46502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6CEF-4815-A71F-F78E1005341C}"/>
            </c:ext>
          </c:extLst>
        </c:ser>
        <c:dLbls>
          <c:showLegendKey val="0"/>
          <c:showVal val="0"/>
          <c:showCatName val="0"/>
          <c:showSerName val="0"/>
          <c:showPercent val="0"/>
          <c:showBubbleSize val="0"/>
        </c:dLbls>
        <c:marker val="1"/>
        <c:smooth val="0"/>
        <c:axId val="465020536"/>
        <c:axId val="465021320"/>
      </c:lineChart>
      <c:catAx>
        <c:axId val="465020536"/>
        <c:scaling>
          <c:orientation val="minMax"/>
        </c:scaling>
        <c:delete val="1"/>
        <c:axPos val="b"/>
        <c:numFmt formatCode="General" sourceLinked="1"/>
        <c:majorTickMark val="none"/>
        <c:minorTickMark val="none"/>
        <c:tickLblPos val="none"/>
        <c:crossAx val="465021320"/>
        <c:crosses val="autoZero"/>
        <c:auto val="1"/>
        <c:lblAlgn val="ctr"/>
        <c:lblOffset val="100"/>
        <c:noMultiLvlLbl val="1"/>
      </c:catAx>
      <c:valAx>
        <c:axId val="46502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02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2" zoomScaleNormal="100" zoomScaleSheetLayoutView="70" workbookViewId="0">
      <selection activeCell="NJ54" sqref="NJ54:NX6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大阪府地方独立行政法人堺市立病院機構　堺市立病院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480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7</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487</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41014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480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480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5">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176</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2">
      <c r="A33" s="2"/>
      <c r="B33" s="15"/>
      <c r="D33" s="5"/>
      <c r="E33" s="5"/>
      <c r="F33" s="5"/>
      <c r="G33" s="93" t="s">
        <v>57</v>
      </c>
      <c r="H33" s="93"/>
      <c r="I33" s="93"/>
      <c r="J33" s="93"/>
      <c r="K33" s="93"/>
      <c r="L33" s="93"/>
      <c r="M33" s="93"/>
      <c r="N33" s="93"/>
      <c r="O33" s="93"/>
      <c r="P33" s="76">
        <f>データ!AI7</f>
        <v>99.5</v>
      </c>
      <c r="Q33" s="77"/>
      <c r="R33" s="77"/>
      <c r="S33" s="77"/>
      <c r="T33" s="77"/>
      <c r="U33" s="77"/>
      <c r="V33" s="77"/>
      <c r="W33" s="77"/>
      <c r="X33" s="77"/>
      <c r="Y33" s="77"/>
      <c r="Z33" s="77"/>
      <c r="AA33" s="77"/>
      <c r="AB33" s="77"/>
      <c r="AC33" s="77"/>
      <c r="AD33" s="78"/>
      <c r="AE33" s="76">
        <f>データ!AJ7</f>
        <v>99.8</v>
      </c>
      <c r="AF33" s="77"/>
      <c r="AG33" s="77"/>
      <c r="AH33" s="77"/>
      <c r="AI33" s="77"/>
      <c r="AJ33" s="77"/>
      <c r="AK33" s="77"/>
      <c r="AL33" s="77"/>
      <c r="AM33" s="77"/>
      <c r="AN33" s="77"/>
      <c r="AO33" s="77"/>
      <c r="AP33" s="77"/>
      <c r="AQ33" s="77"/>
      <c r="AR33" s="77"/>
      <c r="AS33" s="78"/>
      <c r="AT33" s="76">
        <f>データ!AK7</f>
        <v>99.8</v>
      </c>
      <c r="AU33" s="77"/>
      <c r="AV33" s="77"/>
      <c r="AW33" s="77"/>
      <c r="AX33" s="77"/>
      <c r="AY33" s="77"/>
      <c r="AZ33" s="77"/>
      <c r="BA33" s="77"/>
      <c r="BB33" s="77"/>
      <c r="BC33" s="77"/>
      <c r="BD33" s="77"/>
      <c r="BE33" s="77"/>
      <c r="BF33" s="77"/>
      <c r="BG33" s="77"/>
      <c r="BH33" s="78"/>
      <c r="BI33" s="76">
        <f>データ!AL7</f>
        <v>112.9</v>
      </c>
      <c r="BJ33" s="77"/>
      <c r="BK33" s="77"/>
      <c r="BL33" s="77"/>
      <c r="BM33" s="77"/>
      <c r="BN33" s="77"/>
      <c r="BO33" s="77"/>
      <c r="BP33" s="77"/>
      <c r="BQ33" s="77"/>
      <c r="BR33" s="77"/>
      <c r="BS33" s="77"/>
      <c r="BT33" s="77"/>
      <c r="BU33" s="77"/>
      <c r="BV33" s="77"/>
      <c r="BW33" s="78"/>
      <c r="BX33" s="76">
        <f>データ!AM7</f>
        <v>120.8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95.3</v>
      </c>
      <c r="DE33" s="77"/>
      <c r="DF33" s="77"/>
      <c r="DG33" s="77"/>
      <c r="DH33" s="77"/>
      <c r="DI33" s="77"/>
      <c r="DJ33" s="77"/>
      <c r="DK33" s="77"/>
      <c r="DL33" s="77"/>
      <c r="DM33" s="77"/>
      <c r="DN33" s="77"/>
      <c r="DO33" s="77"/>
      <c r="DP33" s="77"/>
      <c r="DQ33" s="77"/>
      <c r="DR33" s="78"/>
      <c r="DS33" s="76">
        <f>データ!AU7</f>
        <v>96.4</v>
      </c>
      <c r="DT33" s="77"/>
      <c r="DU33" s="77"/>
      <c r="DV33" s="77"/>
      <c r="DW33" s="77"/>
      <c r="DX33" s="77"/>
      <c r="DY33" s="77"/>
      <c r="DZ33" s="77"/>
      <c r="EA33" s="77"/>
      <c r="EB33" s="77"/>
      <c r="EC33" s="77"/>
      <c r="ED33" s="77"/>
      <c r="EE33" s="77"/>
      <c r="EF33" s="77"/>
      <c r="EG33" s="78"/>
      <c r="EH33" s="76">
        <f>データ!AV7</f>
        <v>97.5</v>
      </c>
      <c r="EI33" s="77"/>
      <c r="EJ33" s="77"/>
      <c r="EK33" s="77"/>
      <c r="EL33" s="77"/>
      <c r="EM33" s="77"/>
      <c r="EN33" s="77"/>
      <c r="EO33" s="77"/>
      <c r="EP33" s="77"/>
      <c r="EQ33" s="77"/>
      <c r="ER33" s="77"/>
      <c r="ES33" s="77"/>
      <c r="ET33" s="77"/>
      <c r="EU33" s="77"/>
      <c r="EV33" s="78"/>
      <c r="EW33" s="76">
        <f>データ!AW7</f>
        <v>96.5</v>
      </c>
      <c r="EX33" s="77"/>
      <c r="EY33" s="77"/>
      <c r="EZ33" s="77"/>
      <c r="FA33" s="77"/>
      <c r="FB33" s="77"/>
      <c r="FC33" s="77"/>
      <c r="FD33" s="77"/>
      <c r="FE33" s="77"/>
      <c r="FF33" s="77"/>
      <c r="FG33" s="77"/>
      <c r="FH33" s="77"/>
      <c r="FI33" s="77"/>
      <c r="FJ33" s="77"/>
      <c r="FK33" s="78"/>
      <c r="FL33" s="76">
        <f>データ!AX7</f>
        <v>97.8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10.1</v>
      </c>
      <c r="GS33" s="77"/>
      <c r="GT33" s="77"/>
      <c r="GU33" s="77"/>
      <c r="GV33" s="77"/>
      <c r="GW33" s="77"/>
      <c r="GX33" s="77"/>
      <c r="GY33" s="77"/>
      <c r="GZ33" s="77"/>
      <c r="HA33" s="77"/>
      <c r="HB33" s="77"/>
      <c r="HC33" s="77"/>
      <c r="HD33" s="77"/>
      <c r="HE33" s="77"/>
      <c r="HF33" s="78"/>
      <c r="HG33" s="76">
        <f>データ!BF7</f>
        <v>10.199999999999999</v>
      </c>
      <c r="HH33" s="77"/>
      <c r="HI33" s="77"/>
      <c r="HJ33" s="77"/>
      <c r="HK33" s="77"/>
      <c r="HL33" s="77"/>
      <c r="HM33" s="77"/>
      <c r="HN33" s="77"/>
      <c r="HO33" s="77"/>
      <c r="HP33" s="77"/>
      <c r="HQ33" s="77"/>
      <c r="HR33" s="77"/>
      <c r="HS33" s="77"/>
      <c r="HT33" s="77"/>
      <c r="HU33" s="78"/>
      <c r="HV33" s="76">
        <f>データ!BG7</f>
        <v>10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89.5</v>
      </c>
      <c r="KG33" s="77"/>
      <c r="KH33" s="77"/>
      <c r="KI33" s="77"/>
      <c r="KJ33" s="77"/>
      <c r="KK33" s="77"/>
      <c r="KL33" s="77"/>
      <c r="KM33" s="77"/>
      <c r="KN33" s="77"/>
      <c r="KO33" s="77"/>
      <c r="KP33" s="77"/>
      <c r="KQ33" s="77"/>
      <c r="KR33" s="77"/>
      <c r="KS33" s="77"/>
      <c r="KT33" s="78"/>
      <c r="KU33" s="76">
        <f>データ!BQ7</f>
        <v>87.8</v>
      </c>
      <c r="KV33" s="77"/>
      <c r="KW33" s="77"/>
      <c r="KX33" s="77"/>
      <c r="KY33" s="77"/>
      <c r="KZ33" s="77"/>
      <c r="LA33" s="77"/>
      <c r="LB33" s="77"/>
      <c r="LC33" s="77"/>
      <c r="LD33" s="77"/>
      <c r="LE33" s="77"/>
      <c r="LF33" s="77"/>
      <c r="LG33" s="77"/>
      <c r="LH33" s="77"/>
      <c r="LI33" s="78"/>
      <c r="LJ33" s="76">
        <f>データ!BR7</f>
        <v>89</v>
      </c>
      <c r="LK33" s="77"/>
      <c r="LL33" s="77"/>
      <c r="LM33" s="77"/>
      <c r="LN33" s="77"/>
      <c r="LO33" s="77"/>
      <c r="LP33" s="77"/>
      <c r="LQ33" s="77"/>
      <c r="LR33" s="77"/>
      <c r="LS33" s="77"/>
      <c r="LT33" s="77"/>
      <c r="LU33" s="77"/>
      <c r="LV33" s="77"/>
      <c r="LW33" s="77"/>
      <c r="LX33" s="78"/>
      <c r="LY33" s="76">
        <f>データ!BS7</f>
        <v>72.400000000000006</v>
      </c>
      <c r="LZ33" s="77"/>
      <c r="MA33" s="77"/>
      <c r="MB33" s="77"/>
      <c r="MC33" s="77"/>
      <c r="MD33" s="77"/>
      <c r="ME33" s="77"/>
      <c r="MF33" s="77"/>
      <c r="MG33" s="77"/>
      <c r="MH33" s="77"/>
      <c r="MI33" s="77"/>
      <c r="MJ33" s="77"/>
      <c r="MK33" s="77"/>
      <c r="ML33" s="77"/>
      <c r="MM33" s="78"/>
      <c r="MN33" s="76">
        <f>データ!BT7</f>
        <v>71.599999999999994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2">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26"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26"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75216</v>
      </c>
      <c r="Q55" s="95"/>
      <c r="R55" s="95"/>
      <c r="S55" s="95"/>
      <c r="T55" s="95"/>
      <c r="U55" s="95"/>
      <c r="V55" s="95"/>
      <c r="W55" s="95"/>
      <c r="X55" s="95"/>
      <c r="Y55" s="95"/>
      <c r="Z55" s="95"/>
      <c r="AA55" s="95"/>
      <c r="AB55" s="95"/>
      <c r="AC55" s="95"/>
      <c r="AD55" s="96"/>
      <c r="AE55" s="94">
        <f>データ!CB7</f>
        <v>74091</v>
      </c>
      <c r="AF55" s="95"/>
      <c r="AG55" s="95"/>
      <c r="AH55" s="95"/>
      <c r="AI55" s="95"/>
      <c r="AJ55" s="95"/>
      <c r="AK55" s="95"/>
      <c r="AL55" s="95"/>
      <c r="AM55" s="95"/>
      <c r="AN55" s="95"/>
      <c r="AO55" s="95"/>
      <c r="AP55" s="95"/>
      <c r="AQ55" s="95"/>
      <c r="AR55" s="95"/>
      <c r="AS55" s="96"/>
      <c r="AT55" s="94">
        <f>データ!CC7</f>
        <v>75918</v>
      </c>
      <c r="AU55" s="95"/>
      <c r="AV55" s="95"/>
      <c r="AW55" s="95"/>
      <c r="AX55" s="95"/>
      <c r="AY55" s="95"/>
      <c r="AZ55" s="95"/>
      <c r="BA55" s="95"/>
      <c r="BB55" s="95"/>
      <c r="BC55" s="95"/>
      <c r="BD55" s="95"/>
      <c r="BE55" s="95"/>
      <c r="BF55" s="95"/>
      <c r="BG55" s="95"/>
      <c r="BH55" s="96"/>
      <c r="BI55" s="94">
        <f>データ!CD7</f>
        <v>90815</v>
      </c>
      <c r="BJ55" s="95"/>
      <c r="BK55" s="95"/>
      <c r="BL55" s="95"/>
      <c r="BM55" s="95"/>
      <c r="BN55" s="95"/>
      <c r="BO55" s="95"/>
      <c r="BP55" s="95"/>
      <c r="BQ55" s="95"/>
      <c r="BR55" s="95"/>
      <c r="BS55" s="95"/>
      <c r="BT55" s="95"/>
      <c r="BU55" s="95"/>
      <c r="BV55" s="95"/>
      <c r="BW55" s="96"/>
      <c r="BX55" s="94">
        <f>データ!CE7</f>
        <v>95366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23567</v>
      </c>
      <c r="DE55" s="95"/>
      <c r="DF55" s="95"/>
      <c r="DG55" s="95"/>
      <c r="DH55" s="95"/>
      <c r="DI55" s="95"/>
      <c r="DJ55" s="95"/>
      <c r="DK55" s="95"/>
      <c r="DL55" s="95"/>
      <c r="DM55" s="95"/>
      <c r="DN55" s="95"/>
      <c r="DO55" s="95"/>
      <c r="DP55" s="95"/>
      <c r="DQ55" s="95"/>
      <c r="DR55" s="96"/>
      <c r="DS55" s="94">
        <f>データ!CM7</f>
        <v>23794</v>
      </c>
      <c r="DT55" s="95"/>
      <c r="DU55" s="95"/>
      <c r="DV55" s="95"/>
      <c r="DW55" s="95"/>
      <c r="DX55" s="95"/>
      <c r="DY55" s="95"/>
      <c r="DZ55" s="95"/>
      <c r="EA55" s="95"/>
      <c r="EB55" s="95"/>
      <c r="EC55" s="95"/>
      <c r="ED55" s="95"/>
      <c r="EE55" s="95"/>
      <c r="EF55" s="95"/>
      <c r="EG55" s="96"/>
      <c r="EH55" s="94">
        <f>データ!CN7</f>
        <v>24663</v>
      </c>
      <c r="EI55" s="95"/>
      <c r="EJ55" s="95"/>
      <c r="EK55" s="95"/>
      <c r="EL55" s="95"/>
      <c r="EM55" s="95"/>
      <c r="EN55" s="95"/>
      <c r="EO55" s="95"/>
      <c r="EP55" s="95"/>
      <c r="EQ55" s="95"/>
      <c r="ER55" s="95"/>
      <c r="ES55" s="95"/>
      <c r="ET55" s="95"/>
      <c r="EU55" s="95"/>
      <c r="EV55" s="96"/>
      <c r="EW55" s="94">
        <f>データ!CO7</f>
        <v>27182</v>
      </c>
      <c r="EX55" s="95"/>
      <c r="EY55" s="95"/>
      <c r="EZ55" s="95"/>
      <c r="FA55" s="95"/>
      <c r="FB55" s="95"/>
      <c r="FC55" s="95"/>
      <c r="FD55" s="95"/>
      <c r="FE55" s="95"/>
      <c r="FF55" s="95"/>
      <c r="FG55" s="95"/>
      <c r="FH55" s="95"/>
      <c r="FI55" s="95"/>
      <c r="FJ55" s="95"/>
      <c r="FK55" s="96"/>
      <c r="FL55" s="94">
        <f>データ!CP7</f>
        <v>26374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45.4</v>
      </c>
      <c r="GS55" s="77"/>
      <c r="GT55" s="77"/>
      <c r="GU55" s="77"/>
      <c r="GV55" s="77"/>
      <c r="GW55" s="77"/>
      <c r="GX55" s="77"/>
      <c r="GY55" s="77"/>
      <c r="GZ55" s="77"/>
      <c r="HA55" s="77"/>
      <c r="HB55" s="77"/>
      <c r="HC55" s="77"/>
      <c r="HD55" s="77"/>
      <c r="HE55" s="77"/>
      <c r="HF55" s="78"/>
      <c r="HG55" s="76">
        <f>データ!CX7</f>
        <v>44.4</v>
      </c>
      <c r="HH55" s="77"/>
      <c r="HI55" s="77"/>
      <c r="HJ55" s="77"/>
      <c r="HK55" s="77"/>
      <c r="HL55" s="77"/>
      <c r="HM55" s="77"/>
      <c r="HN55" s="77"/>
      <c r="HO55" s="77"/>
      <c r="HP55" s="77"/>
      <c r="HQ55" s="77"/>
      <c r="HR55" s="77"/>
      <c r="HS55" s="77"/>
      <c r="HT55" s="77"/>
      <c r="HU55" s="78"/>
      <c r="HV55" s="76">
        <f>データ!CY7</f>
        <v>44.1</v>
      </c>
      <c r="HW55" s="77"/>
      <c r="HX55" s="77"/>
      <c r="HY55" s="77"/>
      <c r="HZ55" s="77"/>
      <c r="IA55" s="77"/>
      <c r="IB55" s="77"/>
      <c r="IC55" s="77"/>
      <c r="ID55" s="77"/>
      <c r="IE55" s="77"/>
      <c r="IF55" s="77"/>
      <c r="IG55" s="77"/>
      <c r="IH55" s="77"/>
      <c r="II55" s="77"/>
      <c r="IJ55" s="78"/>
      <c r="IK55" s="76">
        <f>データ!CZ7</f>
        <v>41</v>
      </c>
      <c r="IL55" s="77"/>
      <c r="IM55" s="77"/>
      <c r="IN55" s="77"/>
      <c r="IO55" s="77"/>
      <c r="IP55" s="77"/>
      <c r="IQ55" s="77"/>
      <c r="IR55" s="77"/>
      <c r="IS55" s="77"/>
      <c r="IT55" s="77"/>
      <c r="IU55" s="77"/>
      <c r="IV55" s="77"/>
      <c r="IW55" s="77"/>
      <c r="IX55" s="77"/>
      <c r="IY55" s="78"/>
      <c r="IZ55" s="76">
        <f>データ!DA7</f>
        <v>39.799999999999997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26.5</v>
      </c>
      <c r="KG55" s="77"/>
      <c r="KH55" s="77"/>
      <c r="KI55" s="77"/>
      <c r="KJ55" s="77"/>
      <c r="KK55" s="77"/>
      <c r="KL55" s="77"/>
      <c r="KM55" s="77"/>
      <c r="KN55" s="77"/>
      <c r="KO55" s="77"/>
      <c r="KP55" s="77"/>
      <c r="KQ55" s="77"/>
      <c r="KR55" s="77"/>
      <c r="KS55" s="77"/>
      <c r="KT55" s="78"/>
      <c r="KU55" s="76">
        <f>データ!DI7</f>
        <v>26.3</v>
      </c>
      <c r="KV55" s="77"/>
      <c r="KW55" s="77"/>
      <c r="KX55" s="77"/>
      <c r="KY55" s="77"/>
      <c r="KZ55" s="77"/>
      <c r="LA55" s="77"/>
      <c r="LB55" s="77"/>
      <c r="LC55" s="77"/>
      <c r="LD55" s="77"/>
      <c r="LE55" s="77"/>
      <c r="LF55" s="77"/>
      <c r="LG55" s="77"/>
      <c r="LH55" s="77"/>
      <c r="LI55" s="78"/>
      <c r="LJ55" s="76">
        <f>データ!DJ7</f>
        <v>27.4</v>
      </c>
      <c r="LK55" s="77"/>
      <c r="LL55" s="77"/>
      <c r="LM55" s="77"/>
      <c r="LN55" s="77"/>
      <c r="LO55" s="77"/>
      <c r="LP55" s="77"/>
      <c r="LQ55" s="77"/>
      <c r="LR55" s="77"/>
      <c r="LS55" s="77"/>
      <c r="LT55" s="77"/>
      <c r="LU55" s="77"/>
      <c r="LV55" s="77"/>
      <c r="LW55" s="77"/>
      <c r="LX55" s="78"/>
      <c r="LY55" s="76">
        <f>データ!DK7</f>
        <v>22.6</v>
      </c>
      <c r="LZ55" s="77"/>
      <c r="MA55" s="77"/>
      <c r="MB55" s="77"/>
      <c r="MC55" s="77"/>
      <c r="MD55" s="77"/>
      <c r="ME55" s="77"/>
      <c r="MF55" s="77"/>
      <c r="MG55" s="77"/>
      <c r="MH55" s="77"/>
      <c r="MI55" s="77"/>
      <c r="MJ55" s="77"/>
      <c r="MK55" s="77"/>
      <c r="ML55" s="77"/>
      <c r="MM55" s="78"/>
      <c r="MN55" s="76">
        <f>データ!DL7</f>
        <v>21.2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29.4</v>
      </c>
      <c r="V79" s="71"/>
      <c r="W79" s="71"/>
      <c r="X79" s="71"/>
      <c r="Y79" s="71"/>
      <c r="Z79" s="71"/>
      <c r="AA79" s="71"/>
      <c r="AB79" s="71"/>
      <c r="AC79" s="71"/>
      <c r="AD79" s="71"/>
      <c r="AE79" s="71"/>
      <c r="AF79" s="71"/>
      <c r="AG79" s="71"/>
      <c r="AH79" s="71"/>
      <c r="AI79" s="71"/>
      <c r="AJ79" s="71"/>
      <c r="AK79" s="71"/>
      <c r="AL79" s="71"/>
      <c r="AM79" s="71"/>
      <c r="AN79" s="71">
        <f>データ!DT7</f>
        <v>35.6</v>
      </c>
      <c r="AO79" s="71"/>
      <c r="AP79" s="71"/>
      <c r="AQ79" s="71"/>
      <c r="AR79" s="71"/>
      <c r="AS79" s="71"/>
      <c r="AT79" s="71"/>
      <c r="AU79" s="71"/>
      <c r="AV79" s="71"/>
      <c r="AW79" s="71"/>
      <c r="AX79" s="71"/>
      <c r="AY79" s="71"/>
      <c r="AZ79" s="71"/>
      <c r="BA79" s="71"/>
      <c r="BB79" s="71"/>
      <c r="BC79" s="71"/>
      <c r="BD79" s="71"/>
      <c r="BE79" s="71"/>
      <c r="BF79" s="71"/>
      <c r="BG79" s="71">
        <f>データ!DU7</f>
        <v>41.2</v>
      </c>
      <c r="BH79" s="71"/>
      <c r="BI79" s="71"/>
      <c r="BJ79" s="71"/>
      <c r="BK79" s="71"/>
      <c r="BL79" s="71"/>
      <c r="BM79" s="71"/>
      <c r="BN79" s="71"/>
      <c r="BO79" s="71"/>
      <c r="BP79" s="71"/>
      <c r="BQ79" s="71"/>
      <c r="BR79" s="71"/>
      <c r="BS79" s="71"/>
      <c r="BT79" s="71"/>
      <c r="BU79" s="71"/>
      <c r="BV79" s="71"/>
      <c r="BW79" s="71"/>
      <c r="BX79" s="71"/>
      <c r="BY79" s="71"/>
      <c r="BZ79" s="71">
        <f>データ!DV7</f>
        <v>46.6</v>
      </c>
      <c r="CA79" s="71"/>
      <c r="CB79" s="71"/>
      <c r="CC79" s="71"/>
      <c r="CD79" s="71"/>
      <c r="CE79" s="71"/>
      <c r="CF79" s="71"/>
      <c r="CG79" s="71"/>
      <c r="CH79" s="71"/>
      <c r="CI79" s="71"/>
      <c r="CJ79" s="71"/>
      <c r="CK79" s="71"/>
      <c r="CL79" s="71"/>
      <c r="CM79" s="71"/>
      <c r="CN79" s="71"/>
      <c r="CO79" s="71"/>
      <c r="CP79" s="71"/>
      <c r="CQ79" s="71"/>
      <c r="CR79" s="71"/>
      <c r="CS79" s="71">
        <f>データ!DW7</f>
        <v>51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58.4</v>
      </c>
      <c r="EP79" s="71"/>
      <c r="EQ79" s="71"/>
      <c r="ER79" s="71"/>
      <c r="ES79" s="71"/>
      <c r="ET79" s="71"/>
      <c r="EU79" s="71"/>
      <c r="EV79" s="71"/>
      <c r="EW79" s="71"/>
      <c r="EX79" s="71"/>
      <c r="EY79" s="71"/>
      <c r="EZ79" s="71"/>
      <c r="FA79" s="71"/>
      <c r="FB79" s="71"/>
      <c r="FC79" s="71"/>
      <c r="FD79" s="71"/>
      <c r="FE79" s="71"/>
      <c r="FF79" s="71"/>
      <c r="FG79" s="71"/>
      <c r="FH79" s="71">
        <f>データ!EE7</f>
        <v>62.7</v>
      </c>
      <c r="FI79" s="71"/>
      <c r="FJ79" s="71"/>
      <c r="FK79" s="71"/>
      <c r="FL79" s="71"/>
      <c r="FM79" s="71"/>
      <c r="FN79" s="71"/>
      <c r="FO79" s="71"/>
      <c r="FP79" s="71"/>
      <c r="FQ79" s="71"/>
      <c r="FR79" s="71"/>
      <c r="FS79" s="71"/>
      <c r="FT79" s="71"/>
      <c r="FU79" s="71"/>
      <c r="FV79" s="71"/>
      <c r="FW79" s="71"/>
      <c r="FX79" s="71"/>
      <c r="FY79" s="71"/>
      <c r="FZ79" s="71"/>
      <c r="GA79" s="71">
        <f>データ!EF7</f>
        <v>70.5</v>
      </c>
      <c r="GB79" s="71"/>
      <c r="GC79" s="71"/>
      <c r="GD79" s="71"/>
      <c r="GE79" s="71"/>
      <c r="GF79" s="71"/>
      <c r="GG79" s="71"/>
      <c r="GH79" s="71"/>
      <c r="GI79" s="71"/>
      <c r="GJ79" s="71"/>
      <c r="GK79" s="71"/>
      <c r="GL79" s="71"/>
      <c r="GM79" s="71"/>
      <c r="GN79" s="71"/>
      <c r="GO79" s="71"/>
      <c r="GP79" s="71"/>
      <c r="GQ79" s="71"/>
      <c r="GR79" s="71"/>
      <c r="GS79" s="71"/>
      <c r="GT79" s="71">
        <f>データ!EG7</f>
        <v>76.400000000000006</v>
      </c>
      <c r="GU79" s="71"/>
      <c r="GV79" s="71"/>
      <c r="GW79" s="71"/>
      <c r="GX79" s="71"/>
      <c r="GY79" s="71"/>
      <c r="GZ79" s="71"/>
      <c r="HA79" s="71"/>
      <c r="HB79" s="71"/>
      <c r="HC79" s="71"/>
      <c r="HD79" s="71"/>
      <c r="HE79" s="71"/>
      <c r="HF79" s="71"/>
      <c r="HG79" s="71"/>
      <c r="HH79" s="71"/>
      <c r="HI79" s="71"/>
      <c r="HJ79" s="71"/>
      <c r="HK79" s="71"/>
      <c r="HL79" s="71"/>
      <c r="HM79" s="71">
        <f>データ!EH7</f>
        <v>80.099999999999994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51632150</v>
      </c>
      <c r="JK79" s="69"/>
      <c r="JL79" s="69"/>
      <c r="JM79" s="69"/>
      <c r="JN79" s="69"/>
      <c r="JO79" s="69"/>
      <c r="JP79" s="69"/>
      <c r="JQ79" s="69"/>
      <c r="JR79" s="69"/>
      <c r="JS79" s="69"/>
      <c r="JT79" s="69"/>
      <c r="JU79" s="69"/>
      <c r="JV79" s="69"/>
      <c r="JW79" s="69"/>
      <c r="JX79" s="69"/>
      <c r="JY79" s="69"/>
      <c r="JZ79" s="69"/>
      <c r="KA79" s="69"/>
      <c r="KB79" s="69"/>
      <c r="KC79" s="69">
        <f>データ!EP7</f>
        <v>54492910</v>
      </c>
      <c r="KD79" s="69"/>
      <c r="KE79" s="69"/>
      <c r="KF79" s="69"/>
      <c r="KG79" s="69"/>
      <c r="KH79" s="69"/>
      <c r="KI79" s="69"/>
      <c r="KJ79" s="69"/>
      <c r="KK79" s="69"/>
      <c r="KL79" s="69"/>
      <c r="KM79" s="69"/>
      <c r="KN79" s="69"/>
      <c r="KO79" s="69"/>
      <c r="KP79" s="69"/>
      <c r="KQ79" s="69"/>
      <c r="KR79" s="69"/>
      <c r="KS79" s="69"/>
      <c r="KT79" s="69"/>
      <c r="KU79" s="69"/>
      <c r="KV79" s="69">
        <f>データ!EQ7</f>
        <v>53841965</v>
      </c>
      <c r="KW79" s="69"/>
      <c r="KX79" s="69"/>
      <c r="KY79" s="69"/>
      <c r="KZ79" s="69"/>
      <c r="LA79" s="69"/>
      <c r="LB79" s="69"/>
      <c r="LC79" s="69"/>
      <c r="LD79" s="69"/>
      <c r="LE79" s="69"/>
      <c r="LF79" s="69"/>
      <c r="LG79" s="69"/>
      <c r="LH79" s="69"/>
      <c r="LI79" s="69"/>
      <c r="LJ79" s="69"/>
      <c r="LK79" s="69"/>
      <c r="LL79" s="69"/>
      <c r="LM79" s="69"/>
      <c r="LN79" s="69"/>
      <c r="LO79" s="69">
        <f>データ!ER7</f>
        <v>54278074</v>
      </c>
      <c r="LP79" s="69"/>
      <c r="LQ79" s="69"/>
      <c r="LR79" s="69"/>
      <c r="LS79" s="69"/>
      <c r="LT79" s="69"/>
      <c r="LU79" s="69"/>
      <c r="LV79" s="69"/>
      <c r="LW79" s="69"/>
      <c r="LX79" s="69"/>
      <c r="LY79" s="69"/>
      <c r="LZ79" s="69"/>
      <c r="MA79" s="69"/>
      <c r="MB79" s="69"/>
      <c r="MC79" s="69"/>
      <c r="MD79" s="69"/>
      <c r="ME79" s="69"/>
      <c r="MF79" s="69"/>
      <c r="MG79" s="69"/>
      <c r="MH79" s="69">
        <f>データ!ES7</f>
        <v>54713018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XD4dcTVYap3PyV8wybKamaSlNpIG3bAMXnlpTf8vZ/X6hFmKpqbGOwSwLeJrn+LIUMV4CKzUSMHFC2pZ1FT7Q==" saltValue="/IbRd7o/1dFVml2swrHEe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6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155</v>
      </c>
      <c r="B6" s="53">
        <f>B8</f>
        <v>2021</v>
      </c>
      <c r="C6" s="53">
        <f t="shared" ref="C6:M6" si="2">C8</f>
        <v>277510</v>
      </c>
      <c r="D6" s="53">
        <f t="shared" si="2"/>
        <v>46</v>
      </c>
      <c r="E6" s="53">
        <f t="shared" si="2"/>
        <v>6</v>
      </c>
      <c r="F6" s="53">
        <f t="shared" si="2"/>
        <v>0</v>
      </c>
      <c r="G6" s="53">
        <f t="shared" si="2"/>
        <v>1</v>
      </c>
      <c r="H6" s="158" t="str">
        <f>IF(H8&lt;&gt;I8,H8,"")&amp;IF(I8&lt;&gt;J8,I8,"")&amp;"　"&amp;J8</f>
        <v>大阪府地方独立行政法人堺市立病院機構　堺市立病院</v>
      </c>
      <c r="I6" s="159"/>
      <c r="J6" s="160"/>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35</v>
      </c>
      <c r="R6" s="53" t="str">
        <f t="shared" si="3"/>
        <v>対象</v>
      </c>
      <c r="S6" s="53" t="str">
        <f t="shared" si="3"/>
        <v>ド 透 I 訓 ガ</v>
      </c>
      <c r="T6" s="53" t="str">
        <f t="shared" si="3"/>
        <v>救 臨 が 感 災 地 輪</v>
      </c>
      <c r="U6" s="54" t="str">
        <f>U8</f>
        <v>-</v>
      </c>
      <c r="V6" s="54">
        <f>V8</f>
        <v>41014</v>
      </c>
      <c r="W6" s="53" t="str">
        <f>W8</f>
        <v>非該当</v>
      </c>
      <c r="X6" s="53" t="str">
        <f t="shared" ref="X6" si="4">X8</f>
        <v>非該当</v>
      </c>
      <c r="Y6" s="53" t="str">
        <f t="shared" si="3"/>
        <v>７：１</v>
      </c>
      <c r="Z6" s="54">
        <f t="shared" si="3"/>
        <v>480</v>
      </c>
      <c r="AA6" s="54" t="str">
        <f t="shared" si="3"/>
        <v>-</v>
      </c>
      <c r="AB6" s="54" t="str">
        <f t="shared" si="3"/>
        <v>-</v>
      </c>
      <c r="AC6" s="54" t="str">
        <f t="shared" si="3"/>
        <v>-</v>
      </c>
      <c r="AD6" s="54">
        <f t="shared" si="3"/>
        <v>7</v>
      </c>
      <c r="AE6" s="54">
        <f t="shared" si="3"/>
        <v>487</v>
      </c>
      <c r="AF6" s="54">
        <f t="shared" si="3"/>
        <v>480</v>
      </c>
      <c r="AG6" s="54" t="str">
        <f t="shared" si="3"/>
        <v>-</v>
      </c>
      <c r="AH6" s="54">
        <f t="shared" si="3"/>
        <v>480</v>
      </c>
      <c r="AI6" s="55">
        <f>IF(AI8="-",NA(),AI8)</f>
        <v>99.5</v>
      </c>
      <c r="AJ6" s="55">
        <f t="shared" ref="AJ6:AR6" si="5">IF(AJ8="-",NA(),AJ8)</f>
        <v>99.8</v>
      </c>
      <c r="AK6" s="55">
        <f t="shared" si="5"/>
        <v>99.8</v>
      </c>
      <c r="AL6" s="55">
        <f t="shared" si="5"/>
        <v>112.9</v>
      </c>
      <c r="AM6" s="55">
        <f t="shared" si="5"/>
        <v>120.8</v>
      </c>
      <c r="AN6" s="55">
        <f t="shared" si="5"/>
        <v>98.7</v>
      </c>
      <c r="AO6" s="55">
        <f t="shared" si="5"/>
        <v>99</v>
      </c>
      <c r="AP6" s="55">
        <f t="shared" si="5"/>
        <v>99</v>
      </c>
      <c r="AQ6" s="55">
        <f t="shared" si="5"/>
        <v>103.9</v>
      </c>
      <c r="AR6" s="55">
        <f t="shared" si="5"/>
        <v>106.6</v>
      </c>
      <c r="AS6" s="55" t="str">
        <f>IF(AS8="-","【-】","【"&amp;SUBSTITUTE(TEXT(AS8,"#,##0.0"),"-","△")&amp;"】")</f>
        <v>【106.2】</v>
      </c>
      <c r="AT6" s="55">
        <f>IF(AT8="-",NA(),AT8)</f>
        <v>95.3</v>
      </c>
      <c r="AU6" s="55">
        <f t="shared" ref="AU6:BC6" si="6">IF(AU8="-",NA(),AU8)</f>
        <v>96.4</v>
      </c>
      <c r="AV6" s="55">
        <f t="shared" si="6"/>
        <v>97.5</v>
      </c>
      <c r="AW6" s="55">
        <f t="shared" si="6"/>
        <v>96.5</v>
      </c>
      <c r="AX6" s="55">
        <f t="shared" si="6"/>
        <v>97.8</v>
      </c>
      <c r="AY6" s="55">
        <f t="shared" si="6"/>
        <v>92.1</v>
      </c>
      <c r="AZ6" s="55">
        <f t="shared" si="6"/>
        <v>92.3</v>
      </c>
      <c r="BA6" s="55">
        <f t="shared" si="6"/>
        <v>92.4</v>
      </c>
      <c r="BB6" s="55">
        <f t="shared" si="6"/>
        <v>87.5</v>
      </c>
      <c r="BC6" s="55">
        <f t="shared" si="6"/>
        <v>89.4</v>
      </c>
      <c r="BD6" s="55" t="str">
        <f>IF(BD8="-","【-】","【"&amp;SUBSTITUTE(TEXT(BD8,"#,##0.0"),"-","△")&amp;"】")</f>
        <v>【86.6】</v>
      </c>
      <c r="BE6" s="55">
        <f>IF(BE8="-",NA(),BE8)</f>
        <v>10.1</v>
      </c>
      <c r="BF6" s="55">
        <f t="shared" ref="BF6:BN6" si="7">IF(BF8="-",NA(),BF8)</f>
        <v>10.199999999999999</v>
      </c>
      <c r="BG6" s="55">
        <f t="shared" si="7"/>
        <v>10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89.5</v>
      </c>
      <c r="BQ6" s="55">
        <f t="shared" ref="BQ6:BY6" si="8">IF(BQ8="-",NA(),BQ8)</f>
        <v>87.8</v>
      </c>
      <c r="BR6" s="55">
        <f t="shared" si="8"/>
        <v>89</v>
      </c>
      <c r="BS6" s="55">
        <f t="shared" si="8"/>
        <v>72.400000000000006</v>
      </c>
      <c r="BT6" s="55">
        <f t="shared" si="8"/>
        <v>71.599999999999994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75216</v>
      </c>
      <c r="CB6" s="56">
        <f t="shared" ref="CB6:CJ6" si="9">IF(CB8="-",NA(),CB8)</f>
        <v>74091</v>
      </c>
      <c r="CC6" s="56">
        <f t="shared" si="9"/>
        <v>75918</v>
      </c>
      <c r="CD6" s="56">
        <f t="shared" si="9"/>
        <v>90815</v>
      </c>
      <c r="CE6" s="56">
        <f t="shared" si="9"/>
        <v>95366</v>
      </c>
      <c r="CF6" s="56">
        <f t="shared" si="9"/>
        <v>56892</v>
      </c>
      <c r="CG6" s="56">
        <f t="shared" si="9"/>
        <v>59108</v>
      </c>
      <c r="CH6" s="56">
        <f t="shared" si="9"/>
        <v>60271</v>
      </c>
      <c r="CI6" s="56">
        <f t="shared" si="9"/>
        <v>63766</v>
      </c>
      <c r="CJ6" s="56">
        <f t="shared" si="9"/>
        <v>66386</v>
      </c>
      <c r="CK6" s="55" t="str">
        <f>IF(CK8="-","【-】","【"&amp;SUBSTITUTE(TEXT(CK8,"#,##0"),"-","△")&amp;"】")</f>
        <v>【59,287】</v>
      </c>
      <c r="CL6" s="56">
        <f>IF(CL8="-",NA(),CL8)</f>
        <v>23567</v>
      </c>
      <c r="CM6" s="56">
        <f t="shared" ref="CM6:CU6" si="10">IF(CM8="-",NA(),CM8)</f>
        <v>23794</v>
      </c>
      <c r="CN6" s="56">
        <f t="shared" si="10"/>
        <v>24663</v>
      </c>
      <c r="CO6" s="56">
        <f t="shared" si="10"/>
        <v>27182</v>
      </c>
      <c r="CP6" s="56">
        <f t="shared" si="10"/>
        <v>26374</v>
      </c>
      <c r="CQ6" s="56">
        <f t="shared" si="10"/>
        <v>15171</v>
      </c>
      <c r="CR6" s="56">
        <f t="shared" si="10"/>
        <v>15887</v>
      </c>
      <c r="CS6" s="56">
        <f t="shared" si="10"/>
        <v>16979</v>
      </c>
      <c r="CT6" s="56">
        <f t="shared" si="10"/>
        <v>18423</v>
      </c>
      <c r="CU6" s="56">
        <f t="shared" si="10"/>
        <v>19190</v>
      </c>
      <c r="CV6" s="55" t="str">
        <f>IF(CV8="-","【-】","【"&amp;SUBSTITUTE(TEXT(CV8,"#,##0"),"-","△")&amp;"】")</f>
        <v>【17,202】</v>
      </c>
      <c r="CW6" s="55">
        <f>IF(CW8="-",NA(),CW8)</f>
        <v>45.4</v>
      </c>
      <c r="CX6" s="55">
        <f t="shared" ref="CX6:DF6" si="11">IF(CX8="-",NA(),CX8)</f>
        <v>44.4</v>
      </c>
      <c r="CY6" s="55">
        <f t="shared" si="11"/>
        <v>44.1</v>
      </c>
      <c r="CZ6" s="55">
        <f t="shared" si="11"/>
        <v>41</v>
      </c>
      <c r="DA6" s="55">
        <f t="shared" si="11"/>
        <v>39.799999999999997</v>
      </c>
      <c r="DB6" s="55">
        <f t="shared" si="11"/>
        <v>53.8</v>
      </c>
      <c r="DC6" s="55">
        <f t="shared" si="11"/>
        <v>53</v>
      </c>
      <c r="DD6" s="55">
        <f t="shared" si="11"/>
        <v>53</v>
      </c>
      <c r="DE6" s="55">
        <f t="shared" si="11"/>
        <v>56.7</v>
      </c>
      <c r="DF6" s="55">
        <f t="shared" si="11"/>
        <v>54.2</v>
      </c>
      <c r="DG6" s="55" t="str">
        <f>IF(DG8="-","【-】","【"&amp;SUBSTITUTE(TEXT(DG8,"#,##0.0"),"-","△")&amp;"】")</f>
        <v>【56.4】</v>
      </c>
      <c r="DH6" s="55">
        <f>IF(DH8="-",NA(),DH8)</f>
        <v>26.5</v>
      </c>
      <c r="DI6" s="55">
        <f t="shared" ref="DI6:DQ6" si="12">IF(DI8="-",NA(),DI8)</f>
        <v>26.3</v>
      </c>
      <c r="DJ6" s="55">
        <f t="shared" si="12"/>
        <v>27.4</v>
      </c>
      <c r="DK6" s="55">
        <f t="shared" si="12"/>
        <v>22.6</v>
      </c>
      <c r="DL6" s="55">
        <f t="shared" si="12"/>
        <v>21.2</v>
      </c>
      <c r="DM6" s="55">
        <f t="shared" si="12"/>
        <v>25.4</v>
      </c>
      <c r="DN6" s="55">
        <f t="shared" si="12"/>
        <v>25.8</v>
      </c>
      <c r="DO6" s="55">
        <f t="shared" si="12"/>
        <v>26.4</v>
      </c>
      <c r="DP6" s="55">
        <f t="shared" si="12"/>
        <v>26.2</v>
      </c>
      <c r="DQ6" s="55">
        <f t="shared" si="12"/>
        <v>26.3</v>
      </c>
      <c r="DR6" s="55" t="str">
        <f>IF(DR8="-","【-】","【"&amp;SUBSTITUTE(TEXT(DR8,"#,##0.0"),"-","△")&amp;"】")</f>
        <v>【24.8】</v>
      </c>
      <c r="DS6" s="55">
        <f>IF(DS8="-",NA(),DS8)</f>
        <v>29.4</v>
      </c>
      <c r="DT6" s="55">
        <f t="shared" ref="DT6:EB6" si="13">IF(DT8="-",NA(),DT8)</f>
        <v>35.6</v>
      </c>
      <c r="DU6" s="55">
        <f t="shared" si="13"/>
        <v>41.2</v>
      </c>
      <c r="DV6" s="55">
        <f t="shared" si="13"/>
        <v>46.6</v>
      </c>
      <c r="DW6" s="55">
        <f t="shared" si="13"/>
        <v>51</v>
      </c>
      <c r="DX6" s="55">
        <f t="shared" si="13"/>
        <v>52.7</v>
      </c>
      <c r="DY6" s="55">
        <f t="shared" si="13"/>
        <v>53.7</v>
      </c>
      <c r="DZ6" s="55">
        <f t="shared" si="13"/>
        <v>56.4</v>
      </c>
      <c r="EA6" s="55">
        <f t="shared" si="13"/>
        <v>56.8</v>
      </c>
      <c r="EB6" s="55">
        <f t="shared" si="13"/>
        <v>58.5</v>
      </c>
      <c r="EC6" s="55" t="str">
        <f>IF(EC8="-","【-】","【"&amp;SUBSTITUTE(TEXT(EC8,"#,##0.0"),"-","△")&amp;"】")</f>
        <v>【56.0】</v>
      </c>
      <c r="ED6" s="55">
        <f>IF(ED8="-",NA(),ED8)</f>
        <v>58.4</v>
      </c>
      <c r="EE6" s="55">
        <f t="shared" ref="EE6:EM6" si="14">IF(EE8="-",NA(),EE8)</f>
        <v>62.7</v>
      </c>
      <c r="EF6" s="55">
        <f t="shared" si="14"/>
        <v>70.5</v>
      </c>
      <c r="EG6" s="55">
        <f t="shared" si="14"/>
        <v>76.400000000000006</v>
      </c>
      <c r="EH6" s="55">
        <f t="shared" si="14"/>
        <v>80.099999999999994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51632150</v>
      </c>
      <c r="EP6" s="56">
        <f t="shared" ref="EP6:EX6" si="15">IF(EP8="-",NA(),EP8)</f>
        <v>54492910</v>
      </c>
      <c r="EQ6" s="56">
        <f t="shared" si="15"/>
        <v>53841965</v>
      </c>
      <c r="ER6" s="56">
        <f t="shared" si="15"/>
        <v>54278074</v>
      </c>
      <c r="ES6" s="56">
        <f t="shared" si="15"/>
        <v>54713018</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2">
      <c r="A7" s="38" t="s">
        <v>156</v>
      </c>
      <c r="B7" s="53">
        <f t="shared" ref="B7:AH7" si="16">B8</f>
        <v>2021</v>
      </c>
      <c r="C7" s="53">
        <f t="shared" si="16"/>
        <v>277510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35</v>
      </c>
      <c r="R7" s="53" t="str">
        <f t="shared" si="16"/>
        <v>対象</v>
      </c>
      <c r="S7" s="53" t="str">
        <f t="shared" si="16"/>
        <v>ド 透 I 訓 ガ</v>
      </c>
      <c r="T7" s="53" t="str">
        <f t="shared" si="16"/>
        <v>救 臨 が 感 災 地 輪</v>
      </c>
      <c r="U7" s="54" t="str">
        <f>U8</f>
        <v>-</v>
      </c>
      <c r="V7" s="54">
        <f>V8</f>
        <v>41014</v>
      </c>
      <c r="W7" s="53" t="str">
        <f>W8</f>
        <v>非該当</v>
      </c>
      <c r="X7" s="53" t="str">
        <f t="shared" si="16"/>
        <v>非該当</v>
      </c>
      <c r="Y7" s="53" t="str">
        <f t="shared" si="16"/>
        <v>７：１</v>
      </c>
      <c r="Z7" s="54">
        <f t="shared" si="16"/>
        <v>480</v>
      </c>
      <c r="AA7" s="54" t="str">
        <f t="shared" si="16"/>
        <v>-</v>
      </c>
      <c r="AB7" s="54" t="str">
        <f t="shared" si="16"/>
        <v>-</v>
      </c>
      <c r="AC7" s="54" t="str">
        <f t="shared" si="16"/>
        <v>-</v>
      </c>
      <c r="AD7" s="54">
        <f t="shared" si="16"/>
        <v>7</v>
      </c>
      <c r="AE7" s="54">
        <f t="shared" si="16"/>
        <v>487</v>
      </c>
      <c r="AF7" s="54">
        <f t="shared" si="16"/>
        <v>480</v>
      </c>
      <c r="AG7" s="54" t="str">
        <f t="shared" si="16"/>
        <v>-</v>
      </c>
      <c r="AH7" s="54">
        <f t="shared" si="16"/>
        <v>480</v>
      </c>
      <c r="AI7" s="55">
        <f>AI8</f>
        <v>99.5</v>
      </c>
      <c r="AJ7" s="55">
        <f t="shared" ref="AJ7:AR7" si="17">AJ8</f>
        <v>99.8</v>
      </c>
      <c r="AK7" s="55">
        <f t="shared" si="17"/>
        <v>99.8</v>
      </c>
      <c r="AL7" s="55">
        <f t="shared" si="17"/>
        <v>112.9</v>
      </c>
      <c r="AM7" s="55">
        <f t="shared" si="17"/>
        <v>120.8</v>
      </c>
      <c r="AN7" s="55">
        <f t="shared" si="17"/>
        <v>98.7</v>
      </c>
      <c r="AO7" s="55">
        <f t="shared" si="17"/>
        <v>99</v>
      </c>
      <c r="AP7" s="55">
        <f t="shared" si="17"/>
        <v>99</v>
      </c>
      <c r="AQ7" s="55">
        <f t="shared" si="17"/>
        <v>103.9</v>
      </c>
      <c r="AR7" s="55">
        <f t="shared" si="17"/>
        <v>106.6</v>
      </c>
      <c r="AS7" s="55"/>
      <c r="AT7" s="55">
        <f>AT8</f>
        <v>95.3</v>
      </c>
      <c r="AU7" s="55">
        <f t="shared" ref="AU7:BC7" si="18">AU8</f>
        <v>96.4</v>
      </c>
      <c r="AV7" s="55">
        <f t="shared" si="18"/>
        <v>97.5</v>
      </c>
      <c r="AW7" s="55">
        <f t="shared" si="18"/>
        <v>96.5</v>
      </c>
      <c r="AX7" s="55">
        <f t="shared" si="18"/>
        <v>97.8</v>
      </c>
      <c r="AY7" s="55">
        <f t="shared" si="18"/>
        <v>92.1</v>
      </c>
      <c r="AZ7" s="55">
        <f t="shared" si="18"/>
        <v>92.3</v>
      </c>
      <c r="BA7" s="55">
        <f t="shared" si="18"/>
        <v>92.4</v>
      </c>
      <c r="BB7" s="55">
        <f t="shared" si="18"/>
        <v>87.5</v>
      </c>
      <c r="BC7" s="55">
        <f t="shared" si="18"/>
        <v>89.4</v>
      </c>
      <c r="BD7" s="55"/>
      <c r="BE7" s="55">
        <f>BE8</f>
        <v>10.1</v>
      </c>
      <c r="BF7" s="55">
        <f t="shared" ref="BF7:BN7" si="19">BF8</f>
        <v>10.199999999999999</v>
      </c>
      <c r="BG7" s="55">
        <f t="shared" si="19"/>
        <v>10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89.5</v>
      </c>
      <c r="BQ7" s="55">
        <f t="shared" ref="BQ7:BY7" si="20">BQ8</f>
        <v>87.8</v>
      </c>
      <c r="BR7" s="55">
        <f t="shared" si="20"/>
        <v>89</v>
      </c>
      <c r="BS7" s="55">
        <f t="shared" si="20"/>
        <v>72.400000000000006</v>
      </c>
      <c r="BT7" s="55">
        <f t="shared" si="20"/>
        <v>71.599999999999994</v>
      </c>
      <c r="BU7" s="55">
        <f t="shared" si="20"/>
        <v>77</v>
      </c>
      <c r="BV7" s="55">
        <f t="shared" si="20"/>
        <v>77.599999999999994</v>
      </c>
      <c r="BW7" s="55">
        <f t="shared" si="20"/>
        <v>77</v>
      </c>
      <c r="BX7" s="55">
        <f t="shared" si="20"/>
        <v>68.400000000000006</v>
      </c>
      <c r="BY7" s="55">
        <f t="shared" si="20"/>
        <v>68.2</v>
      </c>
      <c r="BZ7" s="55"/>
      <c r="CA7" s="56">
        <f>CA8</f>
        <v>75216</v>
      </c>
      <c r="CB7" s="56">
        <f t="shared" ref="CB7:CJ7" si="21">CB8</f>
        <v>74091</v>
      </c>
      <c r="CC7" s="56">
        <f t="shared" si="21"/>
        <v>75918</v>
      </c>
      <c r="CD7" s="56">
        <f t="shared" si="21"/>
        <v>90815</v>
      </c>
      <c r="CE7" s="56">
        <f t="shared" si="21"/>
        <v>95366</v>
      </c>
      <c r="CF7" s="56">
        <f t="shared" si="21"/>
        <v>56892</v>
      </c>
      <c r="CG7" s="56">
        <f t="shared" si="21"/>
        <v>59108</v>
      </c>
      <c r="CH7" s="56">
        <f t="shared" si="21"/>
        <v>60271</v>
      </c>
      <c r="CI7" s="56">
        <f t="shared" si="21"/>
        <v>63766</v>
      </c>
      <c r="CJ7" s="56">
        <f t="shared" si="21"/>
        <v>66386</v>
      </c>
      <c r="CK7" s="55"/>
      <c r="CL7" s="56">
        <f>CL8</f>
        <v>23567</v>
      </c>
      <c r="CM7" s="56">
        <f t="shared" ref="CM7:CU7" si="22">CM8</f>
        <v>23794</v>
      </c>
      <c r="CN7" s="56">
        <f t="shared" si="22"/>
        <v>24663</v>
      </c>
      <c r="CO7" s="56">
        <f t="shared" si="22"/>
        <v>27182</v>
      </c>
      <c r="CP7" s="56">
        <f t="shared" si="22"/>
        <v>26374</v>
      </c>
      <c r="CQ7" s="56">
        <f t="shared" si="22"/>
        <v>15171</v>
      </c>
      <c r="CR7" s="56">
        <f t="shared" si="22"/>
        <v>15887</v>
      </c>
      <c r="CS7" s="56">
        <f t="shared" si="22"/>
        <v>16979</v>
      </c>
      <c r="CT7" s="56">
        <f t="shared" si="22"/>
        <v>18423</v>
      </c>
      <c r="CU7" s="56">
        <f t="shared" si="22"/>
        <v>19190</v>
      </c>
      <c r="CV7" s="55"/>
      <c r="CW7" s="55">
        <f>CW8</f>
        <v>45.4</v>
      </c>
      <c r="CX7" s="55">
        <f t="shared" ref="CX7:DF7" si="23">CX8</f>
        <v>44.4</v>
      </c>
      <c r="CY7" s="55">
        <f t="shared" si="23"/>
        <v>44.1</v>
      </c>
      <c r="CZ7" s="55">
        <f t="shared" si="23"/>
        <v>41</v>
      </c>
      <c r="DA7" s="55">
        <f t="shared" si="23"/>
        <v>39.799999999999997</v>
      </c>
      <c r="DB7" s="55">
        <f t="shared" si="23"/>
        <v>53.8</v>
      </c>
      <c r="DC7" s="55">
        <f t="shared" si="23"/>
        <v>53</v>
      </c>
      <c r="DD7" s="55">
        <f t="shared" si="23"/>
        <v>53</v>
      </c>
      <c r="DE7" s="55">
        <f t="shared" si="23"/>
        <v>56.7</v>
      </c>
      <c r="DF7" s="55">
        <f t="shared" si="23"/>
        <v>54.2</v>
      </c>
      <c r="DG7" s="55"/>
      <c r="DH7" s="55">
        <f>DH8</f>
        <v>26.5</v>
      </c>
      <c r="DI7" s="55">
        <f t="shared" ref="DI7:DQ7" si="24">DI8</f>
        <v>26.3</v>
      </c>
      <c r="DJ7" s="55">
        <f t="shared" si="24"/>
        <v>27.4</v>
      </c>
      <c r="DK7" s="55">
        <f t="shared" si="24"/>
        <v>22.6</v>
      </c>
      <c r="DL7" s="55">
        <f t="shared" si="24"/>
        <v>21.2</v>
      </c>
      <c r="DM7" s="55">
        <f t="shared" si="24"/>
        <v>25.4</v>
      </c>
      <c r="DN7" s="55">
        <f t="shared" si="24"/>
        <v>25.8</v>
      </c>
      <c r="DO7" s="55">
        <f t="shared" si="24"/>
        <v>26.4</v>
      </c>
      <c r="DP7" s="55">
        <f t="shared" si="24"/>
        <v>26.2</v>
      </c>
      <c r="DQ7" s="55">
        <f t="shared" si="24"/>
        <v>26.3</v>
      </c>
      <c r="DR7" s="55"/>
      <c r="DS7" s="55">
        <f>DS8</f>
        <v>29.4</v>
      </c>
      <c r="DT7" s="55">
        <f t="shared" ref="DT7:EB7" si="25">DT8</f>
        <v>35.6</v>
      </c>
      <c r="DU7" s="55">
        <f t="shared" si="25"/>
        <v>41.2</v>
      </c>
      <c r="DV7" s="55">
        <f t="shared" si="25"/>
        <v>46.6</v>
      </c>
      <c r="DW7" s="55">
        <f t="shared" si="25"/>
        <v>51</v>
      </c>
      <c r="DX7" s="55">
        <f t="shared" si="25"/>
        <v>52.7</v>
      </c>
      <c r="DY7" s="55">
        <f t="shared" si="25"/>
        <v>53.7</v>
      </c>
      <c r="DZ7" s="55">
        <f t="shared" si="25"/>
        <v>56.4</v>
      </c>
      <c r="EA7" s="55">
        <f t="shared" si="25"/>
        <v>56.8</v>
      </c>
      <c r="EB7" s="55">
        <f t="shared" si="25"/>
        <v>58.5</v>
      </c>
      <c r="EC7" s="55"/>
      <c r="ED7" s="55">
        <f>ED8</f>
        <v>58.4</v>
      </c>
      <c r="EE7" s="55">
        <f t="shared" ref="EE7:EM7" si="26">EE8</f>
        <v>62.7</v>
      </c>
      <c r="EF7" s="55">
        <f t="shared" si="26"/>
        <v>70.5</v>
      </c>
      <c r="EG7" s="55">
        <f t="shared" si="26"/>
        <v>76.400000000000006</v>
      </c>
      <c r="EH7" s="55">
        <f t="shared" si="26"/>
        <v>80.099999999999994</v>
      </c>
      <c r="EI7" s="55">
        <f t="shared" si="26"/>
        <v>68.400000000000006</v>
      </c>
      <c r="EJ7" s="55">
        <f t="shared" si="26"/>
        <v>69.3</v>
      </c>
      <c r="EK7" s="55">
        <f t="shared" si="26"/>
        <v>71.099999999999994</v>
      </c>
      <c r="EL7" s="55">
        <f t="shared" si="26"/>
        <v>69.8</v>
      </c>
      <c r="EM7" s="55">
        <f t="shared" si="26"/>
        <v>69.7</v>
      </c>
      <c r="EN7" s="55"/>
      <c r="EO7" s="56">
        <f>EO8</f>
        <v>51632150</v>
      </c>
      <c r="EP7" s="56">
        <f t="shared" ref="EP7:EX7" si="27">EP8</f>
        <v>54492910</v>
      </c>
      <c r="EQ7" s="56">
        <f t="shared" si="27"/>
        <v>53841965</v>
      </c>
      <c r="ER7" s="56">
        <f t="shared" si="27"/>
        <v>54278074</v>
      </c>
      <c r="ES7" s="56">
        <f t="shared" si="27"/>
        <v>54713018</v>
      </c>
      <c r="ET7" s="56">
        <f t="shared" si="27"/>
        <v>45729936</v>
      </c>
      <c r="EU7" s="56">
        <f t="shared" si="27"/>
        <v>47442477</v>
      </c>
      <c r="EV7" s="56">
        <f t="shared" si="27"/>
        <v>48164556</v>
      </c>
      <c r="EW7" s="56">
        <f t="shared" si="27"/>
        <v>49637382</v>
      </c>
      <c r="EX7" s="56">
        <f t="shared" si="27"/>
        <v>50098024</v>
      </c>
      <c r="EY7" s="56"/>
    </row>
    <row r="8" spans="1:155" s="57" customFormat="1" x14ac:dyDescent="0.2">
      <c r="A8" s="38"/>
      <c r="B8" s="58">
        <v>2021</v>
      </c>
      <c r="C8" s="58">
        <v>277510</v>
      </c>
      <c r="D8" s="58">
        <v>46</v>
      </c>
      <c r="E8" s="58">
        <v>6</v>
      </c>
      <c r="F8" s="58">
        <v>0</v>
      </c>
      <c r="G8" s="58">
        <v>1</v>
      </c>
      <c r="H8" s="58" t="s">
        <v>157</v>
      </c>
      <c r="I8" s="58" t="s">
        <v>158</v>
      </c>
      <c r="J8" s="58" t="s">
        <v>159</v>
      </c>
      <c r="K8" s="58" t="s">
        <v>160</v>
      </c>
      <c r="L8" s="58" t="s">
        <v>161</v>
      </c>
      <c r="M8" s="58" t="s">
        <v>162</v>
      </c>
      <c r="N8" s="58" t="s">
        <v>163</v>
      </c>
      <c r="O8" s="58" t="s">
        <v>164</v>
      </c>
      <c r="P8" s="58" t="s">
        <v>165</v>
      </c>
      <c r="Q8" s="59">
        <v>35</v>
      </c>
      <c r="R8" s="58" t="s">
        <v>166</v>
      </c>
      <c r="S8" s="58" t="s">
        <v>167</v>
      </c>
      <c r="T8" s="58" t="s">
        <v>168</v>
      </c>
      <c r="U8" s="59" t="s">
        <v>39</v>
      </c>
      <c r="V8" s="59">
        <v>41014</v>
      </c>
      <c r="W8" s="58" t="s">
        <v>169</v>
      </c>
      <c r="X8" s="58" t="s">
        <v>169</v>
      </c>
      <c r="Y8" s="60" t="s">
        <v>170</v>
      </c>
      <c r="Z8" s="59">
        <v>480</v>
      </c>
      <c r="AA8" s="59" t="s">
        <v>39</v>
      </c>
      <c r="AB8" s="59" t="s">
        <v>39</v>
      </c>
      <c r="AC8" s="59" t="s">
        <v>39</v>
      </c>
      <c r="AD8" s="59">
        <v>7</v>
      </c>
      <c r="AE8" s="59">
        <v>487</v>
      </c>
      <c r="AF8" s="59">
        <v>480</v>
      </c>
      <c r="AG8" s="59" t="s">
        <v>39</v>
      </c>
      <c r="AH8" s="59">
        <v>480</v>
      </c>
      <c r="AI8" s="61">
        <v>99.5</v>
      </c>
      <c r="AJ8" s="61">
        <v>99.8</v>
      </c>
      <c r="AK8" s="61">
        <v>99.8</v>
      </c>
      <c r="AL8" s="61">
        <v>112.9</v>
      </c>
      <c r="AM8" s="61">
        <v>120.8</v>
      </c>
      <c r="AN8" s="61">
        <v>98.7</v>
      </c>
      <c r="AO8" s="61">
        <v>99</v>
      </c>
      <c r="AP8" s="61">
        <v>99</v>
      </c>
      <c r="AQ8" s="61">
        <v>103.9</v>
      </c>
      <c r="AR8" s="61">
        <v>106.6</v>
      </c>
      <c r="AS8" s="61">
        <v>106.2</v>
      </c>
      <c r="AT8" s="61">
        <v>95.3</v>
      </c>
      <c r="AU8" s="61">
        <v>96.4</v>
      </c>
      <c r="AV8" s="61">
        <v>97.5</v>
      </c>
      <c r="AW8" s="61">
        <v>96.5</v>
      </c>
      <c r="AX8" s="61">
        <v>97.8</v>
      </c>
      <c r="AY8" s="61">
        <v>92.1</v>
      </c>
      <c r="AZ8" s="61">
        <v>92.3</v>
      </c>
      <c r="BA8" s="61">
        <v>92.4</v>
      </c>
      <c r="BB8" s="61">
        <v>87.5</v>
      </c>
      <c r="BC8" s="61">
        <v>89.4</v>
      </c>
      <c r="BD8" s="61">
        <v>86.6</v>
      </c>
      <c r="BE8" s="62">
        <v>10.1</v>
      </c>
      <c r="BF8" s="62">
        <v>10.199999999999999</v>
      </c>
      <c r="BG8" s="62">
        <v>10</v>
      </c>
      <c r="BH8" s="62">
        <v>0</v>
      </c>
      <c r="BI8" s="62">
        <v>0</v>
      </c>
      <c r="BJ8" s="62">
        <v>40.200000000000003</v>
      </c>
      <c r="BK8" s="62">
        <v>40.4</v>
      </c>
      <c r="BL8" s="62">
        <v>40.1</v>
      </c>
      <c r="BM8" s="62">
        <v>40.799999999999997</v>
      </c>
      <c r="BN8" s="62">
        <v>40.4</v>
      </c>
      <c r="BO8" s="62">
        <v>70.7</v>
      </c>
      <c r="BP8" s="61">
        <v>89.5</v>
      </c>
      <c r="BQ8" s="61">
        <v>87.8</v>
      </c>
      <c r="BR8" s="61">
        <v>89</v>
      </c>
      <c r="BS8" s="61">
        <v>72.400000000000006</v>
      </c>
      <c r="BT8" s="61">
        <v>71.599999999999994</v>
      </c>
      <c r="BU8" s="61">
        <v>77</v>
      </c>
      <c r="BV8" s="61">
        <v>77.599999999999994</v>
      </c>
      <c r="BW8" s="61">
        <v>77</v>
      </c>
      <c r="BX8" s="61">
        <v>68.400000000000006</v>
      </c>
      <c r="BY8" s="61">
        <v>68.2</v>
      </c>
      <c r="BZ8" s="61">
        <v>67.099999999999994</v>
      </c>
      <c r="CA8" s="62">
        <v>75216</v>
      </c>
      <c r="CB8" s="62">
        <v>74091</v>
      </c>
      <c r="CC8" s="62">
        <v>75918</v>
      </c>
      <c r="CD8" s="62">
        <v>90815</v>
      </c>
      <c r="CE8" s="62">
        <v>95366</v>
      </c>
      <c r="CF8" s="62">
        <v>56892</v>
      </c>
      <c r="CG8" s="62">
        <v>59108</v>
      </c>
      <c r="CH8" s="62">
        <v>60271</v>
      </c>
      <c r="CI8" s="62">
        <v>63766</v>
      </c>
      <c r="CJ8" s="62">
        <v>66386</v>
      </c>
      <c r="CK8" s="61">
        <v>59287</v>
      </c>
      <c r="CL8" s="62">
        <v>23567</v>
      </c>
      <c r="CM8" s="62">
        <v>23794</v>
      </c>
      <c r="CN8" s="62">
        <v>24663</v>
      </c>
      <c r="CO8" s="62">
        <v>27182</v>
      </c>
      <c r="CP8" s="62">
        <v>26374</v>
      </c>
      <c r="CQ8" s="62">
        <v>15171</v>
      </c>
      <c r="CR8" s="62">
        <v>15887</v>
      </c>
      <c r="CS8" s="62">
        <v>16979</v>
      </c>
      <c r="CT8" s="62">
        <v>18423</v>
      </c>
      <c r="CU8" s="62">
        <v>19190</v>
      </c>
      <c r="CV8" s="61">
        <v>17202</v>
      </c>
      <c r="CW8" s="62">
        <v>45.4</v>
      </c>
      <c r="CX8" s="62">
        <v>44.4</v>
      </c>
      <c r="CY8" s="62">
        <v>44.1</v>
      </c>
      <c r="CZ8" s="62">
        <v>41</v>
      </c>
      <c r="DA8" s="62">
        <v>39.799999999999997</v>
      </c>
      <c r="DB8" s="62">
        <v>53.8</v>
      </c>
      <c r="DC8" s="62">
        <v>53</v>
      </c>
      <c r="DD8" s="62">
        <v>53</v>
      </c>
      <c r="DE8" s="62">
        <v>56.7</v>
      </c>
      <c r="DF8" s="62">
        <v>54.2</v>
      </c>
      <c r="DG8" s="62">
        <v>56.4</v>
      </c>
      <c r="DH8" s="62">
        <v>26.5</v>
      </c>
      <c r="DI8" s="62">
        <v>26.3</v>
      </c>
      <c r="DJ8" s="62">
        <v>27.4</v>
      </c>
      <c r="DK8" s="62">
        <v>22.6</v>
      </c>
      <c r="DL8" s="62">
        <v>21.2</v>
      </c>
      <c r="DM8" s="62">
        <v>25.4</v>
      </c>
      <c r="DN8" s="62">
        <v>25.8</v>
      </c>
      <c r="DO8" s="62">
        <v>26.4</v>
      </c>
      <c r="DP8" s="62">
        <v>26.2</v>
      </c>
      <c r="DQ8" s="62">
        <v>26.3</v>
      </c>
      <c r="DR8" s="62">
        <v>24.8</v>
      </c>
      <c r="DS8" s="61">
        <v>29.4</v>
      </c>
      <c r="DT8" s="61">
        <v>35.6</v>
      </c>
      <c r="DU8" s="61">
        <v>41.2</v>
      </c>
      <c r="DV8" s="61">
        <v>46.6</v>
      </c>
      <c r="DW8" s="61">
        <v>51</v>
      </c>
      <c r="DX8" s="61">
        <v>52.7</v>
      </c>
      <c r="DY8" s="61">
        <v>53.7</v>
      </c>
      <c r="DZ8" s="61">
        <v>56.4</v>
      </c>
      <c r="EA8" s="61">
        <v>56.8</v>
      </c>
      <c r="EB8" s="61">
        <v>58.5</v>
      </c>
      <c r="EC8" s="61">
        <v>56</v>
      </c>
      <c r="ED8" s="61">
        <v>58.4</v>
      </c>
      <c r="EE8" s="61">
        <v>62.7</v>
      </c>
      <c r="EF8" s="61">
        <v>70.5</v>
      </c>
      <c r="EG8" s="61">
        <v>76.400000000000006</v>
      </c>
      <c r="EH8" s="61">
        <v>80.099999999999994</v>
      </c>
      <c r="EI8" s="61">
        <v>68.400000000000006</v>
      </c>
      <c r="EJ8" s="61">
        <v>69.3</v>
      </c>
      <c r="EK8" s="61">
        <v>71.099999999999994</v>
      </c>
      <c r="EL8" s="61">
        <v>69.8</v>
      </c>
      <c r="EM8" s="61">
        <v>69.7</v>
      </c>
      <c r="EN8" s="61">
        <v>70.7</v>
      </c>
      <c r="EO8" s="62">
        <v>51632150</v>
      </c>
      <c r="EP8" s="62">
        <v>54492910</v>
      </c>
      <c r="EQ8" s="62">
        <v>53841965</v>
      </c>
      <c r="ER8" s="62">
        <v>54278074</v>
      </c>
      <c r="ES8" s="62">
        <v>54713018</v>
      </c>
      <c r="ET8" s="62">
        <v>45729936</v>
      </c>
      <c r="EU8" s="62">
        <v>47442477</v>
      </c>
      <c r="EV8" s="62">
        <v>48164556</v>
      </c>
      <c r="EW8" s="62">
        <v>49637382</v>
      </c>
      <c r="EX8" s="62">
        <v>50098024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2023-01-24T09:04:53Z</cp:lastPrinted>
  <dcterms:created xsi:type="dcterms:W3CDTF">2022-12-01T02:26:23Z</dcterms:created>
  <dcterms:modified xsi:type="dcterms:W3CDTF">2023-01-25T08:12:29Z</dcterms:modified>
  <cp:category/>
</cp:coreProperties>
</file>