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2$\101000_経営管理部\101300_会計課\財務Ｇ\30.照会\01 ★令和４年度\79.【1月24日〆】公営企業に係る経営比較分析表（令和３年度決算）の分析等について\回答\【大阪広域水道企業団】経営比較分析表の分析等について（回答）\"/>
    </mc:Choice>
  </mc:AlternateContent>
  <workbookProtection workbookAlgorithmName="SHA-512" workbookHashValue="DZwiZX7jYIvstvV6PDJvNTgkWahaKjhOk0wXBTkNoJygmW0FFo88eFKTjQ20IWfHCwxaQ3QpTyET/62X2Miwgw==" workbookSaltValue="etYLVNYWyniQHm3aEeNj/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<sst xmlns="http://schemas.openxmlformats.org/spreadsheetml/2006/main" count="262" uniqueCount="110">
  <si>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</si>
  <si>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</si>
  <si>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</si>
  <si>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</si>
  <si>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</si>
  <si>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</si>
  <si>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</si>
  <si>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</si>
  <si>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</si>
  <si>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</si>
  <si>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</si>
  <si>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</si>
  <si>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</si>
  <si>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</si>
  <si>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</si>
  <si>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</si>
  <si>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</si>
  <si>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</si>
  <si>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</si>
  <si>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</si>
  <si>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</si>
  <si>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</si>
  <si>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</si>
  <si>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</si>
  <si>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</si>
  <si>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</si>
  <si>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</si>
  <si>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</si>
  <si>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</si>
  <si>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</si>
  <si>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</si>
  <si>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</si>
  <si>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</si>
  <si>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</si>
  <si>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</si>
  <si>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</si>
  <si>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</si>
  <si>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</si>
  <si>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</si>
  <si>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</si>
  <si>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</si>
  <si>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</si>
  <si>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</si>
  <si>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</si>
  <si>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</si>
  <si>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</si>
  <si>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</si>
  <si>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</si>
  <si>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</si>
  <si>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</si>
  <si>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</si>
  <si>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</si>
  <si>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</si>
  <si>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</si>
  <si>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</si>
  <si>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</si>
  <si>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</si>
  <si>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</si>
  <si>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</si>
  <si>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</si>
  <si>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</si>
  <si>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</si>
  <si>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</si>
  <si>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</si>
  <si>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</si>
  <si>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</si>
  <si>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</si>
  <si>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</si>
  <si>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</si>
  <si>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</si>
  <si>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</si>
  <si>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</si>
  <si>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</si>
  <si>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</si>
  <si>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</si>
  <si>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</si>
  <si>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</si>
  <si>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</si>
  <si>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</si>
  <si>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</si>
  <si>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</si>
  <si>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</si>
  <si>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</si>
  <si>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</si>
  <si>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</si>
  <si>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</si>
  <si>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</si>
  <si>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</si>
  <si>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</si>
  <si>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</si>
  <si>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</si>
  <si>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278688</t>
  </si>
  <si>
    <t>46</t>
  </si>
  <si>
    <t>02</t>
  </si>
  <si>
    <t>0</t>
  </si>
  <si>
    <t>000</t>
  </si>
  <si>
    <t>大阪府　大阪広域水道企業団</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</si>
  <si>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</si>
  <si>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</si>
  <si>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</si>
  <si>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</si>
  <si>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</si>
  <si>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</si>
  <si>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</si>
  <si>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</si>
  <si>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</si>
  <si>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</si>
  <si>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今後の施設利用率の低下に対しては、水需要予測の結果に基づき、施設の更新時期に合わせ、可能な限り施設のダウンサイジング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</si>
  <si>
    <t xml:space="preserve">①【有形固定資産減価償却率】
　令和２年度までは類似団体平均値より低い数値で推移していたが、管路の老朽化は進んでおり、令和３年度は近似値となった。この要因は、管路総延長の約7割が法定耐用年数40年を超えた管であることによる。
②【管路経年化率】
③【管路更新率】
　管路経年化率は類似団体平均値より約2割程度高く、管路更新率は平成30年度、令和元年度、令和３年度においては類似団体平均値を上回っている。
</t>
    <rPh sb="16" eb="18">
      <t>レイワ</t>
    </rPh>
    <rPh sb="19" eb="21">
      <t>ネンド</t>
    </rPh>
    <rPh sb="59" eb="61">
      <t>レイワ</t>
    </rPh>
    <rPh sb="62" eb="64">
      <t>ネンド</t>
    </rPh>
    <rPh sb="65" eb="68">
      <t>キンジチ</t>
    </rPh>
    <rPh sb="164" eb="166">
      <t>ヘイセイ</t>
    </rPh>
    <rPh sb="168" eb="170">
      <t>ネンド</t>
    </rPh>
    <rPh sb="171" eb="173">
      <t>レイワ</t>
    </rPh>
    <rPh sb="173" eb="175">
      <t>ガンネン</t>
    </rPh>
    <rPh sb="175" eb="176">
      <t>ド</t>
    </rPh>
    <rPh sb="177" eb="179">
      <t>レイワ</t>
    </rPh>
    <rPh sb="180" eb="182">
      <t>ネンド</t>
    </rPh>
    <rPh sb="187" eb="191">
      <t>ルイジダンタイ</t>
    </rPh>
    <rPh sb="191" eb="194">
      <t>ヘイキンチ</t>
    </rPh>
    <phoneticPr fontId="5"/>
  </si>
  <si>
    <t>①【経常収支比率】
　経常収支比率は100％を超える水準であり、健全な経営を維持している。
③【流動比率】
　期間を通じて短期的な債務に対する支払能力を維持している。
④【企業債残高対給水収益比率】
　令和３年1月の料金改定実施や同年10月に実施した基本使用水量の減量などにより給水収益が低下したこと、また平成25年度以降企業債の新規発行を行っていなかったが、令和２年度から今後の施設更新への資金需要増大に対応するため計画的に企業債を発行することとしたことにより、企業債残高対給水収益比率は上昇した。
⑤【料金回収率】
　令和３年1月の料金改定実施や同年10月に実施した基本使用水量の減量などにより給水収益が低下したため、料金回収率は低下した。
⑥【給水原価】
　管路延長が長く、ポンプ設備が必要などの理由により、給水原価は類似団体平均を上回っている。
⑦【施設利用率】
⑧【契約率】
　施設利用率、契約率ともに長期的には減少傾向であるが、近年はほぼ横ばいで推移している。新規給水については小口の雑用水での使用が多いため、いずれの指標も既存の大口受水事業所の動向に大きく左右される状況となっている。
　また、類似団体平均値より約3割程度低い値で乖離が大きい。
　直近では、現在稼働している二つの浄水場のうち、施設利用率の低い浄水場を廃止し、浄水場間に連絡管を整備し統合することでダウンサイジングを図る計画がある。</t>
    <rPh sb="311" eb="315">
      <t>リョウキンカイシュウ</t>
    </rPh>
    <rPh sb="315" eb="316">
      <t>リツ</t>
    </rPh>
    <rPh sb="317" eb="319">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</si>
</sst>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56.69</c:v>
                </c:pt>
                <c:pt idx="1">
                  <c:v>57.91</c:v>
                </c:pt>
                <c:pt idx="2">
                  <c:v>58.93</c:v>
                </c:pt>
                <c:pt idx="3">
                  <c:v>59.72</c:v>
                </c:pt>
                <c:pt idx="4">
                  <c:v>61.11</c:v>
                </c:pt>
              </c:numCache>
            </c:numRef>
          </c:val>
          <c:extLst>
            <c:ext xmlns:c16="http://schemas.microsoft.com/office/drawing/2014/chart" uri="{C3380CC4-5D6E-409C-BE32-E72D297353CC}">
              <c16:uniqueId val="{00000000-DB21-413B-8096-716A8C4305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DB21-413B-8096-716A8C4305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E2-45FD-B9D9-16F05CC7BA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B2E2-45FD-B9D9-16F05CC7BA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133.12</c:v>
                </c:pt>
                <c:pt idx="1">
                  <c:v>131.82</c:v>
                </c:pt>
                <c:pt idx="2">
                  <c:v>127.56</c:v>
                </c:pt>
                <c:pt idx="3">
                  <c:v>129.94</c:v>
                </c:pt>
                <c:pt idx="4">
                  <c:v>118.24</c:v>
                </c:pt>
              </c:numCache>
            </c:numRef>
          </c:val>
          <c:extLst>
            <c:ext xmlns:c16="http://schemas.microsoft.com/office/drawing/2014/chart" uri="{C3380CC4-5D6E-409C-BE32-E72D297353CC}">
              <c16:uniqueId val="{00000000-E7EF-4042-95E1-66F524EAC1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E7EF-4042-95E1-66F524EAC1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67.03</c:v>
                </c:pt>
                <c:pt idx="1">
                  <c:v>71.650000000000006</c:v>
                </c:pt>
                <c:pt idx="2">
                  <c:v>74.88</c:v>
                </c:pt>
                <c:pt idx="3">
                  <c:v>76.69</c:v>
                </c:pt>
                <c:pt idx="4">
                  <c:v>76.28</c:v>
                </c:pt>
              </c:numCache>
            </c:numRef>
          </c:val>
          <c:extLst>
            <c:ext xmlns:c16="http://schemas.microsoft.com/office/drawing/2014/chart" uri="{C3380CC4-5D6E-409C-BE32-E72D297353CC}">
              <c16:uniqueId val="{00000000-F8A4-4ACD-AFD7-11949FF28D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F8A4-4ACD-AFD7-11949FF28D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0.08</c:v>
                </c:pt>
                <c:pt idx="1">
                  <c:v>0.2</c:v>
                </c:pt>
                <c:pt idx="2">
                  <c:v>0.36</c:v>
                </c:pt>
                <c:pt idx="3">
                  <c:v>0.38</c:v>
                </c:pt>
                <c:pt idx="4">
                  <c:v>0.47</c:v>
                </c:pt>
              </c:numCache>
            </c:numRef>
          </c:val>
          <c:extLst>
            <c:ext xmlns:c16="http://schemas.microsoft.com/office/drawing/2014/chart" uri="{C3380CC4-5D6E-409C-BE32-E72D297353CC}">
              <c16:uniqueId val="{00000000-8979-47FE-BF54-17E4B20039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8979-47FE-BF54-17E4B20039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638.85</c:v>
                </c:pt>
                <c:pt idx="1">
                  <c:v>493.87</c:v>
                </c:pt>
                <c:pt idx="2">
                  <c:v>382.78</c:v>
                </c:pt>
                <c:pt idx="3">
                  <c:v>334.05</c:v>
                </c:pt>
                <c:pt idx="4">
                  <c:v>389.45</c:v>
                </c:pt>
              </c:numCache>
            </c:numRef>
          </c:val>
          <c:extLst>
            <c:ext xmlns:c16="http://schemas.microsoft.com/office/drawing/2014/chart" uri="{C3380CC4-5D6E-409C-BE32-E72D297353CC}">
              <c16:uniqueId val="{00000000-B629-4416-BE5D-B4BB4E950A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B629-4416-BE5D-B4BB4E950A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238.67</c:v>
                </c:pt>
                <c:pt idx="1">
                  <c:v>222.89</c:v>
                </c:pt>
                <c:pt idx="2">
                  <c:v>208.74</c:v>
                </c:pt>
                <c:pt idx="3">
                  <c:v>258.64999999999998</c:v>
                </c:pt>
                <c:pt idx="4">
                  <c:v>305.61</c:v>
                </c:pt>
              </c:numCache>
            </c:numRef>
          </c:val>
          <c:extLst>
            <c:ext xmlns:c16="http://schemas.microsoft.com/office/drawing/2014/chart" uri="{C3380CC4-5D6E-409C-BE32-E72D297353CC}">
              <c16:uniqueId val="{00000000-1B71-4800-AFA6-F56C8E2473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1B71-4800-AFA6-F56C8E2473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131.81</c:v>
                </c:pt>
                <c:pt idx="1">
                  <c:v>130.75</c:v>
                </c:pt>
                <c:pt idx="2">
                  <c:v>127.09</c:v>
                </c:pt>
                <c:pt idx="3">
                  <c:v>127.97</c:v>
                </c:pt>
                <c:pt idx="4">
                  <c:v>115.08</c:v>
                </c:pt>
              </c:numCache>
            </c:numRef>
          </c:val>
          <c:extLst>
            <c:ext xmlns:c16="http://schemas.microsoft.com/office/drawing/2014/chart" uri="{C3380CC4-5D6E-409C-BE32-E72D297353CC}">
              <c16:uniqueId val="{00000000-68FD-4D83-B12B-60E25E0AAE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68FD-4D83-B12B-60E25E0AAE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29.77</c:v>
                </c:pt>
                <c:pt idx="1">
                  <c:v>29.99</c:v>
                </c:pt>
                <c:pt idx="2">
                  <c:v>30.67</c:v>
                </c:pt>
                <c:pt idx="3">
                  <c:v>29.89</c:v>
                </c:pt>
                <c:pt idx="4">
                  <c:v>31.91</c:v>
                </c:pt>
              </c:numCache>
            </c:numRef>
          </c:val>
          <c:extLst>
            <c:ext xmlns:c16="http://schemas.microsoft.com/office/drawing/2014/chart" uri="{C3380CC4-5D6E-409C-BE32-E72D297353CC}">
              <c16:uniqueId val="{00000000-6C87-4BFE-90BE-5F64BEE0E1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6C87-4BFE-90BE-5F64BEE0E1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32.590000000000003</c:v>
                </c:pt>
                <c:pt idx="1">
                  <c:v>32.11</c:v>
                </c:pt>
                <c:pt idx="2">
                  <c:v>31.57</c:v>
                </c:pt>
                <c:pt idx="3">
                  <c:v>30.24</c:v>
                </c:pt>
                <c:pt idx="4">
                  <c:v>28.88</c:v>
                </c:pt>
              </c:numCache>
            </c:numRef>
          </c:val>
          <c:extLst>
            <c:ext xmlns:c16="http://schemas.microsoft.com/office/drawing/2014/chart" uri="{C3380CC4-5D6E-409C-BE32-E72D297353CC}">
              <c16:uniqueId val="{00000000-3CBD-40E1-A4A7-C2DEE77DD1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3CBD-40E1-A4A7-C2DEE77DD1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57.46</c:v>
                </c:pt>
                <c:pt idx="1">
                  <c:v>57.47</c:v>
                </c:pt>
                <c:pt idx="2">
                  <c:v>57.35</c:v>
                </c:pt>
                <c:pt idx="3">
                  <c:v>56.86</c:v>
                </c:pt>
                <c:pt idx="4">
                  <c:v>50.79</c:v>
                </c:pt>
              </c:numCache>
            </c:numRef>
          </c:val>
          <c:extLst>
            <c:ext xmlns:c16="http://schemas.microsoft.com/office/drawing/2014/chart" uri="{C3380CC4-5D6E-409C-BE32-E72D297353CC}">
              <c16:uniqueId val="{00000000-4B03-45CB-967C-2877D46D5C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4B03-45CB-967C-2877D46D5C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Q24" zoomScaleNormal="10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0" width="3.125" customWidth="1"/>
    <col min="521" max="521" width="15.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大阪府　大阪広域水道企業団</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800000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231001</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70</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413</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406354</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109</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133.12</v>
      </c>
      <c r="Y32" s="90"/>
      <c r="Z32" s="90"/>
      <c r="AA32" s="90"/>
      <c r="AB32" s="90"/>
      <c r="AC32" s="90"/>
      <c r="AD32" s="90"/>
      <c r="AE32" s="90"/>
      <c r="AF32" s="90"/>
      <c r="AG32" s="90"/>
      <c r="AH32" s="90"/>
      <c r="AI32" s="90"/>
      <c r="AJ32" s="90"/>
      <c r="AK32" s="90"/>
      <c r="AL32" s="90"/>
      <c r="AM32" s="90"/>
      <c r="AN32" s="90"/>
      <c r="AO32" s="90"/>
      <c r="AP32" s="90"/>
      <c r="AQ32" s="91"/>
      <c r="AR32" s="89">
        <f>データ!U6</f>
        <v>131.82</v>
      </c>
      <c r="AS32" s="90"/>
      <c r="AT32" s="90"/>
      <c r="AU32" s="90"/>
      <c r="AV32" s="90"/>
      <c r="AW32" s="90"/>
      <c r="AX32" s="90"/>
      <c r="AY32" s="90"/>
      <c r="AZ32" s="90"/>
      <c r="BA32" s="90"/>
      <c r="BB32" s="90"/>
      <c r="BC32" s="90"/>
      <c r="BD32" s="90"/>
      <c r="BE32" s="90"/>
      <c r="BF32" s="90"/>
      <c r="BG32" s="90"/>
      <c r="BH32" s="90"/>
      <c r="BI32" s="90"/>
      <c r="BJ32" s="90"/>
      <c r="BK32" s="91"/>
      <c r="BL32" s="89">
        <f>データ!V6</f>
        <v>127.56</v>
      </c>
      <c r="BM32" s="90"/>
      <c r="BN32" s="90"/>
      <c r="BO32" s="90"/>
      <c r="BP32" s="90"/>
      <c r="BQ32" s="90"/>
      <c r="BR32" s="90"/>
      <c r="BS32" s="90"/>
      <c r="BT32" s="90"/>
      <c r="BU32" s="90"/>
      <c r="BV32" s="90"/>
      <c r="BW32" s="90"/>
      <c r="BX32" s="90"/>
      <c r="BY32" s="90"/>
      <c r="BZ32" s="90"/>
      <c r="CA32" s="90"/>
      <c r="CB32" s="90"/>
      <c r="CC32" s="90"/>
      <c r="CD32" s="90"/>
      <c r="CE32" s="91"/>
      <c r="CF32" s="89">
        <f>データ!W6</f>
        <v>129.94</v>
      </c>
      <c r="CG32" s="90"/>
      <c r="CH32" s="90"/>
      <c r="CI32" s="90"/>
      <c r="CJ32" s="90"/>
      <c r="CK32" s="90"/>
      <c r="CL32" s="90"/>
      <c r="CM32" s="90"/>
      <c r="CN32" s="90"/>
      <c r="CO32" s="90"/>
      <c r="CP32" s="90"/>
      <c r="CQ32" s="90"/>
      <c r="CR32" s="90"/>
      <c r="CS32" s="90"/>
      <c r="CT32" s="90"/>
      <c r="CU32" s="90"/>
      <c r="CV32" s="90"/>
      <c r="CW32" s="90"/>
      <c r="CX32" s="90"/>
      <c r="CY32" s="91"/>
      <c r="CZ32" s="89">
        <f>データ!X6</f>
        <v>118.24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638.85</v>
      </c>
      <c r="JM32" s="90"/>
      <c r="JN32" s="90"/>
      <c r="JO32" s="90"/>
      <c r="JP32" s="90"/>
      <c r="JQ32" s="90"/>
      <c r="JR32" s="90"/>
      <c r="JS32" s="90"/>
      <c r="JT32" s="90"/>
      <c r="JU32" s="90"/>
      <c r="JV32" s="90"/>
      <c r="JW32" s="90"/>
      <c r="JX32" s="90"/>
      <c r="JY32" s="90"/>
      <c r="JZ32" s="90"/>
      <c r="KA32" s="90"/>
      <c r="KB32" s="90"/>
      <c r="KC32" s="90"/>
      <c r="KD32" s="90"/>
      <c r="KE32" s="91"/>
      <c r="KF32" s="89">
        <f>データ!AQ6</f>
        <v>493.87</v>
      </c>
      <c r="KG32" s="90"/>
      <c r="KH32" s="90"/>
      <c r="KI32" s="90"/>
      <c r="KJ32" s="90"/>
      <c r="KK32" s="90"/>
      <c r="KL32" s="90"/>
      <c r="KM32" s="90"/>
      <c r="KN32" s="90"/>
      <c r="KO32" s="90"/>
      <c r="KP32" s="90"/>
      <c r="KQ32" s="90"/>
      <c r="KR32" s="90"/>
      <c r="KS32" s="90"/>
      <c r="KT32" s="90"/>
      <c r="KU32" s="90"/>
      <c r="KV32" s="90"/>
      <c r="KW32" s="90"/>
      <c r="KX32" s="90"/>
      <c r="KY32" s="91"/>
      <c r="KZ32" s="89">
        <f>データ!AR6</f>
        <v>382.78</v>
      </c>
      <c r="LA32" s="90"/>
      <c r="LB32" s="90"/>
      <c r="LC32" s="90"/>
      <c r="LD32" s="90"/>
      <c r="LE32" s="90"/>
      <c r="LF32" s="90"/>
      <c r="LG32" s="90"/>
      <c r="LH32" s="90"/>
      <c r="LI32" s="90"/>
      <c r="LJ32" s="90"/>
      <c r="LK32" s="90"/>
      <c r="LL32" s="90"/>
      <c r="LM32" s="90"/>
      <c r="LN32" s="90"/>
      <c r="LO32" s="90"/>
      <c r="LP32" s="90"/>
      <c r="LQ32" s="90"/>
      <c r="LR32" s="90"/>
      <c r="LS32" s="91"/>
      <c r="LT32" s="89">
        <f>データ!AS6</f>
        <v>334.05</v>
      </c>
      <c r="LU32" s="90"/>
      <c r="LV32" s="90"/>
      <c r="LW32" s="90"/>
      <c r="LX32" s="90"/>
      <c r="LY32" s="90"/>
      <c r="LZ32" s="90"/>
      <c r="MA32" s="90"/>
      <c r="MB32" s="90"/>
      <c r="MC32" s="90"/>
      <c r="MD32" s="90"/>
      <c r="ME32" s="90"/>
      <c r="MF32" s="90"/>
      <c r="MG32" s="90"/>
      <c r="MH32" s="90"/>
      <c r="MI32" s="90"/>
      <c r="MJ32" s="90"/>
      <c r="MK32" s="90"/>
      <c r="ML32" s="90"/>
      <c r="MM32" s="91"/>
      <c r="MN32" s="89">
        <f>データ!AT6</f>
        <v>389.45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238.67</v>
      </c>
      <c r="OG32" s="90"/>
      <c r="OH32" s="90"/>
      <c r="OI32" s="90"/>
      <c r="OJ32" s="90"/>
      <c r="OK32" s="90"/>
      <c r="OL32" s="90"/>
      <c r="OM32" s="90"/>
      <c r="ON32" s="90"/>
      <c r="OO32" s="90"/>
      <c r="OP32" s="90"/>
      <c r="OQ32" s="90"/>
      <c r="OR32" s="90"/>
      <c r="OS32" s="90"/>
      <c r="OT32" s="90"/>
      <c r="OU32" s="90"/>
      <c r="OV32" s="90"/>
      <c r="OW32" s="90"/>
      <c r="OX32" s="90"/>
      <c r="OY32" s="91"/>
      <c r="OZ32" s="89">
        <f>データ!BB6</f>
        <v>222.89</v>
      </c>
      <c r="PA32" s="90"/>
      <c r="PB32" s="90"/>
      <c r="PC32" s="90"/>
      <c r="PD32" s="90"/>
      <c r="PE32" s="90"/>
      <c r="PF32" s="90"/>
      <c r="PG32" s="90"/>
      <c r="PH32" s="90"/>
      <c r="PI32" s="90"/>
      <c r="PJ32" s="90"/>
      <c r="PK32" s="90"/>
      <c r="PL32" s="90"/>
      <c r="PM32" s="90"/>
      <c r="PN32" s="90"/>
      <c r="PO32" s="90"/>
      <c r="PP32" s="90"/>
      <c r="PQ32" s="90"/>
      <c r="PR32" s="90"/>
      <c r="PS32" s="91"/>
      <c r="PT32" s="89">
        <f>データ!BC6</f>
        <v>208.74</v>
      </c>
      <c r="PU32" s="90"/>
      <c r="PV32" s="90"/>
      <c r="PW32" s="90"/>
      <c r="PX32" s="90"/>
      <c r="PY32" s="90"/>
      <c r="PZ32" s="90"/>
      <c r="QA32" s="90"/>
      <c r="QB32" s="90"/>
      <c r="QC32" s="90"/>
      <c r="QD32" s="90"/>
      <c r="QE32" s="90"/>
      <c r="QF32" s="90"/>
      <c r="QG32" s="90"/>
      <c r="QH32" s="90"/>
      <c r="QI32" s="90"/>
      <c r="QJ32" s="90"/>
      <c r="QK32" s="90"/>
      <c r="QL32" s="90"/>
      <c r="QM32" s="91"/>
      <c r="QN32" s="89">
        <f>データ!BD6</f>
        <v>258.64999999999998</v>
      </c>
      <c r="QO32" s="90"/>
      <c r="QP32" s="90"/>
      <c r="QQ32" s="90"/>
      <c r="QR32" s="90"/>
      <c r="QS32" s="90"/>
      <c r="QT32" s="90"/>
      <c r="QU32" s="90"/>
      <c r="QV32" s="90"/>
      <c r="QW32" s="90"/>
      <c r="QX32" s="90"/>
      <c r="QY32" s="90"/>
      <c r="QZ32" s="90"/>
      <c r="RA32" s="90"/>
      <c r="RB32" s="90"/>
      <c r="RC32" s="90"/>
      <c r="RD32" s="90"/>
      <c r="RE32" s="90"/>
      <c r="RF32" s="90"/>
      <c r="RG32" s="91"/>
      <c r="RH32" s="89">
        <f>データ!BE6</f>
        <v>305.61</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108</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131.81</v>
      </c>
      <c r="Y55" s="90"/>
      <c r="Z55" s="90"/>
      <c r="AA55" s="90"/>
      <c r="AB55" s="90"/>
      <c r="AC55" s="90"/>
      <c r="AD55" s="90"/>
      <c r="AE55" s="90"/>
      <c r="AF55" s="90"/>
      <c r="AG55" s="90"/>
      <c r="AH55" s="90"/>
      <c r="AI55" s="90"/>
      <c r="AJ55" s="90"/>
      <c r="AK55" s="90"/>
      <c r="AL55" s="90"/>
      <c r="AM55" s="90"/>
      <c r="AN55" s="90"/>
      <c r="AO55" s="90"/>
      <c r="AP55" s="90"/>
      <c r="AQ55" s="91"/>
      <c r="AR55" s="89">
        <f>データ!BM6</f>
        <v>130.75</v>
      </c>
      <c r="AS55" s="90"/>
      <c r="AT55" s="90"/>
      <c r="AU55" s="90"/>
      <c r="AV55" s="90"/>
      <c r="AW55" s="90"/>
      <c r="AX55" s="90"/>
      <c r="AY55" s="90"/>
      <c r="AZ55" s="90"/>
      <c r="BA55" s="90"/>
      <c r="BB55" s="90"/>
      <c r="BC55" s="90"/>
      <c r="BD55" s="90"/>
      <c r="BE55" s="90"/>
      <c r="BF55" s="90"/>
      <c r="BG55" s="90"/>
      <c r="BH55" s="90"/>
      <c r="BI55" s="90"/>
      <c r="BJ55" s="90"/>
      <c r="BK55" s="91"/>
      <c r="BL55" s="89">
        <f>データ!BN6</f>
        <v>127.09</v>
      </c>
      <c r="BM55" s="90"/>
      <c r="BN55" s="90"/>
      <c r="BO55" s="90"/>
      <c r="BP55" s="90"/>
      <c r="BQ55" s="90"/>
      <c r="BR55" s="90"/>
      <c r="BS55" s="90"/>
      <c r="BT55" s="90"/>
      <c r="BU55" s="90"/>
      <c r="BV55" s="90"/>
      <c r="BW55" s="90"/>
      <c r="BX55" s="90"/>
      <c r="BY55" s="90"/>
      <c r="BZ55" s="90"/>
      <c r="CA55" s="90"/>
      <c r="CB55" s="90"/>
      <c r="CC55" s="90"/>
      <c r="CD55" s="90"/>
      <c r="CE55" s="91"/>
      <c r="CF55" s="89">
        <f>データ!BO6</f>
        <v>127.97</v>
      </c>
      <c r="CG55" s="90"/>
      <c r="CH55" s="90"/>
      <c r="CI55" s="90"/>
      <c r="CJ55" s="90"/>
      <c r="CK55" s="90"/>
      <c r="CL55" s="90"/>
      <c r="CM55" s="90"/>
      <c r="CN55" s="90"/>
      <c r="CO55" s="90"/>
      <c r="CP55" s="90"/>
      <c r="CQ55" s="90"/>
      <c r="CR55" s="90"/>
      <c r="CS55" s="90"/>
      <c r="CT55" s="90"/>
      <c r="CU55" s="90"/>
      <c r="CV55" s="90"/>
      <c r="CW55" s="90"/>
      <c r="CX55" s="90"/>
      <c r="CY55" s="91"/>
      <c r="CZ55" s="89">
        <f>データ!BP6</f>
        <v>115.08</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29.77</v>
      </c>
      <c r="ES55" s="90"/>
      <c r="ET55" s="90"/>
      <c r="EU55" s="90"/>
      <c r="EV55" s="90"/>
      <c r="EW55" s="90"/>
      <c r="EX55" s="90"/>
      <c r="EY55" s="90"/>
      <c r="EZ55" s="90"/>
      <c r="FA55" s="90"/>
      <c r="FB55" s="90"/>
      <c r="FC55" s="90"/>
      <c r="FD55" s="90"/>
      <c r="FE55" s="90"/>
      <c r="FF55" s="90"/>
      <c r="FG55" s="90"/>
      <c r="FH55" s="90"/>
      <c r="FI55" s="90"/>
      <c r="FJ55" s="90"/>
      <c r="FK55" s="91"/>
      <c r="FL55" s="89">
        <f>データ!BX6</f>
        <v>29.99</v>
      </c>
      <c r="FM55" s="90"/>
      <c r="FN55" s="90"/>
      <c r="FO55" s="90"/>
      <c r="FP55" s="90"/>
      <c r="FQ55" s="90"/>
      <c r="FR55" s="90"/>
      <c r="FS55" s="90"/>
      <c r="FT55" s="90"/>
      <c r="FU55" s="90"/>
      <c r="FV55" s="90"/>
      <c r="FW55" s="90"/>
      <c r="FX55" s="90"/>
      <c r="FY55" s="90"/>
      <c r="FZ55" s="90"/>
      <c r="GA55" s="90"/>
      <c r="GB55" s="90"/>
      <c r="GC55" s="90"/>
      <c r="GD55" s="90"/>
      <c r="GE55" s="91"/>
      <c r="GF55" s="89">
        <f>データ!BY6</f>
        <v>30.67</v>
      </c>
      <c r="GG55" s="90"/>
      <c r="GH55" s="90"/>
      <c r="GI55" s="90"/>
      <c r="GJ55" s="90"/>
      <c r="GK55" s="90"/>
      <c r="GL55" s="90"/>
      <c r="GM55" s="90"/>
      <c r="GN55" s="90"/>
      <c r="GO55" s="90"/>
      <c r="GP55" s="90"/>
      <c r="GQ55" s="90"/>
      <c r="GR55" s="90"/>
      <c r="GS55" s="90"/>
      <c r="GT55" s="90"/>
      <c r="GU55" s="90"/>
      <c r="GV55" s="90"/>
      <c r="GW55" s="90"/>
      <c r="GX55" s="90"/>
      <c r="GY55" s="91"/>
      <c r="GZ55" s="89">
        <f>データ!BZ6</f>
        <v>29.89</v>
      </c>
      <c r="HA55" s="90"/>
      <c r="HB55" s="90"/>
      <c r="HC55" s="90"/>
      <c r="HD55" s="90"/>
      <c r="HE55" s="90"/>
      <c r="HF55" s="90"/>
      <c r="HG55" s="90"/>
      <c r="HH55" s="90"/>
      <c r="HI55" s="90"/>
      <c r="HJ55" s="90"/>
      <c r="HK55" s="90"/>
      <c r="HL55" s="90"/>
      <c r="HM55" s="90"/>
      <c r="HN55" s="90"/>
      <c r="HO55" s="90"/>
      <c r="HP55" s="90"/>
      <c r="HQ55" s="90"/>
      <c r="HR55" s="90"/>
      <c r="HS55" s="91"/>
      <c r="HT55" s="89">
        <f>データ!CA6</f>
        <v>31.91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32.590000000000003</v>
      </c>
      <c r="JM55" s="90"/>
      <c r="JN55" s="90"/>
      <c r="JO55" s="90"/>
      <c r="JP55" s="90"/>
      <c r="JQ55" s="90"/>
      <c r="JR55" s="90"/>
      <c r="JS55" s="90"/>
      <c r="JT55" s="90"/>
      <c r="JU55" s="90"/>
      <c r="JV55" s="90"/>
      <c r="JW55" s="90"/>
      <c r="JX55" s="90"/>
      <c r="JY55" s="90"/>
      <c r="JZ55" s="90"/>
      <c r="KA55" s="90"/>
      <c r="KB55" s="90"/>
      <c r="KC55" s="90"/>
      <c r="KD55" s="90"/>
      <c r="KE55" s="91"/>
      <c r="KF55" s="89">
        <f>データ!CI6</f>
        <v>32.11</v>
      </c>
      <c r="KG55" s="90"/>
      <c r="KH55" s="90"/>
      <c r="KI55" s="90"/>
      <c r="KJ55" s="90"/>
      <c r="KK55" s="90"/>
      <c r="KL55" s="90"/>
      <c r="KM55" s="90"/>
      <c r="KN55" s="90"/>
      <c r="KO55" s="90"/>
      <c r="KP55" s="90"/>
      <c r="KQ55" s="90"/>
      <c r="KR55" s="90"/>
      <c r="KS55" s="90"/>
      <c r="KT55" s="90"/>
      <c r="KU55" s="90"/>
      <c r="KV55" s="90"/>
      <c r="KW55" s="90"/>
      <c r="KX55" s="90"/>
      <c r="KY55" s="91"/>
      <c r="KZ55" s="89">
        <f>データ!CJ6</f>
        <v>31.57</v>
      </c>
      <c r="LA55" s="90"/>
      <c r="LB55" s="90"/>
      <c r="LC55" s="90"/>
      <c r="LD55" s="90"/>
      <c r="LE55" s="90"/>
      <c r="LF55" s="90"/>
      <c r="LG55" s="90"/>
      <c r="LH55" s="90"/>
      <c r="LI55" s="90"/>
      <c r="LJ55" s="90"/>
      <c r="LK55" s="90"/>
      <c r="LL55" s="90"/>
      <c r="LM55" s="90"/>
      <c r="LN55" s="90"/>
      <c r="LO55" s="90"/>
      <c r="LP55" s="90"/>
      <c r="LQ55" s="90"/>
      <c r="LR55" s="90"/>
      <c r="LS55" s="91"/>
      <c r="LT55" s="89">
        <f>データ!CK6</f>
        <v>30.24</v>
      </c>
      <c r="LU55" s="90"/>
      <c r="LV55" s="90"/>
      <c r="LW55" s="90"/>
      <c r="LX55" s="90"/>
      <c r="LY55" s="90"/>
      <c r="LZ55" s="90"/>
      <c r="MA55" s="90"/>
      <c r="MB55" s="90"/>
      <c r="MC55" s="90"/>
      <c r="MD55" s="90"/>
      <c r="ME55" s="90"/>
      <c r="MF55" s="90"/>
      <c r="MG55" s="90"/>
      <c r="MH55" s="90"/>
      <c r="MI55" s="90"/>
      <c r="MJ55" s="90"/>
      <c r="MK55" s="90"/>
      <c r="ML55" s="90"/>
      <c r="MM55" s="91"/>
      <c r="MN55" s="89">
        <f>データ!CL6</f>
        <v>28.88</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57.46</v>
      </c>
      <c r="OG55" s="90"/>
      <c r="OH55" s="90"/>
      <c r="OI55" s="90"/>
      <c r="OJ55" s="90"/>
      <c r="OK55" s="90"/>
      <c r="OL55" s="90"/>
      <c r="OM55" s="90"/>
      <c r="ON55" s="90"/>
      <c r="OO55" s="90"/>
      <c r="OP55" s="90"/>
      <c r="OQ55" s="90"/>
      <c r="OR55" s="90"/>
      <c r="OS55" s="90"/>
      <c r="OT55" s="90"/>
      <c r="OU55" s="90"/>
      <c r="OV55" s="90"/>
      <c r="OW55" s="90"/>
      <c r="OX55" s="90"/>
      <c r="OY55" s="91"/>
      <c r="OZ55" s="89">
        <f>データ!CT6</f>
        <v>57.47</v>
      </c>
      <c r="PA55" s="90"/>
      <c r="PB55" s="90"/>
      <c r="PC55" s="90"/>
      <c r="PD55" s="90"/>
      <c r="PE55" s="90"/>
      <c r="PF55" s="90"/>
      <c r="PG55" s="90"/>
      <c r="PH55" s="90"/>
      <c r="PI55" s="90"/>
      <c r="PJ55" s="90"/>
      <c r="PK55" s="90"/>
      <c r="PL55" s="90"/>
      <c r="PM55" s="90"/>
      <c r="PN55" s="90"/>
      <c r="PO55" s="90"/>
      <c r="PP55" s="90"/>
      <c r="PQ55" s="90"/>
      <c r="PR55" s="90"/>
      <c r="PS55" s="91"/>
      <c r="PT55" s="89">
        <f>データ!CU6</f>
        <v>57.35</v>
      </c>
      <c r="PU55" s="90"/>
      <c r="PV55" s="90"/>
      <c r="PW55" s="90"/>
      <c r="PX55" s="90"/>
      <c r="PY55" s="90"/>
      <c r="PZ55" s="90"/>
      <c r="QA55" s="90"/>
      <c r="QB55" s="90"/>
      <c r="QC55" s="90"/>
      <c r="QD55" s="90"/>
      <c r="QE55" s="90"/>
      <c r="QF55" s="90"/>
      <c r="QG55" s="90"/>
      <c r="QH55" s="90"/>
      <c r="QI55" s="90"/>
      <c r="QJ55" s="90"/>
      <c r="QK55" s="90"/>
      <c r="QL55" s="90"/>
      <c r="QM55" s="91"/>
      <c r="QN55" s="89">
        <f>データ!CV6</f>
        <v>56.86</v>
      </c>
      <c r="QO55" s="90"/>
      <c r="QP55" s="90"/>
      <c r="QQ55" s="90"/>
      <c r="QR55" s="90"/>
      <c r="QS55" s="90"/>
      <c r="QT55" s="90"/>
      <c r="QU55" s="90"/>
      <c r="QV55" s="90"/>
      <c r="QW55" s="90"/>
      <c r="QX55" s="90"/>
      <c r="QY55" s="90"/>
      <c r="QZ55" s="90"/>
      <c r="RA55" s="90"/>
      <c r="RB55" s="90"/>
      <c r="RC55" s="90"/>
      <c r="RD55" s="90"/>
      <c r="RE55" s="90"/>
      <c r="RF55" s="90"/>
      <c r="RG55" s="91"/>
      <c r="RH55" s="89">
        <f>データ!CW6</f>
        <v>50.79</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107</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56.69</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57.91</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58.93</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59.72</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61.11</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67.03</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71.650000000000006</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74.88</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76.69</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76.28</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0.08</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0.2</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0.36</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0.38</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0.47</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58.88</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59.48</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60.09</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60.35</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61.07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43.44</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48.09</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50.93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52.07</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50.36</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0.21</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0.13</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0.22</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0.5</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37</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38</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39</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4wTZd5UZZEGsH807AQQIjAPJFJEIR2NPLbiKRh65hOjlW3R95DJqBlYgwPrdWc3yM6DjmYyv2CsqA/wqTS+zRg==" saltValue="XmZ+Sr6PNdUpiECoKVU0L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28" t="s">
        <v>41</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42</v>
      </c>
      <c r="B3" s="29" t="s">
        <v>43</v>
      </c>
      <c r="C3" s="29" t="s">
        <v>44</v>
      </c>
      <c r="D3" s="29" t="s">
        <v>45</v>
      </c>
      <c r="E3" s="29" t="s">
        <v>46</v>
      </c>
      <c r="F3" s="29" t="s">
        <v>47</v>
      </c>
      <c r="G3" s="29" t="s">
        <v>48</v>
      </c>
      <c r="H3" s="146" t="s">
        <v>49</v>
      </c>
      <c r="I3" s="147"/>
      <c r="J3" s="147"/>
      <c r="K3" s="147"/>
      <c r="L3" s="147"/>
      <c r="M3" s="147"/>
      <c r="N3" s="147"/>
      <c r="O3" s="147"/>
      <c r="P3" s="147"/>
      <c r="Q3" s="147"/>
      <c r="R3" s="147"/>
      <c r="S3" s="147"/>
      <c r="T3" s="150" t="s">
        <v>50</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51</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52</v>
      </c>
      <c r="B4" s="30"/>
      <c r="C4" s="30"/>
      <c r="D4" s="30"/>
      <c r="E4" s="30"/>
      <c r="F4" s="30"/>
      <c r="G4" s="30"/>
      <c r="H4" s="148"/>
      <c r="I4" s="149"/>
      <c r="J4" s="149"/>
      <c r="K4" s="149"/>
      <c r="L4" s="149"/>
      <c r="M4" s="149"/>
      <c r="N4" s="149"/>
      <c r="O4" s="149"/>
      <c r="P4" s="149"/>
      <c r="Q4" s="149"/>
      <c r="R4" s="149"/>
      <c r="S4" s="149"/>
      <c r="T4" s="145" t="s">
        <v>53</v>
      </c>
      <c r="U4" s="145"/>
      <c r="V4" s="145"/>
      <c r="W4" s="145"/>
      <c r="X4" s="145"/>
      <c r="Y4" s="145"/>
      <c r="Z4" s="145"/>
      <c r="AA4" s="145"/>
      <c r="AB4" s="145"/>
      <c r="AC4" s="145"/>
      <c r="AD4" s="145"/>
      <c r="AE4" s="145" t="s">
        <v>54</v>
      </c>
      <c r="AF4" s="145"/>
      <c r="AG4" s="145"/>
      <c r="AH4" s="145"/>
      <c r="AI4" s="145"/>
      <c r="AJ4" s="145"/>
      <c r="AK4" s="145"/>
      <c r="AL4" s="145"/>
      <c r="AM4" s="145"/>
      <c r="AN4" s="145"/>
      <c r="AO4" s="145"/>
      <c r="AP4" s="145" t="s">
        <v>55</v>
      </c>
      <c r="AQ4" s="145"/>
      <c r="AR4" s="145"/>
      <c r="AS4" s="145"/>
      <c r="AT4" s="145"/>
      <c r="AU4" s="145"/>
      <c r="AV4" s="145"/>
      <c r="AW4" s="145"/>
      <c r="AX4" s="145"/>
      <c r="AY4" s="145"/>
      <c r="AZ4" s="145"/>
      <c r="BA4" s="145" t="s">
        <v>56</v>
      </c>
      <c r="BB4" s="145"/>
      <c r="BC4" s="145"/>
      <c r="BD4" s="145"/>
      <c r="BE4" s="145"/>
      <c r="BF4" s="145"/>
      <c r="BG4" s="145"/>
      <c r="BH4" s="145"/>
      <c r="BI4" s="145"/>
      <c r="BJ4" s="145"/>
      <c r="BK4" s="145"/>
      <c r="BL4" s="145" t="s">
        <v>57</v>
      </c>
      <c r="BM4" s="145"/>
      <c r="BN4" s="145"/>
      <c r="BO4" s="145"/>
      <c r="BP4" s="145"/>
      <c r="BQ4" s="145"/>
      <c r="BR4" s="145"/>
      <c r="BS4" s="145"/>
      <c r="BT4" s="145"/>
      <c r="BU4" s="145"/>
      <c r="BV4" s="145"/>
      <c r="BW4" s="145" t="s">
        <v>58</v>
      </c>
      <c r="BX4" s="145"/>
      <c r="BY4" s="145"/>
      <c r="BZ4" s="145"/>
      <c r="CA4" s="145"/>
      <c r="CB4" s="145"/>
      <c r="CC4" s="145"/>
      <c r="CD4" s="145"/>
      <c r="CE4" s="145"/>
      <c r="CF4" s="145"/>
      <c r="CG4" s="145"/>
      <c r="CH4" s="145" t="s">
        <v>59</v>
      </c>
      <c r="CI4" s="145"/>
      <c r="CJ4" s="145"/>
      <c r="CK4" s="145"/>
      <c r="CL4" s="145"/>
      <c r="CM4" s="145"/>
      <c r="CN4" s="145"/>
      <c r="CO4" s="145"/>
      <c r="CP4" s="145"/>
      <c r="CQ4" s="145"/>
      <c r="CR4" s="145"/>
      <c r="CS4" s="145" t="s">
        <v>60</v>
      </c>
      <c r="CT4" s="145"/>
      <c r="CU4" s="145"/>
      <c r="CV4" s="145"/>
      <c r="CW4" s="145"/>
      <c r="CX4" s="145"/>
      <c r="CY4" s="145"/>
      <c r="CZ4" s="145"/>
      <c r="DA4" s="145"/>
      <c r="DB4" s="145"/>
      <c r="DC4" s="145"/>
      <c r="DD4" s="145" t="s">
        <v>61</v>
      </c>
      <c r="DE4" s="145"/>
      <c r="DF4" s="145"/>
      <c r="DG4" s="145"/>
      <c r="DH4" s="145"/>
      <c r="DI4" s="145"/>
      <c r="DJ4" s="145"/>
      <c r="DK4" s="145"/>
      <c r="DL4" s="145"/>
      <c r="DM4" s="145"/>
      <c r="DN4" s="145"/>
      <c r="DO4" s="145" t="s">
        <v>62</v>
      </c>
      <c r="DP4" s="145"/>
      <c r="DQ4" s="145"/>
      <c r="DR4" s="145"/>
      <c r="DS4" s="145"/>
      <c r="DT4" s="145"/>
      <c r="DU4" s="145"/>
      <c r="DV4" s="145"/>
      <c r="DW4" s="145"/>
      <c r="DX4" s="145"/>
      <c r="DY4" s="145"/>
      <c r="DZ4" s="145" t="s">
        <v>63</v>
      </c>
      <c r="EA4" s="145"/>
      <c r="EB4" s="145"/>
      <c r="EC4" s="145"/>
      <c r="ED4" s="145"/>
      <c r="EE4" s="145"/>
      <c r="EF4" s="145"/>
      <c r="EG4" s="145"/>
      <c r="EH4" s="145"/>
      <c r="EI4" s="145"/>
      <c r="EJ4" s="145"/>
    </row>
    <row r="5" spans="1:140" x14ac:dyDescent="0.15">
      <c r="A5" s="28" t="s">
        <v>64</v>
      </c>
      <c r="B5" s="31"/>
      <c r="C5" s="31"/>
      <c r="D5" s="31"/>
      <c r="E5" s="31"/>
      <c r="F5" s="31"/>
      <c r="G5" s="31"/>
      <c r="H5" s="32" t="s">
        <v>65</v>
      </c>
      <c r="I5" s="32" t="s">
        <v>66</v>
      </c>
      <c r="J5" s="32" t="s">
        <v>67</v>
      </c>
      <c r="K5" s="32" t="s">
        <v>68</v>
      </c>
      <c r="L5" s="32" t="s">
        <v>69</v>
      </c>
      <c r="M5" s="32" t="s">
        <v>70</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77</v>
      </c>
      <c r="AF5" s="32" t="s">
        <v>78</v>
      </c>
      <c r="AG5" s="32" t="s">
        <v>79</v>
      </c>
      <c r="AH5" s="32" t="s">
        <v>80</v>
      </c>
      <c r="AI5" s="32" t="s">
        <v>81</v>
      </c>
      <c r="AJ5" s="32" t="s">
        <v>82</v>
      </c>
      <c r="AK5" s="32" t="s">
        <v>83</v>
      </c>
      <c r="AL5" s="32" t="s">
        <v>84</v>
      </c>
      <c r="AM5" s="32" t="s">
        <v>85</v>
      </c>
      <c r="AN5" s="32" t="s">
        <v>86</v>
      </c>
      <c r="AO5" s="32" t="s">
        <v>88</v>
      </c>
      <c r="AP5" s="32" t="s">
        <v>77</v>
      </c>
      <c r="AQ5" s="32" t="s">
        <v>78</v>
      </c>
      <c r="AR5" s="32" t="s">
        <v>79</v>
      </c>
      <c r="AS5" s="32" t="s">
        <v>80</v>
      </c>
      <c r="AT5" s="32" t="s">
        <v>81</v>
      </c>
      <c r="AU5" s="32" t="s">
        <v>82</v>
      </c>
      <c r="AV5" s="32" t="s">
        <v>83</v>
      </c>
      <c r="AW5" s="32" t="s">
        <v>84</v>
      </c>
      <c r="AX5" s="32" t="s">
        <v>85</v>
      </c>
      <c r="AY5" s="32" t="s">
        <v>86</v>
      </c>
      <c r="AZ5" s="32" t="s">
        <v>88</v>
      </c>
      <c r="BA5" s="32" t="s">
        <v>77</v>
      </c>
      <c r="BB5" s="32" t="s">
        <v>78</v>
      </c>
      <c r="BC5" s="32" t="s">
        <v>79</v>
      </c>
      <c r="BD5" s="32" t="s">
        <v>80</v>
      </c>
      <c r="BE5" s="32" t="s">
        <v>81</v>
      </c>
      <c r="BF5" s="32" t="s">
        <v>82</v>
      </c>
      <c r="BG5" s="32" t="s">
        <v>83</v>
      </c>
      <c r="BH5" s="32" t="s">
        <v>84</v>
      </c>
      <c r="BI5" s="32" t="s">
        <v>85</v>
      </c>
      <c r="BJ5" s="32" t="s">
        <v>86</v>
      </c>
      <c r="BK5" s="32" t="s">
        <v>88</v>
      </c>
      <c r="BL5" s="32" t="s">
        <v>77</v>
      </c>
      <c r="BM5" s="32" t="s">
        <v>78</v>
      </c>
      <c r="BN5" s="32" t="s">
        <v>79</v>
      </c>
      <c r="BO5" s="32" t="s">
        <v>80</v>
      </c>
      <c r="BP5" s="32" t="s">
        <v>81</v>
      </c>
      <c r="BQ5" s="32" t="s">
        <v>82</v>
      </c>
      <c r="BR5" s="32" t="s">
        <v>83</v>
      </c>
      <c r="BS5" s="32" t="s">
        <v>84</v>
      </c>
      <c r="BT5" s="32" t="s">
        <v>85</v>
      </c>
      <c r="BU5" s="32" t="s">
        <v>86</v>
      </c>
      <c r="BV5" s="32" t="s">
        <v>88</v>
      </c>
      <c r="BW5" s="32" t="s">
        <v>77</v>
      </c>
      <c r="BX5" s="32" t="s">
        <v>78</v>
      </c>
      <c r="BY5" s="32" t="s">
        <v>79</v>
      </c>
      <c r="BZ5" s="32" t="s">
        <v>80</v>
      </c>
      <c r="CA5" s="32" t="s">
        <v>81</v>
      </c>
      <c r="CB5" s="32" t="s">
        <v>82</v>
      </c>
      <c r="CC5" s="32" t="s">
        <v>83</v>
      </c>
      <c r="CD5" s="32" t="s">
        <v>84</v>
      </c>
      <c r="CE5" s="32" t="s">
        <v>85</v>
      </c>
      <c r="CF5" s="32" t="s">
        <v>86</v>
      </c>
      <c r="CG5" s="32" t="s">
        <v>88</v>
      </c>
      <c r="CH5" s="32" t="s">
        <v>77</v>
      </c>
      <c r="CI5" s="32" t="s">
        <v>78</v>
      </c>
      <c r="CJ5" s="32" t="s">
        <v>79</v>
      </c>
      <c r="CK5" s="32" t="s">
        <v>80</v>
      </c>
      <c r="CL5" s="32" t="s">
        <v>81</v>
      </c>
      <c r="CM5" s="32" t="s">
        <v>82</v>
      </c>
      <c r="CN5" s="32" t="s">
        <v>83</v>
      </c>
      <c r="CO5" s="32" t="s">
        <v>84</v>
      </c>
      <c r="CP5" s="32" t="s">
        <v>85</v>
      </c>
      <c r="CQ5" s="32" t="s">
        <v>86</v>
      </c>
      <c r="CR5" s="32" t="s">
        <v>88</v>
      </c>
      <c r="CS5" s="32" t="s">
        <v>77</v>
      </c>
      <c r="CT5" s="32" t="s">
        <v>78</v>
      </c>
      <c r="CU5" s="32" t="s">
        <v>79</v>
      </c>
      <c r="CV5" s="32" t="s">
        <v>80</v>
      </c>
      <c r="CW5" s="32" t="s">
        <v>81</v>
      </c>
      <c r="CX5" s="32" t="s">
        <v>82</v>
      </c>
      <c r="CY5" s="32" t="s">
        <v>83</v>
      </c>
      <c r="CZ5" s="32" t="s">
        <v>84</v>
      </c>
      <c r="DA5" s="32" t="s">
        <v>85</v>
      </c>
      <c r="DB5" s="32" t="s">
        <v>86</v>
      </c>
      <c r="DC5" s="32" t="s">
        <v>88</v>
      </c>
      <c r="DD5" s="32" t="s">
        <v>77</v>
      </c>
      <c r="DE5" s="32" t="s">
        <v>78</v>
      </c>
      <c r="DF5" s="32" t="s">
        <v>79</v>
      </c>
      <c r="DG5" s="32" t="s">
        <v>80</v>
      </c>
      <c r="DH5" s="32" t="s">
        <v>81</v>
      </c>
      <c r="DI5" s="32" t="s">
        <v>82</v>
      </c>
      <c r="DJ5" s="32" t="s">
        <v>83</v>
      </c>
      <c r="DK5" s="32" t="s">
        <v>84</v>
      </c>
      <c r="DL5" s="32" t="s">
        <v>85</v>
      </c>
      <c r="DM5" s="32" t="s">
        <v>86</v>
      </c>
      <c r="DN5" s="32" t="s">
        <v>88</v>
      </c>
      <c r="DO5" s="32" t="s">
        <v>77</v>
      </c>
      <c r="DP5" s="32" t="s">
        <v>78</v>
      </c>
      <c r="DQ5" s="32" t="s">
        <v>79</v>
      </c>
      <c r="DR5" s="32" t="s">
        <v>80</v>
      </c>
      <c r="DS5" s="32" t="s">
        <v>81</v>
      </c>
      <c r="DT5" s="32" t="s">
        <v>82</v>
      </c>
      <c r="DU5" s="32" t="s">
        <v>83</v>
      </c>
      <c r="DV5" s="32" t="s">
        <v>84</v>
      </c>
      <c r="DW5" s="32" t="s">
        <v>85</v>
      </c>
      <c r="DX5" s="32" t="s">
        <v>86</v>
      </c>
      <c r="DY5" s="32" t="s">
        <v>88</v>
      </c>
      <c r="DZ5" s="32" t="s">
        <v>77</v>
      </c>
      <c r="EA5" s="32" t="s">
        <v>78</v>
      </c>
      <c r="EB5" s="32" t="s">
        <v>79</v>
      </c>
      <c r="EC5" s="32" t="s">
        <v>80</v>
      </c>
      <c r="ED5" s="32" t="s">
        <v>81</v>
      </c>
      <c r="EE5" s="32" t="s">
        <v>82</v>
      </c>
      <c r="EF5" s="32" t="s">
        <v>83</v>
      </c>
      <c r="EG5" s="32" t="s">
        <v>84</v>
      </c>
      <c r="EH5" s="32" t="s">
        <v>85</v>
      </c>
      <c r="EI5" s="32" t="s">
        <v>86</v>
      </c>
      <c r="EJ5" s="32" t="s">
        <v>88</v>
      </c>
    </row>
    <row r="6" spans="1:140" s="36" customFormat="1" x14ac:dyDescent="0.15">
      <c r="A6" s="28" t="s">
        <v>89</v>
      </c>
      <c r="B6" s="33"/>
      <c r="C6" s="33"/>
      <c r="D6" s="33"/>
      <c r="E6" s="33"/>
      <c r="F6" s="33"/>
      <c r="G6" s="33"/>
      <c r="H6" s="33"/>
      <c r="I6" s="33"/>
      <c r="J6" s="33"/>
      <c r="K6" s="33"/>
      <c r="L6" s="33"/>
      <c r="M6" s="33"/>
      <c r="N6" s="33"/>
      <c r="O6" s="33"/>
      <c r="P6" s="33"/>
      <c r="Q6" s="34"/>
      <c r="R6" s="33"/>
      <c r="S6" s="33"/>
      <c r="T6" s="35">
        <f t="shared" ref="T6:CE6" si="3">T7</f>
        <v>133.12</v>
      </c>
      <c r="U6" s="35">
        <f>U7</f>
        <v>131.82</v>
      </c>
      <c r="V6" s="35">
        <f>V7</f>
        <v>127.56</v>
      </c>
      <c r="W6" s="35">
        <f>W7</f>
        <v>129.94</v>
      </c>
      <c r="X6" s="35">
        <f t="shared" si="3"/>
        <v>118.24</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638.85</v>
      </c>
      <c r="AQ6" s="35">
        <f>AQ7</f>
        <v>493.87</v>
      </c>
      <c r="AR6" s="35">
        <f>AR7</f>
        <v>382.78</v>
      </c>
      <c r="AS6" s="35">
        <f>AS7</f>
        <v>334.05</v>
      </c>
      <c r="AT6" s="35">
        <f t="shared" si="3"/>
        <v>389.45</v>
      </c>
      <c r="AU6" s="35">
        <f t="shared" si="3"/>
        <v>379.14</v>
      </c>
      <c r="AV6" s="35">
        <f t="shared" si="3"/>
        <v>394.58</v>
      </c>
      <c r="AW6" s="35">
        <f t="shared" si="3"/>
        <v>368.36</v>
      </c>
      <c r="AX6" s="35">
        <f t="shared" si="3"/>
        <v>380.84</v>
      </c>
      <c r="AY6" s="35">
        <f t="shared" si="3"/>
        <v>424.64</v>
      </c>
      <c r="AZ6" s="33" t="str">
        <f>IF(AZ7="-","【-】","【"&amp;SUBSTITUTE(TEXT(AZ7,"#,##0.00"),"-","△")&amp;"】")</f>
        <v>【462.72】</v>
      </c>
      <c r="BA6" s="35">
        <f t="shared" si="3"/>
        <v>238.67</v>
      </c>
      <c r="BB6" s="35">
        <f>BB7</f>
        <v>222.89</v>
      </c>
      <c r="BC6" s="35">
        <f>BC7</f>
        <v>208.74</v>
      </c>
      <c r="BD6" s="35">
        <f>BD7</f>
        <v>258.64999999999998</v>
      </c>
      <c r="BE6" s="35">
        <f t="shared" si="3"/>
        <v>305.61</v>
      </c>
      <c r="BF6" s="35">
        <f t="shared" si="3"/>
        <v>242.57</v>
      </c>
      <c r="BG6" s="35">
        <f t="shared" si="3"/>
        <v>235.79</v>
      </c>
      <c r="BH6" s="35">
        <f t="shared" si="3"/>
        <v>227.51</v>
      </c>
      <c r="BI6" s="35">
        <f t="shared" si="3"/>
        <v>225.72</v>
      </c>
      <c r="BJ6" s="35">
        <f t="shared" si="3"/>
        <v>217.8</v>
      </c>
      <c r="BK6" s="33" t="str">
        <f>IF(BK7="-","【-】","【"&amp;SUBSTITUTE(TEXT(BK7,"#,##0.00"),"-","△")&amp;"】")</f>
        <v>【233.92】</v>
      </c>
      <c r="BL6" s="35">
        <f t="shared" si="3"/>
        <v>131.81</v>
      </c>
      <c r="BM6" s="35">
        <f>BM7</f>
        <v>130.75</v>
      </c>
      <c r="BN6" s="35">
        <f>BN7</f>
        <v>127.09</v>
      </c>
      <c r="BO6" s="35">
        <f>BO7</f>
        <v>127.97</v>
      </c>
      <c r="BP6" s="35">
        <f t="shared" si="3"/>
        <v>115.08</v>
      </c>
      <c r="BQ6" s="35">
        <f t="shared" si="3"/>
        <v>119.17</v>
      </c>
      <c r="BR6" s="35">
        <f t="shared" si="3"/>
        <v>117.72</v>
      </c>
      <c r="BS6" s="35">
        <f t="shared" si="3"/>
        <v>117.69</v>
      </c>
      <c r="BT6" s="35">
        <f t="shared" si="3"/>
        <v>116.75</v>
      </c>
      <c r="BU6" s="35">
        <f t="shared" si="3"/>
        <v>115.48</v>
      </c>
      <c r="BV6" s="33" t="str">
        <f>IF(BV7="-","【-】","【"&amp;SUBSTITUTE(TEXT(BV7,"#,##0.00"),"-","△")&amp;"】")</f>
        <v>【112.31】</v>
      </c>
      <c r="BW6" s="35">
        <f t="shared" si="3"/>
        <v>29.77</v>
      </c>
      <c r="BX6" s="35">
        <f>BX7</f>
        <v>29.99</v>
      </c>
      <c r="BY6" s="35">
        <f>BY7</f>
        <v>30.67</v>
      </c>
      <c r="BZ6" s="35">
        <f>BZ7</f>
        <v>29.89</v>
      </c>
      <c r="CA6" s="35">
        <f t="shared" si="3"/>
        <v>31.91</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32.590000000000003</v>
      </c>
      <c r="CI6" s="35">
        <f>CI7</f>
        <v>32.11</v>
      </c>
      <c r="CJ6" s="35">
        <f>CJ7</f>
        <v>31.57</v>
      </c>
      <c r="CK6" s="35">
        <f>CK7</f>
        <v>30.24</v>
      </c>
      <c r="CL6" s="35">
        <f t="shared" si="5"/>
        <v>28.88</v>
      </c>
      <c r="CM6" s="35">
        <f t="shared" si="5"/>
        <v>57.69</v>
      </c>
      <c r="CN6" s="35">
        <f t="shared" si="5"/>
        <v>58.56</v>
      </c>
      <c r="CO6" s="35">
        <f t="shared" si="5"/>
        <v>57.96</v>
      </c>
      <c r="CP6" s="35">
        <f t="shared" si="5"/>
        <v>56</v>
      </c>
      <c r="CQ6" s="35">
        <f t="shared" si="5"/>
        <v>56.81</v>
      </c>
      <c r="CR6" s="33" t="str">
        <f>IF(CR7="-","【-】","【"&amp;SUBSTITUTE(TEXT(CR7,"#,##0.00"),"-","△")&amp;"】")</f>
        <v>【54.01】</v>
      </c>
      <c r="CS6" s="35">
        <f t="shared" ref="CS6:DB6" si="6">CS7</f>
        <v>57.46</v>
      </c>
      <c r="CT6" s="35">
        <f>CT7</f>
        <v>57.47</v>
      </c>
      <c r="CU6" s="35">
        <f>CU7</f>
        <v>57.35</v>
      </c>
      <c r="CV6" s="35">
        <f>CV7</f>
        <v>56.86</v>
      </c>
      <c r="CW6" s="35">
        <f t="shared" si="6"/>
        <v>50.79</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56.69</v>
      </c>
      <c r="DE6" s="35">
        <f>DE7</f>
        <v>57.91</v>
      </c>
      <c r="DF6" s="35">
        <f>DF7</f>
        <v>58.93</v>
      </c>
      <c r="DG6" s="35">
        <f>DG7</f>
        <v>59.72</v>
      </c>
      <c r="DH6" s="35">
        <f t="shared" si="7"/>
        <v>61.11</v>
      </c>
      <c r="DI6" s="35">
        <f t="shared" si="7"/>
        <v>58.88</v>
      </c>
      <c r="DJ6" s="35">
        <f t="shared" si="7"/>
        <v>59.48</v>
      </c>
      <c r="DK6" s="35">
        <f t="shared" si="7"/>
        <v>60.09</v>
      </c>
      <c r="DL6" s="35">
        <f t="shared" si="7"/>
        <v>60.35</v>
      </c>
      <c r="DM6" s="35">
        <f t="shared" si="7"/>
        <v>61.07</v>
      </c>
      <c r="DN6" s="33" t="str">
        <f>IF(DN7="-","【-】","【"&amp;SUBSTITUTE(TEXT(DN7,"#,##0.00"),"-","△")&amp;"】")</f>
        <v>【60.20】</v>
      </c>
      <c r="DO6" s="35">
        <f t="shared" ref="DO6:DX6" si="8">DO7</f>
        <v>67.03</v>
      </c>
      <c r="DP6" s="35">
        <f>DP7</f>
        <v>71.650000000000006</v>
      </c>
      <c r="DQ6" s="35">
        <f>DQ7</f>
        <v>74.88</v>
      </c>
      <c r="DR6" s="35">
        <f>DR7</f>
        <v>76.69</v>
      </c>
      <c r="DS6" s="35">
        <f t="shared" si="8"/>
        <v>76.28</v>
      </c>
      <c r="DT6" s="35">
        <f t="shared" si="8"/>
        <v>43.44</v>
      </c>
      <c r="DU6" s="35">
        <f t="shared" si="8"/>
        <v>48.09</v>
      </c>
      <c r="DV6" s="35">
        <f t="shared" si="8"/>
        <v>50.93</v>
      </c>
      <c r="DW6" s="35">
        <f t="shared" si="8"/>
        <v>52.07</v>
      </c>
      <c r="DX6" s="35">
        <f t="shared" si="8"/>
        <v>50.36</v>
      </c>
      <c r="DY6" s="33" t="str">
        <f>IF(DY7="-","【-】","【"&amp;SUBSTITUTE(TEXT(DY7,"#,##0.00"),"-","△")&amp;"】")</f>
        <v>【48.27】</v>
      </c>
      <c r="DZ6" s="35">
        <f t="shared" ref="DZ6:EI6" si="9">DZ7</f>
        <v>0.08</v>
      </c>
      <c r="EA6" s="35">
        <f>EA7</f>
        <v>0.2</v>
      </c>
      <c r="EB6" s="35">
        <f>EB7</f>
        <v>0.36</v>
      </c>
      <c r="EC6" s="35">
        <f>EC7</f>
        <v>0.38</v>
      </c>
      <c r="ED6" s="35">
        <f t="shared" si="9"/>
        <v>0.47</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90</v>
      </c>
      <c r="C7" s="37" t="s">
        <v>91</v>
      </c>
      <c r="D7" s="37" t="s">
        <v>92</v>
      </c>
      <c r="E7" s="37" t="s">
        <v>93</v>
      </c>
      <c r="F7" s="37" t="s">
        <v>94</v>
      </c>
      <c r="G7" s="37" t="s">
        <v>95</v>
      </c>
      <c r="H7" s="37" t="s">
        <v>96</v>
      </c>
      <c r="I7" s="37" t="s">
        <v>97</v>
      </c>
      <c r="J7" s="37" t="s">
        <v>98</v>
      </c>
      <c r="K7" s="38">
        <v>800000</v>
      </c>
      <c r="L7" s="37" t="s">
        <v>99</v>
      </c>
      <c r="M7" s="38">
        <v>1</v>
      </c>
      <c r="N7" s="38">
        <v>231001</v>
      </c>
      <c r="O7" s="39" t="s">
        <v>100</v>
      </c>
      <c r="P7" s="39">
        <v>70</v>
      </c>
      <c r="Q7" s="38">
        <v>413</v>
      </c>
      <c r="R7" s="38">
        <v>406354</v>
      </c>
      <c r="S7" s="37" t="s">
        <v>101</v>
      </c>
      <c r="T7" s="40">
        <v>133.12</v>
      </c>
      <c r="U7" s="40">
        <v>131.82</v>
      </c>
      <c r="V7" s="40">
        <v>127.56</v>
      </c>
      <c r="W7" s="40">
        <v>129.94</v>
      </c>
      <c r="X7" s="40">
        <v>118.24</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638.85</v>
      </c>
      <c r="AQ7" s="40">
        <v>493.87</v>
      </c>
      <c r="AR7" s="40">
        <v>382.78</v>
      </c>
      <c r="AS7" s="40">
        <v>334.05</v>
      </c>
      <c r="AT7" s="40">
        <v>389.45</v>
      </c>
      <c r="AU7" s="40">
        <v>379.14</v>
      </c>
      <c r="AV7" s="40">
        <v>394.58</v>
      </c>
      <c r="AW7" s="40">
        <v>368.36</v>
      </c>
      <c r="AX7" s="40">
        <v>380.84</v>
      </c>
      <c r="AY7" s="40">
        <v>424.64</v>
      </c>
      <c r="AZ7" s="40">
        <v>462.72</v>
      </c>
      <c r="BA7" s="40">
        <v>238.67</v>
      </c>
      <c r="BB7" s="40">
        <v>222.89</v>
      </c>
      <c r="BC7" s="40">
        <v>208.74</v>
      </c>
      <c r="BD7" s="40">
        <v>258.64999999999998</v>
      </c>
      <c r="BE7" s="40">
        <v>305.61</v>
      </c>
      <c r="BF7" s="40">
        <v>242.57</v>
      </c>
      <c r="BG7" s="40">
        <v>235.79</v>
      </c>
      <c r="BH7" s="40">
        <v>227.51</v>
      </c>
      <c r="BI7" s="40">
        <v>225.72</v>
      </c>
      <c r="BJ7" s="40">
        <v>217.8</v>
      </c>
      <c r="BK7" s="40">
        <v>233.92</v>
      </c>
      <c r="BL7" s="40">
        <v>131.81</v>
      </c>
      <c r="BM7" s="40">
        <v>130.75</v>
      </c>
      <c r="BN7" s="40">
        <v>127.09</v>
      </c>
      <c r="BO7" s="40">
        <v>127.97</v>
      </c>
      <c r="BP7" s="40">
        <v>115.08</v>
      </c>
      <c r="BQ7" s="40">
        <v>119.17</v>
      </c>
      <c r="BR7" s="40">
        <v>117.72</v>
      </c>
      <c r="BS7" s="40">
        <v>117.69</v>
      </c>
      <c r="BT7" s="40">
        <v>116.75</v>
      </c>
      <c r="BU7" s="40">
        <v>115.48</v>
      </c>
      <c r="BV7" s="40">
        <v>112.31</v>
      </c>
      <c r="BW7" s="40">
        <v>29.77</v>
      </c>
      <c r="BX7" s="40">
        <v>29.99</v>
      </c>
      <c r="BY7" s="40">
        <v>30.67</v>
      </c>
      <c r="BZ7" s="40">
        <v>29.89</v>
      </c>
      <c r="CA7" s="40">
        <v>31.91</v>
      </c>
      <c r="CB7" s="40">
        <v>16.8</v>
      </c>
      <c r="CC7" s="40">
        <v>17.03</v>
      </c>
      <c r="CD7" s="40">
        <v>17.07</v>
      </c>
      <c r="CE7" s="40">
        <v>17.22</v>
      </c>
      <c r="CF7" s="40">
        <v>17.440000000000001</v>
      </c>
      <c r="CG7" s="40">
        <v>19.07</v>
      </c>
      <c r="CH7" s="40">
        <v>32.590000000000003</v>
      </c>
      <c r="CI7" s="40">
        <v>32.11</v>
      </c>
      <c r="CJ7" s="40">
        <v>31.57</v>
      </c>
      <c r="CK7" s="40">
        <v>30.24</v>
      </c>
      <c r="CL7" s="40">
        <v>28.88</v>
      </c>
      <c r="CM7" s="40">
        <v>57.69</v>
      </c>
      <c r="CN7" s="40">
        <v>58.56</v>
      </c>
      <c r="CO7" s="40">
        <v>57.96</v>
      </c>
      <c r="CP7" s="40">
        <v>56</v>
      </c>
      <c r="CQ7" s="40">
        <v>56.81</v>
      </c>
      <c r="CR7" s="40">
        <v>54.01</v>
      </c>
      <c r="CS7" s="40">
        <v>57.46</v>
      </c>
      <c r="CT7" s="40">
        <v>57.47</v>
      </c>
      <c r="CU7" s="40">
        <v>57.35</v>
      </c>
      <c r="CV7" s="40">
        <v>56.86</v>
      </c>
      <c r="CW7" s="40">
        <v>50.79</v>
      </c>
      <c r="CX7" s="40">
        <v>79.2</v>
      </c>
      <c r="CY7" s="40">
        <v>80.5</v>
      </c>
      <c r="CZ7" s="40">
        <v>80.540000000000006</v>
      </c>
      <c r="DA7" s="40">
        <v>80.08</v>
      </c>
      <c r="DB7" s="40">
        <v>79.69</v>
      </c>
      <c r="DC7" s="40">
        <v>76.67</v>
      </c>
      <c r="DD7" s="40">
        <v>56.69</v>
      </c>
      <c r="DE7" s="40">
        <v>57.91</v>
      </c>
      <c r="DF7" s="40">
        <v>58.93</v>
      </c>
      <c r="DG7" s="40">
        <v>59.72</v>
      </c>
      <c r="DH7" s="40">
        <v>61.11</v>
      </c>
      <c r="DI7" s="40">
        <v>58.88</v>
      </c>
      <c r="DJ7" s="40">
        <v>59.48</v>
      </c>
      <c r="DK7" s="40">
        <v>60.09</v>
      </c>
      <c r="DL7" s="40">
        <v>60.35</v>
      </c>
      <c r="DM7" s="40">
        <v>61.07</v>
      </c>
      <c r="DN7" s="40">
        <v>60.2</v>
      </c>
      <c r="DO7" s="40">
        <v>67.03</v>
      </c>
      <c r="DP7" s="40">
        <v>71.650000000000006</v>
      </c>
      <c r="DQ7" s="40">
        <v>74.88</v>
      </c>
      <c r="DR7" s="40">
        <v>76.69</v>
      </c>
      <c r="DS7" s="40">
        <v>76.28</v>
      </c>
      <c r="DT7" s="40">
        <v>43.44</v>
      </c>
      <c r="DU7" s="40">
        <v>48.09</v>
      </c>
      <c r="DV7" s="40">
        <v>50.93</v>
      </c>
      <c r="DW7" s="40">
        <v>52.07</v>
      </c>
      <c r="DX7" s="40">
        <v>50.36</v>
      </c>
      <c r="DY7" s="40">
        <v>48.27</v>
      </c>
      <c r="DZ7" s="40">
        <v>0.08</v>
      </c>
      <c r="EA7" s="40">
        <v>0.2</v>
      </c>
      <c r="EB7" s="40">
        <v>0.36</v>
      </c>
      <c r="EC7" s="40">
        <v>0.38</v>
      </c>
      <c r="ED7" s="40">
        <v>0.47</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102</v>
      </c>
      <c r="C9" s="43" t="s">
        <v>103</v>
      </c>
      <c r="D9" s="43" t="s">
        <v>104</v>
      </c>
      <c r="E9" s="43" t="s">
        <v>105</v>
      </c>
      <c r="F9" s="43" t="s">
        <v>106</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43</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133.12</v>
      </c>
      <c r="V11" s="48">
        <f>IF(U6="-",NA(),U6)</f>
        <v>131.82</v>
      </c>
      <c r="W11" s="48">
        <f>IF(V6="-",NA(),V6)</f>
        <v>127.56</v>
      </c>
      <c r="X11" s="48">
        <f>IF(W6="-",NA(),W6)</f>
        <v>129.94</v>
      </c>
      <c r="Y11" s="48">
        <f>IF(X6="-",NA(),X6)</f>
        <v>118.24</v>
      </c>
      <c r="AE11" s="47" t="s">
        <v>23</v>
      </c>
      <c r="AF11" s="48">
        <f>IF(AE6="-",NA(),AE6)</f>
        <v>0</v>
      </c>
      <c r="AG11" s="48">
        <f>IF(AF6="-",NA(),AF6)</f>
        <v>0</v>
      </c>
      <c r="AH11" s="48">
        <f>IF(AG6="-",NA(),AG6)</f>
        <v>0</v>
      </c>
      <c r="AI11" s="48">
        <f>IF(AH6="-",NA(),AH6)</f>
        <v>0</v>
      </c>
      <c r="AJ11" s="48">
        <f>IF(AI6="-",NA(),AI6)</f>
        <v>0</v>
      </c>
      <c r="AP11" s="47" t="s">
        <v>23</v>
      </c>
      <c r="AQ11" s="48">
        <f>IF(AP6="-",NA(),AP6)</f>
        <v>638.85</v>
      </c>
      <c r="AR11" s="48">
        <f>IF(AQ6="-",NA(),AQ6)</f>
        <v>493.87</v>
      </c>
      <c r="AS11" s="48">
        <f>IF(AR6="-",NA(),AR6)</f>
        <v>382.78</v>
      </c>
      <c r="AT11" s="48">
        <f>IF(AS6="-",NA(),AS6)</f>
        <v>334.05</v>
      </c>
      <c r="AU11" s="48">
        <f>IF(AT6="-",NA(),AT6)</f>
        <v>389.45</v>
      </c>
      <c r="BA11" s="47" t="s">
        <v>23</v>
      </c>
      <c r="BB11" s="48">
        <f>IF(BA6="-",NA(),BA6)</f>
        <v>238.67</v>
      </c>
      <c r="BC11" s="48">
        <f>IF(BB6="-",NA(),BB6)</f>
        <v>222.89</v>
      </c>
      <c r="BD11" s="48">
        <f>IF(BC6="-",NA(),BC6)</f>
        <v>208.74</v>
      </c>
      <c r="BE11" s="48">
        <f>IF(BD6="-",NA(),BD6)</f>
        <v>258.64999999999998</v>
      </c>
      <c r="BF11" s="48">
        <f>IF(BE6="-",NA(),BE6)</f>
        <v>305.61</v>
      </c>
      <c r="BL11" s="47" t="s">
        <v>23</v>
      </c>
      <c r="BM11" s="48">
        <f>IF(BL6="-",NA(),BL6)</f>
        <v>131.81</v>
      </c>
      <c r="BN11" s="48">
        <f>IF(BM6="-",NA(),BM6)</f>
        <v>130.75</v>
      </c>
      <c r="BO11" s="48">
        <f>IF(BN6="-",NA(),BN6)</f>
        <v>127.09</v>
      </c>
      <c r="BP11" s="48">
        <f>IF(BO6="-",NA(),BO6)</f>
        <v>127.97</v>
      </c>
      <c r="BQ11" s="48">
        <f>IF(BP6="-",NA(),BP6)</f>
        <v>115.08</v>
      </c>
      <c r="BW11" s="47" t="s">
        <v>23</v>
      </c>
      <c r="BX11" s="48">
        <f>IF(BW6="-",NA(),BW6)</f>
        <v>29.77</v>
      </c>
      <c r="BY11" s="48">
        <f>IF(BX6="-",NA(),BX6)</f>
        <v>29.99</v>
      </c>
      <c r="BZ11" s="48">
        <f>IF(BY6="-",NA(),BY6)</f>
        <v>30.67</v>
      </c>
      <c r="CA11" s="48">
        <f>IF(BZ6="-",NA(),BZ6)</f>
        <v>29.89</v>
      </c>
      <c r="CB11" s="48">
        <f>IF(CA6="-",NA(),CA6)</f>
        <v>31.91</v>
      </c>
      <c r="CH11" s="47" t="s">
        <v>23</v>
      </c>
      <c r="CI11" s="48">
        <f>IF(CH6="-",NA(),CH6)</f>
        <v>32.590000000000003</v>
      </c>
      <c r="CJ11" s="48">
        <f>IF(CI6="-",NA(),CI6)</f>
        <v>32.11</v>
      </c>
      <c r="CK11" s="48">
        <f>IF(CJ6="-",NA(),CJ6)</f>
        <v>31.57</v>
      </c>
      <c r="CL11" s="48">
        <f>IF(CK6="-",NA(),CK6)</f>
        <v>30.24</v>
      </c>
      <c r="CM11" s="48">
        <f>IF(CL6="-",NA(),CL6)</f>
        <v>28.88</v>
      </c>
      <c r="CS11" s="47" t="s">
        <v>23</v>
      </c>
      <c r="CT11" s="48">
        <f>IF(CS6="-",NA(),CS6)</f>
        <v>57.46</v>
      </c>
      <c r="CU11" s="48">
        <f>IF(CT6="-",NA(),CT6)</f>
        <v>57.47</v>
      </c>
      <c r="CV11" s="48">
        <f>IF(CU6="-",NA(),CU6)</f>
        <v>57.35</v>
      </c>
      <c r="CW11" s="48">
        <f>IF(CV6="-",NA(),CV6)</f>
        <v>56.86</v>
      </c>
      <c r="CX11" s="48">
        <f>IF(CW6="-",NA(),CW6)</f>
        <v>50.79</v>
      </c>
      <c r="DD11" s="47" t="s">
        <v>23</v>
      </c>
      <c r="DE11" s="48">
        <f>IF(DD6="-",NA(),DD6)</f>
        <v>56.69</v>
      </c>
      <c r="DF11" s="48">
        <f>IF(DE6="-",NA(),DE6)</f>
        <v>57.91</v>
      </c>
      <c r="DG11" s="48">
        <f>IF(DF6="-",NA(),DF6)</f>
        <v>58.93</v>
      </c>
      <c r="DH11" s="48">
        <f>IF(DG6="-",NA(),DG6)</f>
        <v>59.72</v>
      </c>
      <c r="DI11" s="48">
        <f>IF(DH6="-",NA(),DH6)</f>
        <v>61.11</v>
      </c>
      <c r="DO11" s="47" t="s">
        <v>23</v>
      </c>
      <c r="DP11" s="48">
        <f>IF(DO6="-",NA(),DO6)</f>
        <v>67.03</v>
      </c>
      <c r="DQ11" s="48">
        <f>IF(DP6="-",NA(),DP6)</f>
        <v>71.650000000000006</v>
      </c>
      <c r="DR11" s="48">
        <f>IF(DQ6="-",NA(),DQ6)</f>
        <v>74.88</v>
      </c>
      <c r="DS11" s="48">
        <f>IF(DR6="-",NA(),DR6)</f>
        <v>76.69</v>
      </c>
      <c r="DT11" s="48">
        <f>IF(DS6="-",NA(),DS6)</f>
        <v>76.28</v>
      </c>
      <c r="DZ11" s="47" t="s">
        <v>23</v>
      </c>
      <c r="EA11" s="48">
        <f>IF(DZ6="-",NA(),DZ6)</f>
        <v>0.08</v>
      </c>
      <c r="EB11" s="48">
        <f>IF(EA6="-",NA(),EA6)</f>
        <v>0.2</v>
      </c>
      <c r="EC11" s="48">
        <f>IF(EB6="-",NA(),EB6)</f>
        <v>0.36</v>
      </c>
      <c r="ED11" s="48">
        <f>IF(EC6="-",NA(),EC6)</f>
        <v>0.38</v>
      </c>
      <c r="EE11" s="48">
        <f>IF(ED6="-",NA(),ED6)</f>
        <v>0.47</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瞳</cp:lastModifiedBy>
  <cp:lastPrinted>2023-01-19T06:16:33Z</cp:lastPrinted>
  <dcterms:created xsi:type="dcterms:W3CDTF">2022-12-01T02:35:15Z</dcterms:created>
  <dcterms:modified xsi:type="dcterms:W3CDTF">2023-01-24T06:18:01Z</dcterms:modified>
  <cp:category/>
</cp:coreProperties>
</file>