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2.kobe.local\work2\05_行財政局\11_財務課\05 財政企画\11 財政状況資料集等\02.企業会計　経営比較分析表（H27～）\08.R4\02.分析表作成\04.国へ\"/>
    </mc:Choice>
  </mc:AlternateContent>
  <workbookProtection workbookAlgorithmName="SHA-512" workbookHashValue="kB0i1TeA1Q2CGOrobtP5p0B+A7sjBa7dmyq9/5XJy5knIPcC7rLsAv9oYCKPBCvsvz3CCHNh0ZWA7WPbSSWYnA==" workbookSaltValue="jw4EmsubLVacyzb3vREOnQ==" workbookSpinCount="100000" lockStructure="1"/>
  <bookViews>
    <workbookView xWindow="0" yWindow="0" windowWidth="23040" windowHeight="9324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K76" i="4" l="1"/>
  <c r="LH51" i="4"/>
  <c r="GQ30" i="4"/>
  <c r="BZ30" i="4"/>
  <c r="LT76" i="4"/>
  <c r="GQ51" i="4"/>
  <c r="LH30" i="4"/>
  <c r="IE76" i="4"/>
  <c r="BZ51" i="4"/>
  <c r="BG30" i="4"/>
  <c r="HP76" i="4"/>
  <c r="AV76" i="4"/>
  <c r="KO51" i="4"/>
  <c r="FX30" i="4"/>
  <c r="LE76" i="4"/>
  <c r="FX51" i="4"/>
  <c r="KO30" i="4"/>
  <c r="BG51" i="4"/>
  <c r="FE51" i="4"/>
  <c r="HA76" i="4"/>
  <c r="AN51" i="4"/>
  <c r="FE30" i="4"/>
  <c r="KP76" i="4"/>
  <c r="AN30" i="4"/>
  <c r="AG76" i="4"/>
  <c r="JV51" i="4"/>
  <c r="JV30" i="4"/>
  <c r="KA76" i="4"/>
  <c r="EL51" i="4"/>
  <c r="JC30" i="4"/>
  <c r="R76" i="4"/>
  <c r="JC51" i="4"/>
  <c r="GL76" i="4"/>
  <c r="U51" i="4"/>
  <c r="EL30" i="4"/>
  <c r="U30" i="4"/>
</calcChain>
</file>

<file path=xl/sharedStrings.xml><?xml version="1.0" encoding="utf-8"?>
<sst xmlns="http://schemas.openxmlformats.org/spreadsheetml/2006/main" count="278" uniqueCount="134">
  <si>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</si>
  <si>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</si>
  <si>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</si>
  <si>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</si>
  <si>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</si>
  <si>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</si>
  <si>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</si>
  <si>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</si>
  <si>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</si>
  <si>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</si>
  <si>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</si>
  <si>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</si>
  <si>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</si>
  <si>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</si>
  <si>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</si>
  <si>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</si>
  <si>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</si>
  <si>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</si>
  <si>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</si>
  <si>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</si>
  <si>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</si>
  <si>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</si>
  <si>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</si>
  <si>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</si>
  <si>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</si>
  <si>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</si>
  <si>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</si>
  <si>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</si>
  <si>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</si>
  <si>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</si>
  <si>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</si>
  <si>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</si>
  <si>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</si>
  <si>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</si>
  <si>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</si>
  <si>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</si>
  <si>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</si>
  <si>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</si>
  <si>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</si>
  <si>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</si>
  <si>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</si>
  <si>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</si>
  <si>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</si>
  <si>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</si>
  <si>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</si>
  <si>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</si>
  <si>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</si>
  <si>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</si>
  <si>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</si>
  <si>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</si>
  <si>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</si>
  <si>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</si>
  <si>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</si>
  <si>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</si>
  <si>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</si>
  <si>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</si>
  <si>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</si>
  <si>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</si>
  <si>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</si>
  <si>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</si>
  <si>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</si>
  <si>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</si>
  <si>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</si>
  <si>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</si>
  <si>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</si>
  <si>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</si>
  <si>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</si>
  <si>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</si>
  <si>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</si>
  <si>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</si>
  <si>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</si>
  <si>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</si>
  <si>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</si>
  <si>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</si>
  <si>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</si>
  <si>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</si>
  <si>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</si>
  <si>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</si>
  <si>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</si>
  <si>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</si>
  <si>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</si>
  <si>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</si>
  <si>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</si>
  <si>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</si>
  <si>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</si>
  <si>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</si>
  <si>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</si>
  <si>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</si>
  <si>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</si>
  <si>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</si>
  <si>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</si>
  <si>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</si>
  <si>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</si>
  <si>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</si>
  <si>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</si>
  <si>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</si>
  <si>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</si>
  <si>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</si>
  <si>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</si>
  <si>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</si>
  <si>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</si>
  <si>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当該値(N-1)</t>
    <phoneticPr fontId="5"/>
  </si>
  <si>
    <t>当該値(N)</t>
    <phoneticPr fontId="5"/>
  </si>
  <si>
    <t>当該値(N-1)</t>
    <phoneticPr fontId="5"/>
  </si>
  <si>
    <t>当該値(N-4)</t>
    <phoneticPr fontId="5"/>
  </si>
  <si>
    <t>当該値(N-2)</t>
    <phoneticPr fontId="5"/>
  </si>
  <si>
    <t>当該値(N)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</si>
  <si>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</si>
  <si>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</si>
  <si>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</si>
  <si>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</si>
  <si>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</si>
  <si>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兵庫県　神戸市</t>
  </si>
  <si>
    <t>舞子駅前駐車場</t>
  </si>
  <si>
    <t>法非適用</t>
  </si>
  <si>
    <t>駐車場整備事業</t>
  </si>
  <si>
    <t>-</t>
  </si>
  <si>
    <t>Ａ１Ｂ１</t>
  </si>
  <si>
    <t>非設置</t>
  </si>
  <si>
    <t>該当数値なし</t>
  </si>
  <si>
    <t>都市計画駐車場</t>
  </si>
  <si>
    <t>立体式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</si>
  <si>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</si>
  <si>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</si>
  <si>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</si>
  <si>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</si>
  <si>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</si>
  <si>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</si>
  <si>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</si>
  <si>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</si>
  <si>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①収益的収支比率について、類似施設の平均値を下回っているものの、前年度より微増している。
　④売上高GOP比率については前年度より微増、⑤EBITDAについては大幅に増加しているが、類似施設の平均値を下回っている。
今後更なる収益構造の改善に努めていきたい。</t>
    <rPh sb="39" eb="40">
      <t>ゾウ</t>
    </rPh>
    <rPh sb="61" eb="62">
      <t>ゼン</t>
    </rPh>
    <rPh sb="62" eb="63">
      <t>ネン</t>
    </rPh>
    <rPh sb="63" eb="64">
      <t>ド</t>
    </rPh>
    <rPh sb="66" eb="67">
      <t>ビ</t>
    </rPh>
    <rPh sb="67" eb="68">
      <t>ゾウ</t>
    </rPh>
    <rPh sb="81" eb="83">
      <t>オオハバ</t>
    </rPh>
    <rPh sb="84" eb="86">
      <t>ゾウカ</t>
    </rPh>
    <rPh sb="109" eb="111">
      <t>コンゴ</t>
    </rPh>
    <phoneticPr fontId="5"/>
  </si>
  <si>
    <t>　⑧設備投資見込額については、高額であるが、必要な設備更新に対する投資を計画的に実施していく。
　⑩企業債残高対料金収入比率は、平成29年度より0となっている</t>
    <phoneticPr fontId="5"/>
  </si>
  <si>
    <t>　⑪稼働率について、直近5年間全て類似施設の平均値を上回っており、増加傾向にある。
　隣接商業施設への買い物目的での利用が多く、比較的短時間での利用が多いためと考えられる。一方、通勤目的の定期量も多く、収益構造悪化の要因になっていると考えられる。</t>
    <phoneticPr fontId="5"/>
  </si>
  <si>
    <t>　稼働率は高く、収益的収支比率についても比較的安定している。引き続き、指定管理者と連携しながら、周辺商業施設に対する営業活動強化やコスト削減等により、経営状況の改善に努めていく。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</si>
</sst>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68.3</c:v>
                </c:pt>
                <c:pt idx="1">
                  <c:v>102.1</c:v>
                </c:pt>
                <c:pt idx="2">
                  <c:v>103.4</c:v>
                </c:pt>
                <c:pt idx="3">
                  <c:v>96.3</c:v>
                </c:pt>
                <c:pt idx="4">
                  <c:v>104.3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3-49CB-988D-F1B418B28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210.5</c:v>
                </c:pt>
                <c:pt idx="1">
                  <c:v>245.6</c:v>
                </c:pt>
                <c:pt idx="2">
                  <c:v>222.3</c:v>
                </c:pt>
                <c:pt idx="3">
                  <c:v>130.19999999999999</c:v>
                </c:pt>
                <c:pt idx="4">
                  <c:v>136.5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C3-49CB-988D-F1B418B28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3E-4EB5-8399-FE252BFB7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238.5</c:v>
                </c:pt>
                <c:pt idx="1">
                  <c:v>165.9</c:v>
                </c:pt>
                <c:pt idx="2">
                  <c:v>1263.5</c:v>
                </c:pt>
                <c:pt idx="3">
                  <c:v>108.5</c:v>
                </c:pt>
                <c:pt idx="4">
                  <c:v>136.19999999999999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3E-4EB5-8399-FE252BFB7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138-450A-8712-F1345C260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38-450A-8712-F1345C260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A79-4349-88D6-B245296DD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79-4349-88D6-B245296DD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05-4B87-93BC-18F7966CD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3.6</c:v>
                </c:pt>
                <c:pt idx="1">
                  <c:v>3.5</c:v>
                </c:pt>
                <c:pt idx="2">
                  <c:v>3.1</c:v>
                </c:pt>
                <c:pt idx="3">
                  <c:v>8.6</c:v>
                </c:pt>
                <c:pt idx="4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05-4B87-93BC-18F7966CD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7-4E29-A68C-BB809B679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34</c:v>
                </c:pt>
                <c:pt idx="1">
                  <c:v>36</c:v>
                </c:pt>
                <c:pt idx="2">
                  <c:v>26</c:v>
                </c:pt>
                <c:pt idx="3">
                  <c:v>87</c:v>
                </c:pt>
                <c:pt idx="4">
                  <c:v>7646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17-4E29-A68C-BB809B679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208.7</c:v>
                </c:pt>
                <c:pt idx="1">
                  <c:v>228.1</c:v>
                </c:pt>
                <c:pt idx="2">
                  <c:v>232.9</c:v>
                </c:pt>
                <c:pt idx="3">
                  <c:v>229.3</c:v>
                </c:pt>
                <c:pt idx="4">
                  <c:v>237.7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0-4907-BB37-C7C0A7759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138.80000000000001</c:v>
                </c:pt>
                <c:pt idx="1">
                  <c:v>135.30000000000001</c:v>
                </c:pt>
                <c:pt idx="2">
                  <c:v>127.8</c:v>
                </c:pt>
                <c:pt idx="3">
                  <c:v>105.7</c:v>
                </c:pt>
                <c:pt idx="4">
                  <c:v>104.3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70-4907-BB37-C7C0A7759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-56.9</c:v>
                </c:pt>
                <c:pt idx="1">
                  <c:v>-58.7</c:v>
                </c:pt>
                <c:pt idx="2">
                  <c:v>-59</c:v>
                </c:pt>
                <c:pt idx="3">
                  <c:v>-78.5</c:v>
                </c:pt>
                <c:pt idx="4">
                  <c:v>-71.099999999999994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04-40F2-A91D-C29482F92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30.2</c:v>
                </c:pt>
                <c:pt idx="1">
                  <c:v>30.7</c:v>
                </c:pt>
                <c:pt idx="2">
                  <c:v>13.5</c:v>
                </c:pt>
                <c:pt idx="3">
                  <c:v>7.1</c:v>
                </c:pt>
                <c:pt idx="4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04-40F2-A91D-C29482F92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964</c:v>
                </c:pt>
                <c:pt idx="1">
                  <c:v>1316</c:v>
                </c:pt>
                <c:pt idx="2">
                  <c:v>2099</c:v>
                </c:pt>
                <c:pt idx="3">
                  <c:v>-2171</c:v>
                </c:pt>
                <c:pt idx="4">
                  <c:v>2551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D8-452F-999D-83C67D8B7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18509</c:v>
                </c:pt>
                <c:pt idx="1">
                  <c:v>24379</c:v>
                </c:pt>
                <c:pt idx="2">
                  <c:v>22466</c:v>
                </c:pt>
                <c:pt idx="3">
                  <c:v>4211</c:v>
                </c:pt>
                <c:pt idx="4">
                  <c:v>10653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D8-452F-999D-83C67D8B7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BL49" zoomScale="80" zoomScaleNormal="80" zoomScaleSheetLayoutView="70" workbookViewId="0">
      <selection activeCell="NE84" sqref="NE84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2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2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67" t="str">
        <f>データ!H6&amp;"　"&amp;データ!I6</f>
        <v>兵庫県神戸市　舞子駅前駐車場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2">
      <c r="A8" s="2"/>
      <c r="B8" s="76" t="str">
        <f>データ!J7</f>
        <v>法非適用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8"/>
      <c r="AQ8" s="76" t="str">
        <f>データ!K7</f>
        <v>駐車場整備事業</v>
      </c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8"/>
      <c r="CF8" s="76" t="str">
        <f>データ!L7</f>
        <v>-</v>
      </c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8"/>
      <c r="DU8" s="79" t="str">
        <f>データ!M7</f>
        <v>Ａ１Ｂ１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 t="str">
        <f>データ!N7</f>
        <v>非設置</v>
      </c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79" t="str">
        <f>データ!S7</f>
        <v>駅</v>
      </c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 t="str">
        <f>データ!T7</f>
        <v>無</v>
      </c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80">
        <f>データ!U7</f>
        <v>8843</v>
      </c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3"/>
      <c r="ND8" s="81" t="s">
        <v>10</v>
      </c>
      <c r="NE8" s="82"/>
      <c r="NF8" s="83" t="s">
        <v>11</v>
      </c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4"/>
    </row>
    <row r="9" spans="1:382" ht="18.75" customHeight="1" x14ac:dyDescent="0.2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85" t="s">
        <v>19</v>
      </c>
      <c r="NE9" s="86"/>
      <c r="NF9" s="87" t="s">
        <v>20</v>
      </c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8"/>
    </row>
    <row r="10" spans="1:382" ht="18.75" customHeight="1" x14ac:dyDescent="0.2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120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76" t="str">
        <f>データ!Q7</f>
        <v>立体式</v>
      </c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8"/>
      <c r="DU10" s="80">
        <f>データ!R7</f>
        <v>23</v>
      </c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0">
        <f>データ!V7</f>
        <v>167</v>
      </c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>
        <f>データ!W7</f>
        <v>300</v>
      </c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79" t="str">
        <f>データ!X7</f>
        <v>代行制</v>
      </c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130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H29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H30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R01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R02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R03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H29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H30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R01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R02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R03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H29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H30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R01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R02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R03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110" t="s">
        <v>27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3">
        <f>データ!Y7</f>
        <v>68.3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>
        <f>データ!Z7</f>
        <v>102.1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>
        <f>データ!AA7</f>
        <v>103.4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>
        <f>データ!AB7</f>
        <v>96.3</v>
      </c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>
        <f>データ!AC7</f>
        <v>104.3</v>
      </c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0" t="s">
        <v>27</v>
      </c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  <c r="EL31" s="113">
        <f>データ!AJ7</f>
        <v>0</v>
      </c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>
        <f>データ!AK7</f>
        <v>0</v>
      </c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>
        <f>データ!AL7</f>
        <v>0</v>
      </c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>
        <f>データ!AM7</f>
        <v>0</v>
      </c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>
        <f>データ!AN7</f>
        <v>0</v>
      </c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0" t="s">
        <v>27</v>
      </c>
      <c r="IS31" s="111"/>
      <c r="IT31" s="111"/>
      <c r="IU31" s="111"/>
      <c r="IV31" s="111"/>
      <c r="IW31" s="111"/>
      <c r="IX31" s="111"/>
      <c r="IY31" s="111"/>
      <c r="IZ31" s="111"/>
      <c r="JA31" s="111"/>
      <c r="JB31" s="112"/>
      <c r="JC31" s="114">
        <f>データ!DK7</f>
        <v>208.7</v>
      </c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6"/>
      <c r="JV31" s="114">
        <f>データ!DL7</f>
        <v>228.1</v>
      </c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6"/>
      <c r="KO31" s="114">
        <f>データ!DM7</f>
        <v>232.9</v>
      </c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6"/>
      <c r="LH31" s="114">
        <f>データ!DN7</f>
        <v>229.3</v>
      </c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6"/>
      <c r="MA31" s="114">
        <f>データ!DO7</f>
        <v>237.7</v>
      </c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6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110" t="s">
        <v>29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>
        <f>データ!AD7</f>
        <v>210.5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>
        <f>データ!AE7</f>
        <v>245.6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>
        <f>データ!AF7</f>
        <v>222.3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>
        <f>データ!AG7</f>
        <v>130.19999999999999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>
        <f>データ!AH7</f>
        <v>136.5</v>
      </c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0" t="s">
        <v>29</v>
      </c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  <c r="EL32" s="113">
        <f>データ!AO7</f>
        <v>3.6</v>
      </c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>
        <f>データ!AP7</f>
        <v>3.5</v>
      </c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>
        <f>データ!AQ7</f>
        <v>3.1</v>
      </c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>
        <f>データ!AR7</f>
        <v>8.6</v>
      </c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>
        <f>データ!AS7</f>
        <v>4.3</v>
      </c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0" t="s">
        <v>29</v>
      </c>
      <c r="IS32" s="111"/>
      <c r="IT32" s="111"/>
      <c r="IU32" s="111"/>
      <c r="IV32" s="111"/>
      <c r="IW32" s="111"/>
      <c r="IX32" s="111"/>
      <c r="IY32" s="111"/>
      <c r="IZ32" s="111"/>
      <c r="JA32" s="111"/>
      <c r="JB32" s="112"/>
      <c r="JC32" s="114">
        <f>データ!DP7</f>
        <v>138.80000000000001</v>
      </c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6"/>
      <c r="JV32" s="114">
        <f>データ!DQ7</f>
        <v>135.30000000000001</v>
      </c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6"/>
      <c r="KO32" s="114">
        <f>データ!DR7</f>
        <v>127.8</v>
      </c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6"/>
      <c r="LH32" s="114">
        <f>データ!DS7</f>
        <v>105.7</v>
      </c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6"/>
      <c r="MA32" s="114">
        <f>データ!DT7</f>
        <v>104.3</v>
      </c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6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131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132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H29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H30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R01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R02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R03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H29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H30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R01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R02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R03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H29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H30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R01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R02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R03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110" t="s">
        <v>27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2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0" t="s">
        <v>27</v>
      </c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  <c r="EL52" s="113">
        <f>データ!BF7</f>
        <v>-56.9</v>
      </c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>
        <f>データ!BG7</f>
        <v>-58.7</v>
      </c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>
        <f>データ!BH7</f>
        <v>-59</v>
      </c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>
        <f>データ!BI7</f>
        <v>-78.5</v>
      </c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>
        <f>データ!BJ7</f>
        <v>-71.099999999999994</v>
      </c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0" t="s">
        <v>27</v>
      </c>
      <c r="IS52" s="111"/>
      <c r="IT52" s="111"/>
      <c r="IU52" s="111"/>
      <c r="IV52" s="111"/>
      <c r="IW52" s="111"/>
      <c r="IX52" s="111"/>
      <c r="IY52" s="111"/>
      <c r="IZ52" s="111"/>
      <c r="JA52" s="111"/>
      <c r="JB52" s="112"/>
      <c r="JC52" s="120">
        <f>データ!BQ7</f>
        <v>964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1316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2099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-2171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2551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110" t="s">
        <v>29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20">
        <f>データ!AZ7</f>
        <v>34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36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26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87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7646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0" t="s">
        <v>29</v>
      </c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  <c r="EL53" s="113">
        <f>データ!BK7</f>
        <v>30.2</v>
      </c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>
        <f>データ!BL7</f>
        <v>30.7</v>
      </c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>
        <f>データ!BM7</f>
        <v>13.5</v>
      </c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>
        <f>データ!BN7</f>
        <v>7.1</v>
      </c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>
        <f>データ!BO7</f>
        <v>5.6</v>
      </c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0" t="s">
        <v>29</v>
      </c>
      <c r="IS53" s="111"/>
      <c r="IT53" s="111"/>
      <c r="IU53" s="111"/>
      <c r="IV53" s="111"/>
      <c r="IW53" s="111"/>
      <c r="IX53" s="111"/>
      <c r="IY53" s="111"/>
      <c r="IZ53" s="111"/>
      <c r="JA53" s="111"/>
      <c r="JB53" s="112"/>
      <c r="JC53" s="120">
        <f>データ!BV7</f>
        <v>18509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24379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22466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4211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10653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133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0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H29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H30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R01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R02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R03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376543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H29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H30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R01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R02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R03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H29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H30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R01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R02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R03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2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4" t="str">
        <f>データ!CB7</f>
        <v xml:space="preserve"> </v>
      </c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6"/>
      <c r="AG77" s="114" t="str">
        <f>データ!CC7</f>
        <v xml:space="preserve"> </v>
      </c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6"/>
      <c r="AV77" s="114" t="str">
        <f>データ!CD7</f>
        <v xml:space="preserve"> </v>
      </c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6"/>
      <c r="BK77" s="114" t="str">
        <f>データ!CE7</f>
        <v xml:space="preserve"> </v>
      </c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6"/>
      <c r="BZ77" s="114" t="str">
        <f>データ!CF7</f>
        <v xml:space="preserve"> </v>
      </c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6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4" t="str">
        <f>データ!CO7</f>
        <v xml:space="preserve"> </v>
      </c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6"/>
      <c r="HA77" s="114" t="str">
        <f>データ!CP7</f>
        <v xml:space="preserve"> </v>
      </c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6"/>
      <c r="HP77" s="114" t="str">
        <f>データ!CQ7</f>
        <v xml:space="preserve"> </v>
      </c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6"/>
      <c r="IE77" s="114" t="str">
        <f>データ!CR7</f>
        <v xml:space="preserve"> </v>
      </c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6"/>
      <c r="IT77" s="114" t="str">
        <f>データ!CS7</f>
        <v xml:space="preserve"> </v>
      </c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6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4">
        <f>データ!CZ7</f>
        <v>0</v>
      </c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6"/>
      <c r="KP77" s="114">
        <f>データ!DA7</f>
        <v>0</v>
      </c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6"/>
      <c r="LE77" s="114">
        <f>データ!DB7</f>
        <v>0</v>
      </c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6"/>
      <c r="LT77" s="114">
        <f>データ!DC7</f>
        <v>0</v>
      </c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6"/>
      <c r="MI77" s="114">
        <f>データ!DD7</f>
        <v>0</v>
      </c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6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2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4" t="str">
        <f>データ!CG7</f>
        <v xml:space="preserve"> </v>
      </c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6"/>
      <c r="AG78" s="114" t="str">
        <f>データ!CH7</f>
        <v xml:space="preserve"> </v>
      </c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6"/>
      <c r="AV78" s="114" t="str">
        <f>データ!CI7</f>
        <v xml:space="preserve"> </v>
      </c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6"/>
      <c r="BK78" s="114" t="str">
        <f>データ!CJ7</f>
        <v xml:space="preserve"> </v>
      </c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6"/>
      <c r="BZ78" s="114" t="str">
        <f>データ!CK7</f>
        <v xml:space="preserve"> </v>
      </c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6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4" t="str">
        <f>データ!CT7</f>
        <v xml:space="preserve"> </v>
      </c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6"/>
      <c r="HA78" s="114" t="str">
        <f>データ!CU7</f>
        <v xml:space="preserve"> </v>
      </c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6"/>
      <c r="HP78" s="114" t="str">
        <f>データ!CV7</f>
        <v xml:space="preserve"> </v>
      </c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6"/>
      <c r="IE78" s="114" t="str">
        <f>データ!CW7</f>
        <v xml:space="preserve"> </v>
      </c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6"/>
      <c r="IT78" s="114" t="str">
        <f>データ!CX7</f>
        <v xml:space="preserve"> </v>
      </c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6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4">
        <f>データ!DE7</f>
        <v>238.5</v>
      </c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6"/>
      <c r="KP78" s="114">
        <f>データ!DF7</f>
        <v>165.9</v>
      </c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6"/>
      <c r="LE78" s="114">
        <f>データ!DG7</f>
        <v>1263.5</v>
      </c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6"/>
      <c r="LT78" s="114">
        <f>データ!DH7</f>
        <v>108.5</v>
      </c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6"/>
      <c r="MI78" s="114">
        <f>データ!DI7</f>
        <v>136.19999999999999</v>
      </c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6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VqgDY9dCDYAkZaw/B4aGwFl8bWraTCR9Igo8Rzk1vGyMlp877dvfH/a48Cw0HahOUJuLhhmv/BIpDNZBHblcJA==" saltValue="xK+1bLe+PyXp+t4qPc8kxw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38" t="s">
        <v>59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89</v>
      </c>
      <c r="AK5" s="47" t="s">
        <v>100</v>
      </c>
      <c r="AL5" s="47" t="s">
        <v>91</v>
      </c>
      <c r="AM5" s="47" t="s">
        <v>101</v>
      </c>
      <c r="AN5" s="47" t="s">
        <v>102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100</v>
      </c>
      <c r="AW5" s="47" t="s">
        <v>91</v>
      </c>
      <c r="AX5" s="47" t="s">
        <v>103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89</v>
      </c>
      <c r="BG5" s="47" t="s">
        <v>90</v>
      </c>
      <c r="BH5" s="47" t="s">
        <v>91</v>
      </c>
      <c r="BI5" s="47" t="s">
        <v>92</v>
      </c>
      <c r="BJ5" s="47" t="s">
        <v>102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89</v>
      </c>
      <c r="BR5" s="47" t="s">
        <v>100</v>
      </c>
      <c r="BS5" s="47" t="s">
        <v>91</v>
      </c>
      <c r="BT5" s="47" t="s">
        <v>101</v>
      </c>
      <c r="BU5" s="47" t="s">
        <v>102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104</v>
      </c>
      <c r="CC5" s="47" t="s">
        <v>90</v>
      </c>
      <c r="CD5" s="47" t="s">
        <v>105</v>
      </c>
      <c r="CE5" s="47" t="s">
        <v>101</v>
      </c>
      <c r="CF5" s="47" t="s">
        <v>102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89</v>
      </c>
      <c r="CP5" s="47" t="s">
        <v>100</v>
      </c>
      <c r="CQ5" s="47" t="s">
        <v>91</v>
      </c>
      <c r="CR5" s="47" t="s">
        <v>92</v>
      </c>
      <c r="CS5" s="47" t="s">
        <v>102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104</v>
      </c>
      <c r="DA5" s="47" t="s">
        <v>100</v>
      </c>
      <c r="DB5" s="47" t="s">
        <v>105</v>
      </c>
      <c r="DC5" s="47" t="s">
        <v>101</v>
      </c>
      <c r="DD5" s="47" t="s">
        <v>106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89</v>
      </c>
      <c r="DL5" s="47" t="s">
        <v>90</v>
      </c>
      <c r="DM5" s="47" t="s">
        <v>107</v>
      </c>
      <c r="DN5" s="47" t="s">
        <v>92</v>
      </c>
      <c r="DO5" s="47" t="s">
        <v>93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2">
      <c r="A6" s="37" t="s">
        <v>108</v>
      </c>
      <c r="B6" s="48">
        <f>B8</f>
        <v>2021</v>
      </c>
      <c r="C6" s="48">
        <f t="shared" ref="C6:X6" si="1">C8</f>
        <v>281000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12</v>
      </c>
      <c r="H6" s="48" t="str">
        <f>SUBSTITUTE(H8,"　","")</f>
        <v>兵庫県神戸市</v>
      </c>
      <c r="I6" s="48" t="str">
        <f t="shared" si="1"/>
        <v>舞子駅前駐車場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Ａ１Ｂ１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都市計画駐車場</v>
      </c>
      <c r="Q6" s="50" t="str">
        <f t="shared" si="1"/>
        <v>立体式</v>
      </c>
      <c r="R6" s="51">
        <f t="shared" si="1"/>
        <v>23</v>
      </c>
      <c r="S6" s="50" t="str">
        <f t="shared" si="1"/>
        <v>駅</v>
      </c>
      <c r="T6" s="50" t="str">
        <f t="shared" si="1"/>
        <v>無</v>
      </c>
      <c r="U6" s="51">
        <f t="shared" si="1"/>
        <v>8843</v>
      </c>
      <c r="V6" s="51">
        <f t="shared" si="1"/>
        <v>167</v>
      </c>
      <c r="W6" s="51">
        <f t="shared" si="1"/>
        <v>300</v>
      </c>
      <c r="X6" s="50" t="str">
        <f t="shared" si="1"/>
        <v>代行制</v>
      </c>
      <c r="Y6" s="52">
        <f>IF(Y8="-",NA(),Y8)</f>
        <v>68.3</v>
      </c>
      <c r="Z6" s="52">
        <f t="shared" ref="Z6:AH6" si="2">IF(Z8="-",NA(),Z8)</f>
        <v>102.1</v>
      </c>
      <c r="AA6" s="52">
        <f t="shared" si="2"/>
        <v>103.4</v>
      </c>
      <c r="AB6" s="52">
        <f t="shared" si="2"/>
        <v>96.3</v>
      </c>
      <c r="AC6" s="52">
        <f t="shared" si="2"/>
        <v>104.3</v>
      </c>
      <c r="AD6" s="52">
        <f t="shared" si="2"/>
        <v>210.5</v>
      </c>
      <c r="AE6" s="52">
        <f t="shared" si="2"/>
        <v>245.6</v>
      </c>
      <c r="AF6" s="52">
        <f t="shared" si="2"/>
        <v>222.3</v>
      </c>
      <c r="AG6" s="52">
        <f t="shared" si="2"/>
        <v>130.19999999999999</v>
      </c>
      <c r="AH6" s="52">
        <f t="shared" si="2"/>
        <v>136.5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3.6</v>
      </c>
      <c r="AP6" s="52">
        <f t="shared" si="3"/>
        <v>3.5</v>
      </c>
      <c r="AQ6" s="52">
        <f t="shared" si="3"/>
        <v>3.1</v>
      </c>
      <c r="AR6" s="52">
        <f t="shared" si="3"/>
        <v>8.6</v>
      </c>
      <c r="AS6" s="52">
        <f t="shared" si="3"/>
        <v>4.3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34</v>
      </c>
      <c r="BA6" s="53">
        <f t="shared" si="4"/>
        <v>36</v>
      </c>
      <c r="BB6" s="53">
        <f t="shared" si="4"/>
        <v>26</v>
      </c>
      <c r="BC6" s="53">
        <f t="shared" si="4"/>
        <v>87</v>
      </c>
      <c r="BD6" s="53">
        <f t="shared" si="4"/>
        <v>7646</v>
      </c>
      <c r="BE6" s="51" t="str">
        <f>IF(BE8="-","",IF(BE8="-","【-】","【"&amp;SUBSTITUTE(TEXT(BE8,"#,##0"),"-","△")&amp;"】"))</f>
        <v>【3,111】</v>
      </c>
      <c r="BF6" s="52">
        <f>IF(BF8="-",NA(),BF8)</f>
        <v>-56.9</v>
      </c>
      <c r="BG6" s="52">
        <f t="shared" ref="BG6:BO6" si="5">IF(BG8="-",NA(),BG8)</f>
        <v>-58.7</v>
      </c>
      <c r="BH6" s="52">
        <f t="shared" si="5"/>
        <v>-59</v>
      </c>
      <c r="BI6" s="52">
        <f t="shared" si="5"/>
        <v>-78.5</v>
      </c>
      <c r="BJ6" s="52">
        <f t="shared" si="5"/>
        <v>-71.099999999999994</v>
      </c>
      <c r="BK6" s="52">
        <f t="shared" si="5"/>
        <v>30.2</v>
      </c>
      <c r="BL6" s="52">
        <f t="shared" si="5"/>
        <v>30.7</v>
      </c>
      <c r="BM6" s="52">
        <f t="shared" si="5"/>
        <v>13.5</v>
      </c>
      <c r="BN6" s="52">
        <f t="shared" si="5"/>
        <v>7.1</v>
      </c>
      <c r="BO6" s="52">
        <f t="shared" si="5"/>
        <v>5.6</v>
      </c>
      <c r="BP6" s="49" t="str">
        <f>IF(BP8="-","",IF(BP8="-","【-】","【"&amp;SUBSTITUTE(TEXT(BP8,"#,##0.0"),"-","△")&amp;"】"))</f>
        <v>【0.8】</v>
      </c>
      <c r="BQ6" s="53">
        <f>IF(BQ8="-",NA(),BQ8)</f>
        <v>964</v>
      </c>
      <c r="BR6" s="53">
        <f t="shared" ref="BR6:BZ6" si="6">IF(BR8="-",NA(),BR8)</f>
        <v>1316</v>
      </c>
      <c r="BS6" s="53">
        <f t="shared" si="6"/>
        <v>2099</v>
      </c>
      <c r="BT6" s="53">
        <f t="shared" si="6"/>
        <v>-2171</v>
      </c>
      <c r="BU6" s="53">
        <f t="shared" si="6"/>
        <v>2551</v>
      </c>
      <c r="BV6" s="53">
        <f t="shared" si="6"/>
        <v>18509</v>
      </c>
      <c r="BW6" s="53">
        <f t="shared" si="6"/>
        <v>24379</v>
      </c>
      <c r="BX6" s="53">
        <f t="shared" si="6"/>
        <v>22466</v>
      </c>
      <c r="BY6" s="53">
        <f t="shared" si="6"/>
        <v>4211</v>
      </c>
      <c r="BZ6" s="53">
        <f t="shared" si="6"/>
        <v>10653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109</v>
      </c>
      <c r="CM6" s="51">
        <f t="shared" ref="CM6:CN6" si="7">CM8</f>
        <v>0</v>
      </c>
      <c r="CN6" s="51">
        <f t="shared" si="7"/>
        <v>376543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109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238.5</v>
      </c>
      <c r="DF6" s="52">
        <f t="shared" si="8"/>
        <v>165.9</v>
      </c>
      <c r="DG6" s="52">
        <f t="shared" si="8"/>
        <v>1263.5</v>
      </c>
      <c r="DH6" s="52">
        <f t="shared" si="8"/>
        <v>108.5</v>
      </c>
      <c r="DI6" s="52">
        <f t="shared" si="8"/>
        <v>136.19999999999999</v>
      </c>
      <c r="DJ6" s="49" t="str">
        <f>IF(DJ8="-","",IF(DJ8="-","【-】","【"&amp;SUBSTITUTE(TEXT(DJ8,"#,##0.0"),"-","△")&amp;"】"))</f>
        <v>【99.8】</v>
      </c>
      <c r="DK6" s="52">
        <f>IF(DK8="-",NA(),DK8)</f>
        <v>208.7</v>
      </c>
      <c r="DL6" s="52">
        <f t="shared" ref="DL6:DT6" si="9">IF(DL8="-",NA(),DL8)</f>
        <v>228.1</v>
      </c>
      <c r="DM6" s="52">
        <f t="shared" si="9"/>
        <v>232.9</v>
      </c>
      <c r="DN6" s="52">
        <f t="shared" si="9"/>
        <v>229.3</v>
      </c>
      <c r="DO6" s="52">
        <f t="shared" si="9"/>
        <v>237.7</v>
      </c>
      <c r="DP6" s="52">
        <f t="shared" si="9"/>
        <v>138.80000000000001</v>
      </c>
      <c r="DQ6" s="52">
        <f t="shared" si="9"/>
        <v>135.30000000000001</v>
      </c>
      <c r="DR6" s="52">
        <f t="shared" si="9"/>
        <v>127.8</v>
      </c>
      <c r="DS6" s="52">
        <f t="shared" si="9"/>
        <v>105.7</v>
      </c>
      <c r="DT6" s="52">
        <f t="shared" si="9"/>
        <v>104.3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2">
      <c r="A7" s="37" t="s">
        <v>110</v>
      </c>
      <c r="B7" s="48">
        <f t="shared" ref="B7:X7" si="10">B8</f>
        <v>2021</v>
      </c>
      <c r="C7" s="48">
        <f t="shared" si="10"/>
        <v>281000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12</v>
      </c>
      <c r="H7" s="48" t="str">
        <f t="shared" si="10"/>
        <v>兵庫県　神戸市</v>
      </c>
      <c r="I7" s="48" t="str">
        <f t="shared" si="10"/>
        <v>舞子駅前駐車場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Ａ１Ｂ１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都市計画駐車場</v>
      </c>
      <c r="Q7" s="50" t="str">
        <f t="shared" si="10"/>
        <v>立体式</v>
      </c>
      <c r="R7" s="51">
        <f t="shared" si="10"/>
        <v>23</v>
      </c>
      <c r="S7" s="50" t="str">
        <f t="shared" si="10"/>
        <v>駅</v>
      </c>
      <c r="T7" s="50" t="str">
        <f t="shared" si="10"/>
        <v>無</v>
      </c>
      <c r="U7" s="51">
        <f t="shared" si="10"/>
        <v>8843</v>
      </c>
      <c r="V7" s="51">
        <f t="shared" si="10"/>
        <v>167</v>
      </c>
      <c r="W7" s="51">
        <f t="shared" si="10"/>
        <v>300</v>
      </c>
      <c r="X7" s="50" t="str">
        <f t="shared" si="10"/>
        <v>代行制</v>
      </c>
      <c r="Y7" s="52">
        <f>Y8</f>
        <v>68.3</v>
      </c>
      <c r="Z7" s="52">
        <f t="shared" ref="Z7:AH7" si="11">Z8</f>
        <v>102.1</v>
      </c>
      <c r="AA7" s="52">
        <f t="shared" si="11"/>
        <v>103.4</v>
      </c>
      <c r="AB7" s="52">
        <f t="shared" si="11"/>
        <v>96.3</v>
      </c>
      <c r="AC7" s="52">
        <f t="shared" si="11"/>
        <v>104.3</v>
      </c>
      <c r="AD7" s="52">
        <f t="shared" si="11"/>
        <v>210.5</v>
      </c>
      <c r="AE7" s="52">
        <f t="shared" si="11"/>
        <v>245.6</v>
      </c>
      <c r="AF7" s="52">
        <f t="shared" si="11"/>
        <v>222.3</v>
      </c>
      <c r="AG7" s="52">
        <f t="shared" si="11"/>
        <v>130.19999999999999</v>
      </c>
      <c r="AH7" s="52">
        <f t="shared" si="11"/>
        <v>136.5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3.6</v>
      </c>
      <c r="AP7" s="52">
        <f t="shared" si="12"/>
        <v>3.5</v>
      </c>
      <c r="AQ7" s="52">
        <f t="shared" si="12"/>
        <v>3.1</v>
      </c>
      <c r="AR7" s="52">
        <f t="shared" si="12"/>
        <v>8.6</v>
      </c>
      <c r="AS7" s="52">
        <f t="shared" si="12"/>
        <v>4.3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34</v>
      </c>
      <c r="BA7" s="53">
        <f t="shared" si="13"/>
        <v>36</v>
      </c>
      <c r="BB7" s="53">
        <f t="shared" si="13"/>
        <v>26</v>
      </c>
      <c r="BC7" s="53">
        <f t="shared" si="13"/>
        <v>87</v>
      </c>
      <c r="BD7" s="53">
        <f t="shared" si="13"/>
        <v>7646</v>
      </c>
      <c r="BE7" s="51"/>
      <c r="BF7" s="52">
        <f>BF8</f>
        <v>-56.9</v>
      </c>
      <c r="BG7" s="52">
        <f t="shared" ref="BG7:BO7" si="14">BG8</f>
        <v>-58.7</v>
      </c>
      <c r="BH7" s="52">
        <f t="shared" si="14"/>
        <v>-59</v>
      </c>
      <c r="BI7" s="52">
        <f t="shared" si="14"/>
        <v>-78.5</v>
      </c>
      <c r="BJ7" s="52">
        <f t="shared" si="14"/>
        <v>-71.099999999999994</v>
      </c>
      <c r="BK7" s="52">
        <f t="shared" si="14"/>
        <v>30.2</v>
      </c>
      <c r="BL7" s="52">
        <f t="shared" si="14"/>
        <v>30.7</v>
      </c>
      <c r="BM7" s="52">
        <f t="shared" si="14"/>
        <v>13.5</v>
      </c>
      <c r="BN7" s="52">
        <f t="shared" si="14"/>
        <v>7.1</v>
      </c>
      <c r="BO7" s="52">
        <f t="shared" si="14"/>
        <v>5.6</v>
      </c>
      <c r="BP7" s="49"/>
      <c r="BQ7" s="53">
        <f>BQ8</f>
        <v>964</v>
      </c>
      <c r="BR7" s="53">
        <f t="shared" ref="BR7:BZ7" si="15">BR8</f>
        <v>1316</v>
      </c>
      <c r="BS7" s="53">
        <f t="shared" si="15"/>
        <v>2099</v>
      </c>
      <c r="BT7" s="53">
        <f t="shared" si="15"/>
        <v>-2171</v>
      </c>
      <c r="BU7" s="53">
        <f t="shared" si="15"/>
        <v>2551</v>
      </c>
      <c r="BV7" s="53">
        <f t="shared" si="15"/>
        <v>18509</v>
      </c>
      <c r="BW7" s="53">
        <f t="shared" si="15"/>
        <v>24379</v>
      </c>
      <c r="BX7" s="53">
        <f t="shared" si="15"/>
        <v>22466</v>
      </c>
      <c r="BY7" s="53">
        <f t="shared" si="15"/>
        <v>4211</v>
      </c>
      <c r="BZ7" s="53">
        <f t="shared" si="15"/>
        <v>10653</v>
      </c>
      <c r="CA7" s="51"/>
      <c r="CB7" s="52" t="s">
        <v>111</v>
      </c>
      <c r="CC7" s="52" t="s">
        <v>111</v>
      </c>
      <c r="CD7" s="52" t="s">
        <v>111</v>
      </c>
      <c r="CE7" s="52" t="s">
        <v>111</v>
      </c>
      <c r="CF7" s="52" t="s">
        <v>111</v>
      </c>
      <c r="CG7" s="52" t="s">
        <v>111</v>
      </c>
      <c r="CH7" s="52" t="s">
        <v>111</v>
      </c>
      <c r="CI7" s="52" t="s">
        <v>111</v>
      </c>
      <c r="CJ7" s="52" t="s">
        <v>111</v>
      </c>
      <c r="CK7" s="52" t="s">
        <v>109</v>
      </c>
      <c r="CL7" s="49"/>
      <c r="CM7" s="51">
        <f>CM8</f>
        <v>0</v>
      </c>
      <c r="CN7" s="51">
        <f>CN8</f>
        <v>376543</v>
      </c>
      <c r="CO7" s="52" t="s">
        <v>111</v>
      </c>
      <c r="CP7" s="52" t="s">
        <v>111</v>
      </c>
      <c r="CQ7" s="52" t="s">
        <v>111</v>
      </c>
      <c r="CR7" s="52" t="s">
        <v>111</v>
      </c>
      <c r="CS7" s="52" t="s">
        <v>111</v>
      </c>
      <c r="CT7" s="52" t="s">
        <v>111</v>
      </c>
      <c r="CU7" s="52" t="s">
        <v>111</v>
      </c>
      <c r="CV7" s="52" t="s">
        <v>111</v>
      </c>
      <c r="CW7" s="52" t="s">
        <v>111</v>
      </c>
      <c r="CX7" s="52" t="s">
        <v>109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238.5</v>
      </c>
      <c r="DF7" s="52">
        <f t="shared" si="16"/>
        <v>165.9</v>
      </c>
      <c r="DG7" s="52">
        <f t="shared" si="16"/>
        <v>1263.5</v>
      </c>
      <c r="DH7" s="52">
        <f t="shared" si="16"/>
        <v>108.5</v>
      </c>
      <c r="DI7" s="52">
        <f t="shared" si="16"/>
        <v>136.19999999999999</v>
      </c>
      <c r="DJ7" s="49"/>
      <c r="DK7" s="52">
        <f>DK8</f>
        <v>208.7</v>
      </c>
      <c r="DL7" s="52">
        <f t="shared" ref="DL7:DT7" si="17">DL8</f>
        <v>228.1</v>
      </c>
      <c r="DM7" s="52">
        <f t="shared" si="17"/>
        <v>232.9</v>
      </c>
      <c r="DN7" s="52">
        <f t="shared" si="17"/>
        <v>229.3</v>
      </c>
      <c r="DO7" s="52">
        <f t="shared" si="17"/>
        <v>237.7</v>
      </c>
      <c r="DP7" s="52">
        <f t="shared" si="17"/>
        <v>138.80000000000001</v>
      </c>
      <c r="DQ7" s="52">
        <f t="shared" si="17"/>
        <v>135.30000000000001</v>
      </c>
      <c r="DR7" s="52">
        <f t="shared" si="17"/>
        <v>127.8</v>
      </c>
      <c r="DS7" s="52">
        <f t="shared" si="17"/>
        <v>105.7</v>
      </c>
      <c r="DT7" s="52">
        <f t="shared" si="17"/>
        <v>104.3</v>
      </c>
      <c r="DU7" s="49"/>
    </row>
    <row r="8" spans="1:125" s="54" customFormat="1" x14ac:dyDescent="0.2">
      <c r="A8" s="37"/>
      <c r="B8" s="55">
        <v>2021</v>
      </c>
      <c r="C8" s="55">
        <v>281000</v>
      </c>
      <c r="D8" s="55">
        <v>47</v>
      </c>
      <c r="E8" s="55">
        <v>14</v>
      </c>
      <c r="F8" s="55">
        <v>0</v>
      </c>
      <c r="G8" s="55">
        <v>12</v>
      </c>
      <c r="H8" s="55" t="s">
        <v>112</v>
      </c>
      <c r="I8" s="55" t="s">
        <v>113</v>
      </c>
      <c r="J8" s="55" t="s">
        <v>114</v>
      </c>
      <c r="K8" s="55" t="s">
        <v>115</v>
      </c>
      <c r="L8" s="55" t="s">
        <v>116</v>
      </c>
      <c r="M8" s="55" t="s">
        <v>117</v>
      </c>
      <c r="N8" s="55" t="s">
        <v>118</v>
      </c>
      <c r="O8" s="56" t="s">
        <v>119</v>
      </c>
      <c r="P8" s="57" t="s">
        <v>120</v>
      </c>
      <c r="Q8" s="57" t="s">
        <v>121</v>
      </c>
      <c r="R8" s="58">
        <v>23</v>
      </c>
      <c r="S8" s="57" t="s">
        <v>122</v>
      </c>
      <c r="T8" s="57" t="s">
        <v>123</v>
      </c>
      <c r="U8" s="58">
        <v>8843</v>
      </c>
      <c r="V8" s="58">
        <v>167</v>
      </c>
      <c r="W8" s="58">
        <v>300</v>
      </c>
      <c r="X8" s="57" t="s">
        <v>124</v>
      </c>
      <c r="Y8" s="59">
        <v>68.3</v>
      </c>
      <c r="Z8" s="59">
        <v>102.1</v>
      </c>
      <c r="AA8" s="59">
        <v>103.4</v>
      </c>
      <c r="AB8" s="59">
        <v>96.3</v>
      </c>
      <c r="AC8" s="59">
        <v>104.3</v>
      </c>
      <c r="AD8" s="59">
        <v>210.5</v>
      </c>
      <c r="AE8" s="59">
        <v>245.6</v>
      </c>
      <c r="AF8" s="59">
        <v>222.3</v>
      </c>
      <c r="AG8" s="59">
        <v>130.19999999999999</v>
      </c>
      <c r="AH8" s="59">
        <v>136.5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3.6</v>
      </c>
      <c r="AP8" s="59">
        <v>3.5</v>
      </c>
      <c r="AQ8" s="59">
        <v>3.1</v>
      </c>
      <c r="AR8" s="59">
        <v>8.6</v>
      </c>
      <c r="AS8" s="59">
        <v>4.3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34</v>
      </c>
      <c r="BA8" s="60">
        <v>36</v>
      </c>
      <c r="BB8" s="60">
        <v>26</v>
      </c>
      <c r="BC8" s="60">
        <v>87</v>
      </c>
      <c r="BD8" s="60">
        <v>7646</v>
      </c>
      <c r="BE8" s="60">
        <v>3111</v>
      </c>
      <c r="BF8" s="59">
        <v>-56.9</v>
      </c>
      <c r="BG8" s="59">
        <v>-58.7</v>
      </c>
      <c r="BH8" s="59">
        <v>-59</v>
      </c>
      <c r="BI8" s="59">
        <v>-78.5</v>
      </c>
      <c r="BJ8" s="59">
        <v>-71.099999999999994</v>
      </c>
      <c r="BK8" s="59">
        <v>30.2</v>
      </c>
      <c r="BL8" s="59">
        <v>30.7</v>
      </c>
      <c r="BM8" s="59">
        <v>13.5</v>
      </c>
      <c r="BN8" s="59">
        <v>7.1</v>
      </c>
      <c r="BO8" s="59">
        <v>5.6</v>
      </c>
      <c r="BP8" s="56">
        <v>0.8</v>
      </c>
      <c r="BQ8" s="60">
        <v>964</v>
      </c>
      <c r="BR8" s="60">
        <v>1316</v>
      </c>
      <c r="BS8" s="60">
        <v>2099</v>
      </c>
      <c r="BT8" s="61">
        <v>-2171</v>
      </c>
      <c r="BU8" s="61">
        <v>2551</v>
      </c>
      <c r="BV8" s="60">
        <v>18509</v>
      </c>
      <c r="BW8" s="60">
        <v>24379</v>
      </c>
      <c r="BX8" s="60">
        <v>22466</v>
      </c>
      <c r="BY8" s="60">
        <v>4211</v>
      </c>
      <c r="BZ8" s="60">
        <v>10653</v>
      </c>
      <c r="CA8" s="58">
        <v>10906</v>
      </c>
      <c r="CB8" s="59" t="s">
        <v>116</v>
      </c>
      <c r="CC8" s="59" t="s">
        <v>116</v>
      </c>
      <c r="CD8" s="59" t="s">
        <v>116</v>
      </c>
      <c r="CE8" s="59" t="s">
        <v>116</v>
      </c>
      <c r="CF8" s="59" t="s">
        <v>116</v>
      </c>
      <c r="CG8" s="59" t="s">
        <v>116</v>
      </c>
      <c r="CH8" s="59" t="s">
        <v>116</v>
      </c>
      <c r="CI8" s="59" t="s">
        <v>116</v>
      </c>
      <c r="CJ8" s="59" t="s">
        <v>116</v>
      </c>
      <c r="CK8" s="59" t="s">
        <v>116</v>
      </c>
      <c r="CL8" s="56" t="s">
        <v>116</v>
      </c>
      <c r="CM8" s="58">
        <v>0</v>
      </c>
      <c r="CN8" s="58">
        <v>376543</v>
      </c>
      <c r="CO8" s="59" t="s">
        <v>116</v>
      </c>
      <c r="CP8" s="59" t="s">
        <v>116</v>
      </c>
      <c r="CQ8" s="59" t="s">
        <v>116</v>
      </c>
      <c r="CR8" s="59" t="s">
        <v>116</v>
      </c>
      <c r="CS8" s="59" t="s">
        <v>116</v>
      </c>
      <c r="CT8" s="59" t="s">
        <v>116</v>
      </c>
      <c r="CU8" s="59" t="s">
        <v>116</v>
      </c>
      <c r="CV8" s="59" t="s">
        <v>116</v>
      </c>
      <c r="CW8" s="59" t="s">
        <v>116</v>
      </c>
      <c r="CX8" s="59" t="s">
        <v>116</v>
      </c>
      <c r="CY8" s="56" t="s">
        <v>116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238.5</v>
      </c>
      <c r="DF8" s="59">
        <v>165.9</v>
      </c>
      <c r="DG8" s="59">
        <v>1263.5</v>
      </c>
      <c r="DH8" s="59">
        <v>108.5</v>
      </c>
      <c r="DI8" s="59">
        <v>136.19999999999999</v>
      </c>
      <c r="DJ8" s="56">
        <v>99.8</v>
      </c>
      <c r="DK8" s="59">
        <v>208.7</v>
      </c>
      <c r="DL8" s="59">
        <v>228.1</v>
      </c>
      <c r="DM8" s="59">
        <v>232.9</v>
      </c>
      <c r="DN8" s="59">
        <v>229.3</v>
      </c>
      <c r="DO8" s="59">
        <v>237.7</v>
      </c>
      <c r="DP8" s="59">
        <v>138.80000000000001</v>
      </c>
      <c r="DQ8" s="59">
        <v>135.30000000000001</v>
      </c>
      <c r="DR8" s="59">
        <v>127.8</v>
      </c>
      <c r="DS8" s="59">
        <v>105.7</v>
      </c>
      <c r="DT8" s="59">
        <v>104.3</v>
      </c>
      <c r="DU8" s="56">
        <v>178.5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125</v>
      </c>
      <c r="C10" s="64" t="s">
        <v>126</v>
      </c>
      <c r="D10" s="64" t="s">
        <v>127</v>
      </c>
      <c r="E10" s="64" t="s">
        <v>128</v>
      </c>
      <c r="F10" s="64" t="s">
        <v>129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53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川﨑　稜太</cp:lastModifiedBy>
  <dcterms:created xsi:type="dcterms:W3CDTF">2022-12-09T03:29:16Z</dcterms:created>
  <dcterms:modified xsi:type="dcterms:W3CDTF">2023-01-26T07:31:03Z</dcterms:modified>
  <cp:category/>
</cp:coreProperties>
</file>