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KV/UdCJn5R7FtBWxuxRMNB+Uw10X0hBzA/Mxs5ELdNDedGVuSgWy3/CQUuXtFW9Jrqo7MGZNVhH4EylxZT+/9Q==" workbookSaltValue="6rrEF+ZuVwBhx12kNF5kD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LH30" i="4"/>
  <c r="IE76" i="4"/>
  <c r="BZ51" i="4"/>
  <c r="LT76" i="4"/>
  <c r="GQ51" i="4"/>
  <c r="GQ30" i="4"/>
  <c r="BZ30" i="4"/>
  <c r="BG30" i="4"/>
  <c r="KO30" i="4"/>
  <c r="BG51" i="4"/>
  <c r="AV76" i="4"/>
  <c r="KO51" i="4"/>
  <c r="LE76" i="4"/>
  <c r="FX30" i="4"/>
  <c r="FX51" i="4"/>
  <c r="HP76" i="4"/>
  <c r="HA76" i="4"/>
  <c r="AN51" i="4"/>
  <c r="FE30" i="4"/>
  <c r="AN30" i="4"/>
  <c r="AG76" i="4"/>
  <c r="JV51" i="4"/>
  <c r="KP76" i="4"/>
  <c r="FE51" i="4"/>
  <c r="JV30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<sst xmlns="http://schemas.openxmlformats.org/spreadsheetml/2006/main" count="278" uniqueCount="130">
  <si>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</si>
  <si>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</si>
  <si>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</si>
  <si>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</si>
  <si>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</si>
  <si>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</si>
  <si>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</si>
  <si>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</si>
  <si>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</si>
  <si>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</si>
  <si>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</si>
  <si>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</si>
  <si>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</si>
  <si>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</si>
  <si>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</si>
  <si>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</si>
  <si>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</si>
  <si>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</si>
  <si>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</si>
  <si>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</si>
  <si>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</si>
  <si>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</si>
  <si>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</si>
  <si>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</si>
  <si>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</si>
  <si>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</si>
  <si>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</si>
  <si>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</si>
  <si>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</si>
  <si>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</si>
  <si>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</si>
  <si>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</si>
  <si>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</si>
  <si>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</si>
  <si>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</si>
  <si>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</si>
  <si>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</si>
  <si>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</si>
  <si>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</si>
  <si>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</si>
  <si>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</si>
  <si>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</si>
  <si>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</si>
  <si>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</si>
  <si>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</si>
  <si>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</si>
  <si>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</si>
  <si>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</si>
  <si>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</si>
  <si>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</si>
  <si>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</si>
  <si>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</si>
  <si>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</si>
  <si>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</si>
  <si>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</si>
  <si>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</si>
  <si>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</si>
  <si>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</si>
  <si>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</si>
  <si>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</si>
  <si>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</si>
  <si>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</si>
  <si>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</si>
  <si>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</si>
  <si>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</si>
  <si>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</si>
  <si>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</si>
  <si>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</si>
  <si>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</si>
  <si>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</si>
  <si>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</si>
  <si>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</si>
  <si>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</si>
  <si>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</si>
  <si>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</si>
  <si>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</si>
  <si>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</si>
  <si>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</si>
  <si>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</si>
  <si>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</si>
  <si>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</si>
  <si>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</si>
  <si>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</si>
  <si>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</si>
  <si>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</si>
  <si>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</si>
  <si>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</si>
  <si>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</si>
  <si>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</si>
  <si>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</si>
  <si>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</si>
  <si>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</si>
  <si>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</si>
  <si>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</si>
  <si>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</si>
  <si>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</si>
  <si>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</si>
  <si>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</si>
  <si>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</si>
  <si>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</si>
  <si>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</si>
  <si>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</si>
  <si>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</si>
  <si>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</si>
  <si>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</si>
  <si>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</si>
  <si>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</si>
  <si>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</si>
  <si>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</si>
  <si>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小町駐車場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</si>
  <si>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</si>
  <si>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</si>
  <si>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</si>
  <si>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</si>
  <si>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</si>
  <si>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</si>
  <si>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</si>
  <si>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</si>
  <si>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</si>
  <si>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</si>
  <si>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</si>
  <si>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</si>
  <si>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</si>
  <si>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</si>
  <si>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</si>
  <si>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</si>
  <si>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ありません。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</si>
  <si>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類似施設平均値を大幅に上回っています。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オオハバ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</si>
  <si>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5"/>
  </si>
  <si>
    <t>①収益的収支比率
　類似施設平均値を大幅に上回っており、黒字で推移しています。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79">
      <t>タカ</t>
    </rPh>
    <rPh sb="180" eb="183">
      <t>シュウエキセイ</t>
    </rPh>
    <rPh sb="184" eb="186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</si>
</sst>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707.6</c:v>
                </c:pt>
                <c:pt idx="1">
                  <c:v>557</c:v>
                </c:pt>
                <c:pt idx="2">
                  <c:v>678.8</c:v>
                </c:pt>
                <c:pt idx="3">
                  <c:v>595.6</c:v>
                </c:pt>
                <c:pt idx="4">
                  <c:v>619.1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8-43D6-B524-F73B38568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8-43D6-B524-F73B38568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72.5</c:v>
                </c:pt>
                <c:pt idx="3">
                  <c:v>88.1</c:v>
                </c:pt>
                <c:pt idx="4">
                  <c:v>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C-4368-B7F3-E28A2CBD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C-4368-B7F3-E28A2CBD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625-4D59-9A38-C830796A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5-4D59-9A38-C830796A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4BF-428C-B524-E6E6F302D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F-428C-B524-E6E6F302D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7-4AA3-AD3F-C4C1D2FF7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7-4AA3-AD3F-C4C1D2FF7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8-4BC0-8254-65095814C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8-4BC0-8254-65095814C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464.7</c:v>
                </c:pt>
                <c:pt idx="1">
                  <c:v>411.8</c:v>
                </c:pt>
                <c:pt idx="2">
                  <c:v>491.2</c:v>
                </c:pt>
                <c:pt idx="3">
                  <c:v>332.4</c:v>
                </c:pt>
                <c:pt idx="4">
                  <c:v>308.8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4-473D-9CCE-160F00B6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4-473D-9CCE-160F00B6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82.1</c:v>
                </c:pt>
                <c:pt idx="2">
                  <c:v>85.3</c:v>
                </c:pt>
                <c:pt idx="3">
                  <c:v>83.3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9-4820-9464-24CE8B0F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9-4820-9464-24CE8B0F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31895</c:v>
                </c:pt>
                <c:pt idx="1">
                  <c:v>27150</c:v>
                </c:pt>
                <c:pt idx="2">
                  <c:v>32707</c:v>
                </c:pt>
                <c:pt idx="3">
                  <c:v>26284</c:v>
                </c:pt>
                <c:pt idx="4">
                  <c:v>23822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F-4B51-973C-BAC5C527E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F-4B51-973C-BAC5C527E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>
      <selection activeCell="NX19" sqref="NW19:NX19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</row>
    <row r="3" spans="1:382" ht="9.75" customHeight="1" x14ac:dyDescent="0.15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</row>
    <row r="4" spans="1:382" ht="9.75" customHeight="1" x14ac:dyDescent="0.15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6" t="str">
        <f>データ!H6&amp;"　"&amp;データ!I6</f>
        <v>広島県広島市　小町駐車場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37" t="s">
        <v>4</v>
      </c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8" t="s">
        <v>6</v>
      </c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 t="s">
        <v>7</v>
      </c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 t="s">
        <v>8</v>
      </c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3"/>
      <c r="ND7" s="138" t="s">
        <v>9</v>
      </c>
      <c r="NE7" s="139"/>
      <c r="NF7" s="139"/>
      <c r="NG7" s="139"/>
      <c r="NH7" s="139"/>
      <c r="NI7" s="139"/>
      <c r="NJ7" s="139"/>
      <c r="NK7" s="139"/>
      <c r="NL7" s="139"/>
      <c r="NM7" s="139"/>
      <c r="NN7" s="139"/>
      <c r="NO7" s="139"/>
      <c r="NP7" s="139"/>
      <c r="NQ7" s="140"/>
    </row>
    <row r="8" spans="1:382" ht="18.75" customHeight="1" x14ac:dyDescent="0.15">
      <c r="A8" s="2"/>
      <c r="B8" s="119" t="str">
        <f>データ!J7</f>
        <v>法非適用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  <c r="AQ8" s="119" t="str">
        <f>データ!K7</f>
        <v>駐車場整備事業</v>
      </c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1"/>
      <c r="CF8" s="119" t="str">
        <f>データ!L7</f>
        <v>-</v>
      </c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1"/>
      <c r="DU8" s="106" t="str">
        <f>データ!M7</f>
        <v>Ａ３Ｂ２</v>
      </c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 t="str">
        <f>データ!N7</f>
        <v>非設置</v>
      </c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6" t="str">
        <f>データ!S7</f>
        <v>公共施設</v>
      </c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 t="str">
        <f>データ!T7</f>
        <v>無</v>
      </c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22">
        <f>データ!U7</f>
        <v>982</v>
      </c>
      <c r="LK8" s="122"/>
      <c r="LL8" s="122"/>
      <c r="LM8" s="122"/>
      <c r="LN8" s="122"/>
      <c r="LO8" s="122"/>
      <c r="LP8" s="122"/>
      <c r="LQ8" s="122"/>
      <c r="LR8" s="122"/>
      <c r="LS8" s="122"/>
      <c r="LT8" s="122"/>
      <c r="LU8" s="122"/>
      <c r="LV8" s="122"/>
      <c r="LW8" s="122"/>
      <c r="LX8" s="122"/>
      <c r="LY8" s="122"/>
      <c r="LZ8" s="122"/>
      <c r="MA8" s="122"/>
      <c r="MB8" s="122"/>
      <c r="MC8" s="122"/>
      <c r="MD8" s="122"/>
      <c r="ME8" s="122"/>
      <c r="MF8" s="122"/>
      <c r="MG8" s="122"/>
      <c r="MH8" s="122"/>
      <c r="MI8" s="122"/>
      <c r="MJ8" s="122"/>
      <c r="MK8" s="122"/>
      <c r="ML8" s="122"/>
      <c r="MM8" s="122"/>
      <c r="MN8" s="122"/>
      <c r="MO8" s="122"/>
      <c r="MP8" s="122"/>
      <c r="MQ8" s="122"/>
      <c r="MR8" s="122"/>
      <c r="MS8" s="122"/>
      <c r="MT8" s="122"/>
      <c r="MU8" s="122"/>
      <c r="MV8" s="122"/>
      <c r="MW8" s="122"/>
      <c r="MX8" s="122"/>
      <c r="MY8" s="122"/>
      <c r="MZ8" s="122"/>
      <c r="NA8" s="122"/>
      <c r="NB8" s="122"/>
      <c r="NC8" s="3"/>
      <c r="ND8" s="133" t="s">
        <v>10</v>
      </c>
      <c r="NE8" s="134"/>
      <c r="NF8" s="123" t="s">
        <v>11</v>
      </c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4"/>
    </row>
    <row r="9" spans="1:382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8" t="s">
        <v>16</v>
      </c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 t="s">
        <v>17</v>
      </c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 t="s">
        <v>18</v>
      </c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3"/>
      <c r="ND9" s="129" t="s">
        <v>19</v>
      </c>
      <c r="NE9" s="130"/>
      <c r="NF9" s="131" t="s">
        <v>20</v>
      </c>
      <c r="NG9" s="131"/>
      <c r="NH9" s="131"/>
      <c r="NI9" s="131"/>
      <c r="NJ9" s="131"/>
      <c r="NK9" s="131"/>
      <c r="NL9" s="131"/>
      <c r="NM9" s="131"/>
      <c r="NN9" s="131"/>
      <c r="NO9" s="131"/>
      <c r="NP9" s="131"/>
      <c r="NQ9" s="132"/>
    </row>
    <row r="10" spans="1:382" ht="18.75" customHeight="1" x14ac:dyDescent="0.15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6" t="s">
        <v>116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/>
      <c r="CF10" s="119" t="str">
        <f>データ!Q7</f>
        <v>広場式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1"/>
      <c r="DU10" s="122">
        <f>データ!R7</f>
        <v>51</v>
      </c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22">
        <f>データ!V7</f>
        <v>34</v>
      </c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>
        <f>データ!W7</f>
        <v>400</v>
      </c>
      <c r="JR10" s="122"/>
      <c r="JS10" s="122"/>
      <c r="JT10" s="122"/>
      <c r="JU10" s="122"/>
      <c r="JV10" s="122"/>
      <c r="JW10" s="122"/>
      <c r="JX10" s="122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C10" s="122"/>
      <c r="LD10" s="122"/>
      <c r="LE10" s="122"/>
      <c r="LF10" s="122"/>
      <c r="LG10" s="122"/>
      <c r="LH10" s="122"/>
      <c r="LI10" s="122"/>
      <c r="LJ10" s="106" t="str">
        <f>データ!X7</f>
        <v>利用料金制</v>
      </c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2"/>
      <c r="ND10" s="107" t="s">
        <v>21</v>
      </c>
      <c r="NE10" s="108"/>
      <c r="NF10" s="109" t="s">
        <v>22</v>
      </c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10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11" t="s">
        <v>23</v>
      </c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11"/>
      <c r="NE12" s="111"/>
      <c r="NF12" s="111"/>
      <c r="NG12" s="111"/>
      <c r="NH12" s="111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707.6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557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678.8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595.6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619.1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464.7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411.8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491.2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332.4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308.8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85.9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82.1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85.3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83.3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84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31895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27150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32707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26284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23822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72.5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88.1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97.9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xciGn6Cy/pKkd8dGiKdwu+dI1Nsuc4K9xeUVJeOmvdy3idkPPcg9Fn5WXU6adADpJ8ewZQtnDpWipyMwKwWAhA==" saltValue="8ToY2wHDIadwUuRgoU443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100</v>
      </c>
      <c r="AL5" s="47" t="s">
        <v>91</v>
      </c>
      <c r="AM5" s="47" t="s">
        <v>101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101</v>
      </c>
      <c r="AY5" s="47" t="s">
        <v>102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101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101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89</v>
      </c>
      <c r="CP5" s="47" t="s">
        <v>90</v>
      </c>
      <c r="CQ5" s="47" t="s">
        <v>91</v>
      </c>
      <c r="CR5" s="47" t="s">
        <v>101</v>
      </c>
      <c r="CS5" s="47" t="s">
        <v>102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103</v>
      </c>
      <c r="DC5" s="47" t="s">
        <v>101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101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104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広島県広島市</v>
      </c>
      <c r="I6" s="48" t="str">
        <f t="shared" si="1"/>
        <v>小町駐車場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51</v>
      </c>
      <c r="S6" s="50" t="str">
        <f t="shared" si="1"/>
        <v>公共施設</v>
      </c>
      <c r="T6" s="50" t="str">
        <f t="shared" si="1"/>
        <v>無</v>
      </c>
      <c r="U6" s="51">
        <f t="shared" si="1"/>
        <v>982</v>
      </c>
      <c r="V6" s="51">
        <f t="shared" si="1"/>
        <v>34</v>
      </c>
      <c r="W6" s="51">
        <f t="shared" si="1"/>
        <v>400</v>
      </c>
      <c r="X6" s="50" t="str">
        <f t="shared" si="1"/>
        <v>利用料金制</v>
      </c>
      <c r="Y6" s="52">
        <f>IF(Y8="-",NA(),Y8)</f>
        <v>707.6</v>
      </c>
      <c r="Z6" s="52">
        <f t="shared" ref="Z6:AH6" si="2">IF(Z8="-",NA(),Z8)</f>
        <v>557</v>
      </c>
      <c r="AA6" s="52">
        <f t="shared" si="2"/>
        <v>678.8</v>
      </c>
      <c r="AB6" s="52">
        <f t="shared" si="2"/>
        <v>595.6</v>
      </c>
      <c r="AC6" s="52">
        <f t="shared" si="2"/>
        <v>619.1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85.9</v>
      </c>
      <c r="BG6" s="52">
        <f t="shared" ref="BG6:BO6" si="5">IF(BG8="-",NA(),BG8)</f>
        <v>82.1</v>
      </c>
      <c r="BH6" s="52">
        <f t="shared" si="5"/>
        <v>85.3</v>
      </c>
      <c r="BI6" s="52">
        <f t="shared" si="5"/>
        <v>83.3</v>
      </c>
      <c r="BJ6" s="52">
        <f t="shared" si="5"/>
        <v>84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31895</v>
      </c>
      <c r="BR6" s="53">
        <f t="shared" ref="BR6:BZ6" si="6">IF(BR8="-",NA(),BR8)</f>
        <v>27150</v>
      </c>
      <c r="BS6" s="53">
        <f t="shared" si="6"/>
        <v>32707</v>
      </c>
      <c r="BT6" s="53">
        <f t="shared" si="6"/>
        <v>26284</v>
      </c>
      <c r="BU6" s="53">
        <f t="shared" si="6"/>
        <v>23822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72.5</v>
      </c>
      <c r="DC6" s="52">
        <f t="shared" si="8"/>
        <v>88.1</v>
      </c>
      <c r="DD6" s="52">
        <f t="shared" si="8"/>
        <v>97.9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464.7</v>
      </c>
      <c r="DL6" s="52">
        <f t="shared" ref="DL6:DT6" si="9">IF(DL8="-",NA(),DL8)</f>
        <v>411.8</v>
      </c>
      <c r="DM6" s="52">
        <f t="shared" si="9"/>
        <v>491.2</v>
      </c>
      <c r="DN6" s="52">
        <f t="shared" si="9"/>
        <v>332.4</v>
      </c>
      <c r="DO6" s="52">
        <f t="shared" si="9"/>
        <v>308.8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106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広島県　広島市</v>
      </c>
      <c r="I7" s="48" t="str">
        <f t="shared" si="10"/>
        <v>小町駐車場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51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982</v>
      </c>
      <c r="V7" s="51">
        <f t="shared" si="10"/>
        <v>34</v>
      </c>
      <c r="W7" s="51">
        <f t="shared" si="10"/>
        <v>400</v>
      </c>
      <c r="X7" s="50" t="str">
        <f t="shared" si="10"/>
        <v>利用料金制</v>
      </c>
      <c r="Y7" s="52">
        <f>Y8</f>
        <v>707.6</v>
      </c>
      <c r="Z7" s="52">
        <f t="shared" ref="Z7:AH7" si="11">Z8</f>
        <v>557</v>
      </c>
      <c r="AA7" s="52">
        <f t="shared" si="11"/>
        <v>678.8</v>
      </c>
      <c r="AB7" s="52">
        <f t="shared" si="11"/>
        <v>595.6</v>
      </c>
      <c r="AC7" s="52">
        <f t="shared" si="11"/>
        <v>619.1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85.9</v>
      </c>
      <c r="BG7" s="52">
        <f t="shared" ref="BG7:BO7" si="14">BG8</f>
        <v>82.1</v>
      </c>
      <c r="BH7" s="52">
        <f t="shared" si="14"/>
        <v>85.3</v>
      </c>
      <c r="BI7" s="52">
        <f t="shared" si="14"/>
        <v>83.3</v>
      </c>
      <c r="BJ7" s="52">
        <f t="shared" si="14"/>
        <v>84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31895</v>
      </c>
      <c r="BR7" s="53">
        <f t="shared" ref="BR7:BZ7" si="15">BR8</f>
        <v>27150</v>
      </c>
      <c r="BS7" s="53">
        <f t="shared" si="15"/>
        <v>32707</v>
      </c>
      <c r="BT7" s="53">
        <f t="shared" si="15"/>
        <v>26284</v>
      </c>
      <c r="BU7" s="53">
        <f t="shared" si="15"/>
        <v>23822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0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72.5</v>
      </c>
      <c r="DC7" s="52">
        <f t="shared" si="16"/>
        <v>88.1</v>
      </c>
      <c r="DD7" s="52">
        <f t="shared" si="16"/>
        <v>97.9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464.7</v>
      </c>
      <c r="DL7" s="52">
        <f t="shared" ref="DL7:DT7" si="17">DL8</f>
        <v>411.8</v>
      </c>
      <c r="DM7" s="52">
        <f t="shared" si="17"/>
        <v>491.2</v>
      </c>
      <c r="DN7" s="52">
        <f t="shared" si="17"/>
        <v>332.4</v>
      </c>
      <c r="DO7" s="52">
        <f t="shared" si="17"/>
        <v>308.8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6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51</v>
      </c>
      <c r="S8" s="57" t="s">
        <v>118</v>
      </c>
      <c r="T8" s="57" t="s">
        <v>119</v>
      </c>
      <c r="U8" s="58">
        <v>982</v>
      </c>
      <c r="V8" s="58">
        <v>34</v>
      </c>
      <c r="W8" s="58">
        <v>400</v>
      </c>
      <c r="X8" s="57" t="s">
        <v>120</v>
      </c>
      <c r="Y8" s="59">
        <v>707.6</v>
      </c>
      <c r="Z8" s="59">
        <v>557</v>
      </c>
      <c r="AA8" s="59">
        <v>678.8</v>
      </c>
      <c r="AB8" s="59">
        <v>595.6</v>
      </c>
      <c r="AC8" s="59">
        <v>619.1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85.9</v>
      </c>
      <c r="BG8" s="59">
        <v>82.1</v>
      </c>
      <c r="BH8" s="59">
        <v>85.3</v>
      </c>
      <c r="BI8" s="59">
        <v>83.3</v>
      </c>
      <c r="BJ8" s="59">
        <v>84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31895</v>
      </c>
      <c r="BR8" s="60">
        <v>27150</v>
      </c>
      <c r="BS8" s="60">
        <v>32707</v>
      </c>
      <c r="BT8" s="61">
        <v>26284</v>
      </c>
      <c r="BU8" s="61">
        <v>23822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0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0</v>
      </c>
      <c r="DA8" s="59">
        <v>0</v>
      </c>
      <c r="DB8" s="59">
        <v>72.5</v>
      </c>
      <c r="DC8" s="59">
        <v>88.1</v>
      </c>
      <c r="DD8" s="59">
        <v>97.9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464.7</v>
      </c>
      <c r="DL8" s="59">
        <v>411.8</v>
      </c>
      <c r="DM8" s="59">
        <v>491.2</v>
      </c>
      <c r="DN8" s="59">
        <v>332.4</v>
      </c>
      <c r="DO8" s="59">
        <v>308.8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2023-01-25T02:09:03Z</cp:lastPrinted>
  <dcterms:created xsi:type="dcterms:W3CDTF">2022-12-09T03:30:04Z</dcterms:created>
  <dcterms:modified xsi:type="dcterms:W3CDTF">2023-01-25T02:09:06Z</dcterms:modified>
  <cp:category/>
</cp:coreProperties>
</file>