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Srl4NO1wnqZJxDYbi66pRBaZ7BsBtIlJB+nivj79nMqCfShxyCTFHEf/7DSOWTJknbx/wSEhPsQRo5WY0wm2aA==" workbookSaltValue="U/5cO/na4O2uRFWXDUBrw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LE76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FX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KO30" i="4"/>
  <c r="FX30" i="4"/>
  <c r="LJ10" i="4"/>
  <c r="HX10" i="4"/>
  <c r="DU10" i="4"/>
  <c r="CF10" i="4"/>
  <c r="B10" i="4"/>
  <c r="LJ8" i="4"/>
  <c r="JQ8" i="4"/>
  <c r="FJ8" i="4"/>
  <c r="DU8" i="4"/>
  <c r="CF8" i="4"/>
  <c r="B8" i="4"/>
  <c r="BZ76" i="4" l="1"/>
  <c r="MA51" i="4"/>
  <c r="IT76" i="4"/>
  <c r="HJ30" i="4"/>
  <c r="MI76" i="4"/>
  <c r="HJ51" i="4"/>
  <c r="MA30" i="4"/>
  <c r="CS51" i="4"/>
  <c r="CS30" i="4"/>
  <c r="C11" i="5"/>
  <c r="E11" i="5"/>
  <c r="B11" i="5"/>
  <c r="R76" i="4" l="1"/>
  <c r="JC51" i="4"/>
  <c r="GL76" i="4"/>
  <c r="KA76" i="4"/>
  <c r="EL51" i="4"/>
  <c r="JC30" i="4"/>
  <c r="EL30" i="4"/>
  <c r="U30" i="4"/>
  <c r="U51" i="4"/>
  <c r="LT76" i="4"/>
  <c r="BK76" i="4"/>
  <c r="LH51" i="4"/>
  <c r="LH30" i="4"/>
  <c r="IE76" i="4"/>
  <c r="BZ51" i="4"/>
  <c r="GQ30" i="4"/>
  <c r="BZ30" i="4"/>
  <c r="GQ51" i="4"/>
  <c r="KP76" i="4"/>
  <c r="FE51" i="4"/>
  <c r="HA76" i="4"/>
  <c r="AN51" i="4"/>
  <c r="FE30" i="4"/>
  <c r="AG76" i="4"/>
  <c r="JV51" i="4"/>
  <c r="JV30" i="4"/>
  <c r="AN30" i="4"/>
</calcChain>
</file>

<file path=xl/sharedStrings.xml><?xml version="1.0" encoding="utf-8"?>
<sst xmlns="http://schemas.openxmlformats.org/spreadsheetml/2006/main" count="278" uniqueCount="141">
  <si>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</si>
  <si>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</si>
  <si>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</si>
  <si>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</si>
  <si>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</si>
  <si>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</si>
  <si>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</si>
  <si>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</si>
  <si>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</si>
  <si>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</si>
  <si>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</si>
  <si>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</si>
  <si>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</si>
  <si>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</si>
  <si>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</si>
  <si>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</si>
  <si>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</si>
  <si>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</si>
  <si>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</si>
  <si>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</si>
  <si>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</si>
  <si>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</si>
  <si>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</si>
  <si>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</si>
  <si>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</si>
  <si>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</si>
  <si>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</si>
  <si>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</si>
  <si>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</si>
  <si>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</si>
  <si>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</si>
  <si>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</si>
  <si>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</si>
  <si>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</si>
  <si>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</si>
  <si>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</si>
  <si>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</si>
  <si>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</si>
  <si>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</si>
  <si>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</si>
  <si>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</si>
  <si>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</si>
  <si>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</si>
  <si>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</si>
  <si>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</si>
  <si>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</si>
  <si>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</si>
  <si>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</si>
  <si>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</si>
  <si>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</si>
  <si>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</si>
  <si>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</si>
  <si>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</si>
  <si>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</si>
  <si>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</si>
  <si>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</si>
  <si>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</si>
  <si>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</si>
  <si>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</si>
  <si>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</si>
  <si>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</si>
  <si>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</si>
  <si>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</si>
  <si>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</si>
  <si>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</si>
  <si>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</si>
  <si>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</si>
  <si>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</si>
  <si>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</si>
  <si>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</si>
  <si>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</si>
  <si>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</si>
  <si>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</si>
  <si>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</si>
  <si>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</si>
  <si>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</si>
  <si>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</si>
  <si>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</si>
  <si>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</si>
  <si>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</si>
  <si>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</si>
  <si>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</si>
  <si>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</si>
  <si>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</si>
  <si>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</si>
  <si>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</si>
  <si>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</si>
  <si>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</si>
  <si>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</si>
  <si>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</si>
  <si>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</si>
  <si>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</si>
  <si>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</si>
  <si>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</si>
  <si>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</si>
  <si>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</si>
  <si>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</si>
  <si>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</si>
  <si>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</si>
  <si>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</si>
  <si>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</si>
  <si>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</si>
  <si>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</si>
  <si>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</si>
  <si>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</si>
  <si>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</si>
  <si>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</si>
  <si>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</si>
  <si>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</si>
  <si>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</si>
  <si>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</si>
  <si>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</si>
  <si>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</si>
  <si>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</si>
  <si>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</si>
  <si>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</si>
  <si>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</si>
  <si>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</si>
  <si>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</si>
  <si>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</si>
  <si>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富士見町駐車場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</si>
  <si>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</si>
  <si>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</si>
  <si>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</si>
  <si>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</si>
  <si>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</si>
  <si>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</si>
  <si>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</si>
  <si>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</si>
  <si>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</si>
  <si>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</si>
  <si>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</si>
  <si>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</si>
  <si>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</si>
  <si>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</si>
  <si>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</si>
  <si>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</si>
  <si>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　類似施設平均値を上回っています。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4" eb="26">
      <t>ヘイワ</t>
    </rPh>
    <rPh sb="26" eb="28">
      <t>オオドオ</t>
    </rPh>
    <rPh sb="29" eb="30">
      <t>ゾ</t>
    </rPh>
    <rPh sb="32" eb="35">
      <t>リベンセイ</t>
    </rPh>
    <rPh sb="36" eb="37">
      <t>ヨ</t>
    </rPh>
    <rPh sb="38" eb="40">
      <t>イチ</t>
    </rPh>
    <rPh sb="41" eb="43">
      <t>セッチ</t>
    </rPh>
    <rPh sb="49" eb="51">
      <t>コンゴ</t>
    </rPh>
    <rPh sb="52" eb="53">
      <t>タカ</t>
    </rPh>
    <rPh sb="54" eb="56">
      <t>カドウ</t>
    </rPh>
    <rPh sb="56" eb="57">
      <t>リツ</t>
    </rPh>
    <rPh sb="58" eb="60">
      <t>ミコ</t>
    </rPh>
    <phoneticPr fontId="16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</si>
  <si>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</si>
  <si>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24" eb="126">
      <t>ウワマワ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オオハバ</t>
    </rPh>
    <rPh sb="168" eb="170">
      <t>ウワマワ</t>
    </rPh>
    <rPh sb="175" eb="176">
      <t>タカ</t>
    </rPh>
    <rPh sb="177" eb="180">
      <t>シュウエキセイ</t>
    </rPh>
    <rPh sb="181" eb="183">
      <t>カクホ</t>
    </rPh>
    <phoneticPr fontId="16"/>
  </si>
  <si>
    <t>⑦敷地の地価
　道路上に設置しています。
⑧設備投資見込額
　ありません。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53" eb="55">
      <t>ルイジ</t>
    </rPh>
    <rPh sb="55" eb="57">
      <t>シセツ</t>
    </rPh>
    <rPh sb="57" eb="60">
      <t>ヘイキンチ</t>
    </rPh>
    <rPh sb="61" eb="63">
      <t>ウワマワ</t>
    </rPh>
    <rPh sb="69" eb="72">
      <t>コウサイヒ</t>
    </rPh>
    <rPh sb="73" eb="75">
      <t>ショウカン</t>
    </rPh>
    <rPh sb="76" eb="77">
      <t>トモナ</t>
    </rPh>
    <rPh sb="78" eb="80">
      <t>テイカ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</si>
</sst>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344.6</c:v>
                </c:pt>
                <c:pt idx="1">
                  <c:v>289.5</c:v>
                </c:pt>
                <c:pt idx="2">
                  <c:v>298.60000000000002</c:v>
                </c:pt>
                <c:pt idx="3">
                  <c:v>306.3</c:v>
                </c:pt>
                <c:pt idx="4">
                  <c:v>398.5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A-4395-8F96-934B2C74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A-4395-8F96-934B2C74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111.3</c:v>
                </c:pt>
                <c:pt idx="4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F-423F-9F0E-D6E718AA0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F-423F-9F0E-D6E718AA0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684-4D2E-9560-24531DD6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4-4D2E-9560-24531DD6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D17-47F6-9FA8-0EF0B1ABA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7-47F6-9FA8-0EF0B1ABA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D-44BD-99A7-8E1C0369A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D-44BD-99A7-8E1C0369A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6-40F8-ACAD-356E940D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6-40F8-ACAD-356E940D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266</c:v>
                </c:pt>
                <c:pt idx="1">
                  <c:v>255.3</c:v>
                </c:pt>
                <c:pt idx="2">
                  <c:v>253.2</c:v>
                </c:pt>
                <c:pt idx="3">
                  <c:v>194.7</c:v>
                </c:pt>
                <c:pt idx="4">
                  <c:v>209.6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0-479A-8E91-ED1725B1F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0-479A-8E91-ED1725B1F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65.5</c:v>
                </c:pt>
                <c:pt idx="2">
                  <c:v>66.5</c:v>
                </c:pt>
                <c:pt idx="3">
                  <c:v>67.400000000000006</c:v>
                </c:pt>
                <c:pt idx="4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F-4091-A328-972F509D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F-4091-A328-972F509D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35492</c:v>
                </c:pt>
                <c:pt idx="1">
                  <c:v>31131</c:v>
                </c:pt>
                <c:pt idx="2">
                  <c:v>31243</c:v>
                </c:pt>
                <c:pt idx="3">
                  <c:v>30554</c:v>
                </c:pt>
                <c:pt idx="4">
                  <c:v>38859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8-4EB6-B917-7D6AED1EC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B6-B917-7D6AED1EC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K24" zoomScaleNormal="100" zoomScaleSheetLayoutView="70" workbookViewId="0">
      <selection activeCell="ND48" sqref="ND48:NR4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広島県広島市　富士見町駐車場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885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51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94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334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344.6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289.5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298.60000000000002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306.3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398.5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266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255.3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253.2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194.7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209.6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140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71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65.5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66.5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67.400000000000006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74.900000000000006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35492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31131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31243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30554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38859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22" t="s">
        <v>138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データ!$B$11</f>
        <v>H29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データ!$C$11</f>
        <v>H30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データ!$D$11</f>
        <v>R01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データ!$E$11</f>
        <v>R02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データ!$F$11</f>
        <v>R03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データ!$B$11</f>
        <v>H29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データ!$C$11</f>
        <v>H30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データ!$D$11</f>
        <v>R01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データ!$E$11</f>
        <v>R02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データ!$F$11</f>
        <v>R03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データ!$B$11</f>
        <v>H29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データ!$C$11</f>
        <v>H30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データ!$D$11</f>
        <v>R01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データ!$E$11</f>
        <v>R02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データ!$F$11</f>
        <v>R03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15">
      <c r="A77" s="2"/>
      <c r="B77" s="11"/>
      <c r="C77" s="2"/>
      <c r="D77" s="2"/>
      <c r="E77" s="2"/>
      <c r="F77" s="2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111.3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97.4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15">
      <c r="A78" s="2"/>
      <c r="B78" s="11"/>
      <c r="C78" s="2"/>
      <c r="D78" s="2"/>
      <c r="E78" s="2"/>
      <c r="F78" s="2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3jz3cvN+L2nhPw+A+ZXwjDN/FI2Q2TxWd10fz3OfhTwDCAlEGHrgyv9uolrJa85/S/jwduNOzluvJV6/WE31g==" saltValue="C0oMIA0PRRX10xNpBfaEO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44" t="s">
        <v>59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101</v>
      </c>
      <c r="AW5" s="47" t="s">
        <v>103</v>
      </c>
      <c r="AX5" s="47" t="s">
        <v>104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105</v>
      </c>
      <c r="BI5" s="47" t="s">
        <v>92</v>
      </c>
      <c r="BJ5" s="47" t="s">
        <v>106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107</v>
      </c>
      <c r="BR5" s="47" t="s">
        <v>101</v>
      </c>
      <c r="BS5" s="47" t="s">
        <v>108</v>
      </c>
      <c r="BT5" s="47" t="s">
        <v>92</v>
      </c>
      <c r="BU5" s="47" t="s">
        <v>106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101</v>
      </c>
      <c r="CD5" s="47" t="s">
        <v>91</v>
      </c>
      <c r="CE5" s="47" t="s">
        <v>102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109</v>
      </c>
      <c r="CP5" s="47" t="s">
        <v>101</v>
      </c>
      <c r="CQ5" s="47" t="s">
        <v>103</v>
      </c>
      <c r="CR5" s="47" t="s">
        <v>92</v>
      </c>
      <c r="CS5" s="47" t="s">
        <v>110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111</v>
      </c>
      <c r="DA5" s="47" t="s">
        <v>101</v>
      </c>
      <c r="DB5" s="47" t="s">
        <v>112</v>
      </c>
      <c r="DC5" s="47" t="s">
        <v>102</v>
      </c>
      <c r="DD5" s="47" t="s">
        <v>113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101</v>
      </c>
      <c r="DM5" s="47" t="s">
        <v>91</v>
      </c>
      <c r="DN5" s="47" t="s">
        <v>102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114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広島県広島市</v>
      </c>
      <c r="I6" s="48" t="str">
        <f t="shared" si="1"/>
        <v>富士見町駐車場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51</v>
      </c>
      <c r="S6" s="50" t="str">
        <f t="shared" si="1"/>
        <v>公共施設</v>
      </c>
      <c r="T6" s="50" t="str">
        <f t="shared" si="1"/>
        <v>無</v>
      </c>
      <c r="U6" s="51">
        <f t="shared" si="1"/>
        <v>885</v>
      </c>
      <c r="V6" s="51">
        <f t="shared" si="1"/>
        <v>94</v>
      </c>
      <c r="W6" s="51">
        <f t="shared" si="1"/>
        <v>334</v>
      </c>
      <c r="X6" s="50" t="str">
        <f t="shared" si="1"/>
        <v>利用料金制</v>
      </c>
      <c r="Y6" s="52">
        <f>IF(Y8="-",NA(),Y8)</f>
        <v>344.6</v>
      </c>
      <c r="Z6" s="52">
        <f t="shared" ref="Z6:AH6" si="2">IF(Z8="-",NA(),Z8)</f>
        <v>289.5</v>
      </c>
      <c r="AA6" s="52">
        <f t="shared" si="2"/>
        <v>298.60000000000002</v>
      </c>
      <c r="AB6" s="52">
        <f t="shared" si="2"/>
        <v>306.3</v>
      </c>
      <c r="AC6" s="52">
        <f t="shared" si="2"/>
        <v>398.5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71</v>
      </c>
      <c r="BG6" s="52">
        <f t="shared" ref="BG6:BO6" si="5">IF(BG8="-",NA(),BG8)</f>
        <v>65.5</v>
      </c>
      <c r="BH6" s="52">
        <f t="shared" si="5"/>
        <v>66.5</v>
      </c>
      <c r="BI6" s="52">
        <f t="shared" si="5"/>
        <v>67.400000000000006</v>
      </c>
      <c r="BJ6" s="52">
        <f t="shared" si="5"/>
        <v>74.900000000000006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35492</v>
      </c>
      <c r="BR6" s="53">
        <f t="shared" ref="BR6:BZ6" si="6">IF(BR8="-",NA(),BR8)</f>
        <v>31131</v>
      </c>
      <c r="BS6" s="53">
        <f t="shared" si="6"/>
        <v>31243</v>
      </c>
      <c r="BT6" s="53">
        <f t="shared" si="6"/>
        <v>30554</v>
      </c>
      <c r="BU6" s="53">
        <f t="shared" si="6"/>
        <v>38859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111.3</v>
      </c>
      <c r="DD6" s="52">
        <f t="shared" si="8"/>
        <v>97.4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266</v>
      </c>
      <c r="DL6" s="52">
        <f t="shared" ref="DL6:DT6" si="9">IF(DL8="-",NA(),DL8)</f>
        <v>255.3</v>
      </c>
      <c r="DM6" s="52">
        <f t="shared" si="9"/>
        <v>253.2</v>
      </c>
      <c r="DN6" s="52">
        <f t="shared" si="9"/>
        <v>194.7</v>
      </c>
      <c r="DO6" s="52">
        <f t="shared" si="9"/>
        <v>209.6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117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広島県　広島市</v>
      </c>
      <c r="I7" s="48" t="str">
        <f t="shared" si="10"/>
        <v>富士見町駐車場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51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885</v>
      </c>
      <c r="V7" s="51">
        <f t="shared" si="10"/>
        <v>94</v>
      </c>
      <c r="W7" s="51">
        <f t="shared" si="10"/>
        <v>334</v>
      </c>
      <c r="X7" s="50" t="str">
        <f t="shared" si="10"/>
        <v>利用料金制</v>
      </c>
      <c r="Y7" s="52">
        <f>Y8</f>
        <v>344.6</v>
      </c>
      <c r="Z7" s="52">
        <f t="shared" ref="Z7:AH7" si="11">Z8</f>
        <v>289.5</v>
      </c>
      <c r="AA7" s="52">
        <f t="shared" si="11"/>
        <v>298.60000000000002</v>
      </c>
      <c r="AB7" s="52">
        <f t="shared" si="11"/>
        <v>306.3</v>
      </c>
      <c r="AC7" s="52">
        <f t="shared" si="11"/>
        <v>398.5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71</v>
      </c>
      <c r="BG7" s="52">
        <f t="shared" ref="BG7:BO7" si="14">BG8</f>
        <v>65.5</v>
      </c>
      <c r="BH7" s="52">
        <f t="shared" si="14"/>
        <v>66.5</v>
      </c>
      <c r="BI7" s="52">
        <f t="shared" si="14"/>
        <v>67.400000000000006</v>
      </c>
      <c r="BJ7" s="52">
        <f t="shared" si="14"/>
        <v>74.900000000000006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35492</v>
      </c>
      <c r="BR7" s="53">
        <f t="shared" ref="BR7:BZ7" si="15">BR8</f>
        <v>31131</v>
      </c>
      <c r="BS7" s="53">
        <f t="shared" si="15"/>
        <v>31243</v>
      </c>
      <c r="BT7" s="53">
        <f t="shared" si="15"/>
        <v>30554</v>
      </c>
      <c r="BU7" s="53">
        <f t="shared" si="15"/>
        <v>38859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118</v>
      </c>
      <c r="CC7" s="52" t="s">
        <v>118</v>
      </c>
      <c r="CD7" s="52" t="s">
        <v>118</v>
      </c>
      <c r="CE7" s="52" t="s">
        <v>118</v>
      </c>
      <c r="CF7" s="52" t="s">
        <v>118</v>
      </c>
      <c r="CG7" s="52" t="s">
        <v>118</v>
      </c>
      <c r="CH7" s="52" t="s">
        <v>118</v>
      </c>
      <c r="CI7" s="52" t="s">
        <v>118</v>
      </c>
      <c r="CJ7" s="52" t="s">
        <v>118</v>
      </c>
      <c r="CK7" s="52" t="s">
        <v>116</v>
      </c>
      <c r="CL7" s="49"/>
      <c r="CM7" s="51">
        <f>CM8</f>
        <v>0</v>
      </c>
      <c r="CN7" s="51">
        <f>CN8</f>
        <v>0</v>
      </c>
      <c r="CO7" s="52" t="s">
        <v>118</v>
      </c>
      <c r="CP7" s="52" t="s">
        <v>118</v>
      </c>
      <c r="CQ7" s="52" t="s">
        <v>118</v>
      </c>
      <c r="CR7" s="52" t="s">
        <v>118</v>
      </c>
      <c r="CS7" s="52" t="s">
        <v>118</v>
      </c>
      <c r="CT7" s="52" t="s">
        <v>118</v>
      </c>
      <c r="CU7" s="52" t="s">
        <v>118</v>
      </c>
      <c r="CV7" s="52" t="s">
        <v>118</v>
      </c>
      <c r="CW7" s="52" t="s">
        <v>118</v>
      </c>
      <c r="CX7" s="52" t="s">
        <v>116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111.3</v>
      </c>
      <c r="DD7" s="52">
        <f t="shared" si="16"/>
        <v>97.4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266</v>
      </c>
      <c r="DL7" s="52">
        <f t="shared" ref="DL7:DT7" si="17">DL8</f>
        <v>255.3</v>
      </c>
      <c r="DM7" s="52">
        <f t="shared" si="17"/>
        <v>253.2</v>
      </c>
      <c r="DN7" s="52">
        <f t="shared" si="17"/>
        <v>194.7</v>
      </c>
      <c r="DO7" s="52">
        <f t="shared" si="17"/>
        <v>209.6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7</v>
      </c>
      <c r="H8" s="55" t="s">
        <v>119</v>
      </c>
      <c r="I8" s="55" t="s">
        <v>120</v>
      </c>
      <c r="J8" s="55" t="s">
        <v>121</v>
      </c>
      <c r="K8" s="55" t="s">
        <v>122</v>
      </c>
      <c r="L8" s="55" t="s">
        <v>123</v>
      </c>
      <c r="M8" s="55" t="s">
        <v>124</v>
      </c>
      <c r="N8" s="55" t="s">
        <v>125</v>
      </c>
      <c r="O8" s="56" t="s">
        <v>126</v>
      </c>
      <c r="P8" s="57" t="s">
        <v>127</v>
      </c>
      <c r="Q8" s="57" t="s">
        <v>128</v>
      </c>
      <c r="R8" s="58">
        <v>51</v>
      </c>
      <c r="S8" s="57" t="s">
        <v>129</v>
      </c>
      <c r="T8" s="57" t="s">
        <v>130</v>
      </c>
      <c r="U8" s="58">
        <v>885</v>
      </c>
      <c r="V8" s="58">
        <v>94</v>
      </c>
      <c r="W8" s="58">
        <v>334</v>
      </c>
      <c r="X8" s="57" t="s">
        <v>131</v>
      </c>
      <c r="Y8" s="59">
        <v>344.6</v>
      </c>
      <c r="Z8" s="59">
        <v>289.5</v>
      </c>
      <c r="AA8" s="59">
        <v>298.60000000000002</v>
      </c>
      <c r="AB8" s="59">
        <v>306.3</v>
      </c>
      <c r="AC8" s="59">
        <v>398.5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71</v>
      </c>
      <c r="BG8" s="59">
        <v>65.5</v>
      </c>
      <c r="BH8" s="59">
        <v>66.5</v>
      </c>
      <c r="BI8" s="59">
        <v>67.400000000000006</v>
      </c>
      <c r="BJ8" s="59">
        <v>74.900000000000006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35492</v>
      </c>
      <c r="BR8" s="60">
        <v>31131</v>
      </c>
      <c r="BS8" s="60">
        <v>31243</v>
      </c>
      <c r="BT8" s="61">
        <v>30554</v>
      </c>
      <c r="BU8" s="61">
        <v>38859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123</v>
      </c>
      <c r="CC8" s="59" t="s">
        <v>123</v>
      </c>
      <c r="CD8" s="59" t="s">
        <v>123</v>
      </c>
      <c r="CE8" s="59" t="s">
        <v>123</v>
      </c>
      <c r="CF8" s="59" t="s">
        <v>123</v>
      </c>
      <c r="CG8" s="59" t="s">
        <v>123</v>
      </c>
      <c r="CH8" s="59" t="s">
        <v>123</v>
      </c>
      <c r="CI8" s="59" t="s">
        <v>123</v>
      </c>
      <c r="CJ8" s="59" t="s">
        <v>123</v>
      </c>
      <c r="CK8" s="59" t="s">
        <v>123</v>
      </c>
      <c r="CL8" s="56" t="s">
        <v>123</v>
      </c>
      <c r="CM8" s="58">
        <v>0</v>
      </c>
      <c r="CN8" s="58">
        <v>0</v>
      </c>
      <c r="CO8" s="59" t="s">
        <v>123</v>
      </c>
      <c r="CP8" s="59" t="s">
        <v>123</v>
      </c>
      <c r="CQ8" s="59" t="s">
        <v>123</v>
      </c>
      <c r="CR8" s="59" t="s">
        <v>123</v>
      </c>
      <c r="CS8" s="59" t="s">
        <v>123</v>
      </c>
      <c r="CT8" s="59" t="s">
        <v>123</v>
      </c>
      <c r="CU8" s="59" t="s">
        <v>123</v>
      </c>
      <c r="CV8" s="59" t="s">
        <v>123</v>
      </c>
      <c r="CW8" s="59" t="s">
        <v>123</v>
      </c>
      <c r="CX8" s="59" t="s">
        <v>123</v>
      </c>
      <c r="CY8" s="56" t="s">
        <v>123</v>
      </c>
      <c r="CZ8" s="59">
        <v>0</v>
      </c>
      <c r="DA8" s="59">
        <v>0</v>
      </c>
      <c r="DB8" s="59">
        <v>0</v>
      </c>
      <c r="DC8" s="59">
        <v>111.3</v>
      </c>
      <c r="DD8" s="59">
        <v>97.4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266</v>
      </c>
      <c r="DL8" s="59">
        <v>255.3</v>
      </c>
      <c r="DM8" s="59">
        <v>253.2</v>
      </c>
      <c r="DN8" s="59">
        <v>194.7</v>
      </c>
      <c r="DO8" s="59">
        <v>209.6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132</v>
      </c>
      <c r="C10" s="64" t="s">
        <v>133</v>
      </c>
      <c r="D10" s="64" t="s">
        <v>134</v>
      </c>
      <c r="E10" s="64" t="s">
        <v>135</v>
      </c>
      <c r="F10" s="64" t="s">
        <v>136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2023-01-25T02:51:27Z</cp:lastPrinted>
  <dcterms:created xsi:type="dcterms:W3CDTF">2022-12-09T03:30:05Z</dcterms:created>
  <dcterms:modified xsi:type="dcterms:W3CDTF">2023-01-25T02:51:28Z</dcterms:modified>
  <cp:category/>
</cp:coreProperties>
</file>