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-Nas01\建築都市局都市交通政策課\ﾏｲﾄﾞｷｭﾒﾝﾄ（駐車場）\★★公営企業関係\経営比較分析\R5.1.13【経理：〆1月19日】公営企業に係る経営比較分析表（令和３年度決算）の分析について\照会（抜粋）\回答\"/>
    </mc:Choice>
  </mc:AlternateContent>
  <workbookProtection workbookAlgorithmName="SHA-512" workbookHashValue="B2KSQiJU8m0sbY5n3PQVtJHvjrNbGoGSmpnm3iQwxou9D4WUBTcafyaQHesI3GW93fdH2fEmD5A32OllsyKcGQ==" workbookSaltValue="PdpXDhgYKkucpQL3Mdvek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BZ30" i="4"/>
  <c r="LT76" i="4"/>
  <c r="GQ51" i="4"/>
  <c r="LH30" i="4"/>
  <c r="IE76" i="4"/>
  <c r="BZ51" i="4"/>
  <c r="GQ30" i="4"/>
  <c r="HA76" i="4"/>
  <c r="AN51" i="4"/>
  <c r="FE30" i="4"/>
  <c r="KP76" i="4"/>
  <c r="FE51" i="4"/>
  <c r="AN30" i="4"/>
  <c r="JV51" i="4"/>
  <c r="JV30" i="4"/>
  <c r="AG76" i="4"/>
  <c r="HP76" i="4"/>
  <c r="BG51" i="4"/>
  <c r="BG30" i="4"/>
  <c r="KO30" i="4"/>
  <c r="AV76" i="4"/>
  <c r="KO51" i="4"/>
  <c r="LE76" i="4"/>
  <c r="FX51" i="4"/>
  <c r="FX30" i="4"/>
  <c r="KA76" i="4"/>
  <c r="EL51" i="4"/>
  <c r="JC30" i="4"/>
  <c r="R76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<sst xmlns="http://schemas.openxmlformats.org/spreadsheetml/2006/main" count="278" uniqueCount="136">
  <si>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</si>
  <si>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</si>
  <si>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</si>
  <si>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</si>
  <si>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</si>
  <si>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</si>
  <si>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</si>
  <si>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</si>
  <si>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</si>
  <si>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</si>
  <si>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</si>
  <si>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</si>
  <si>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</si>
  <si>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</si>
  <si>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</si>
  <si>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</si>
  <si>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</si>
  <si>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</si>
  <si>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</si>
  <si>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</si>
  <si>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</si>
  <si>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</si>
  <si>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</si>
  <si>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</si>
  <si>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</si>
  <si>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</si>
  <si>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</si>
  <si>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</si>
  <si>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</si>
  <si>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</si>
  <si>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</si>
  <si>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</si>
  <si>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</si>
  <si>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</si>
  <si>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</si>
  <si>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</si>
  <si>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</si>
  <si>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</si>
  <si>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</si>
  <si>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</si>
  <si>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</si>
  <si>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</si>
  <si>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</si>
  <si>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</si>
  <si>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</si>
  <si>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</si>
  <si>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</si>
  <si>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</si>
  <si>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</si>
  <si>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</si>
  <si>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</si>
  <si>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</si>
  <si>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</si>
  <si>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</si>
  <si>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</si>
  <si>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</si>
  <si>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</si>
  <si>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</si>
  <si>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</si>
  <si>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</si>
  <si>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</si>
  <si>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</si>
  <si>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</si>
  <si>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</si>
  <si>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</si>
  <si>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</si>
  <si>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</si>
  <si>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</si>
  <si>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</si>
  <si>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</si>
  <si>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</si>
  <si>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</si>
  <si>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</si>
  <si>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</si>
  <si>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</si>
  <si>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</si>
  <si>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</si>
  <si>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</si>
  <si>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</si>
  <si>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</si>
  <si>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</si>
  <si>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</si>
  <si>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</si>
  <si>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</si>
  <si>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</si>
  <si>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</si>
  <si>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</si>
  <si>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</si>
  <si>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</si>
  <si>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</si>
  <si>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</si>
  <si>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</si>
  <si>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</si>
  <si>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</si>
  <si>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</si>
  <si>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</si>
  <si>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</si>
  <si>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</si>
  <si>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</si>
  <si>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</si>
  <si>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</si>
  <si>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</si>
  <si>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</si>
  <si>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</si>
  <si>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</si>
  <si>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</si>
  <si>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当該値(N-1)</t>
    <phoneticPr fontId="5"/>
  </si>
  <si>
    <t>当該値(N)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</si>
  <si>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</si>
  <si>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</si>
  <si>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</si>
  <si>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</si>
  <si>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</si>
  <si>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</si>
  <si>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福岡県　北九州市</t>
  </si>
  <si>
    <t>勝山公園地下駐車場</t>
  </si>
  <si>
    <t>法非適用</t>
  </si>
  <si>
    <t>駐車場整備事業</t>
  </si>
  <si>
    <t>-</t>
  </si>
  <si>
    <t>Ａ２Ｂ２</t>
  </si>
  <si>
    <t>非設置</t>
  </si>
  <si>
    <t>該当数値なし</t>
  </si>
  <si>
    <t>都市計画駐車場</t>
  </si>
  <si>
    <t>地下式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</si>
  <si>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</si>
  <si>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</si>
  <si>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</si>
  <si>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</si>
  <si>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</si>
  <si>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</si>
  <si>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</si>
  <si>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</si>
  <si>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収益的収支比率が１００％を超えており、単年度収支が黒字であることが示されている。
他会計からの繰入もないため、独立で採算が取れている。
売上高ＧＯＰ比率が類似施設平均値と比較しても高く、収益性は高いといえる。</t>
    <phoneticPr fontId="5"/>
  </si>
  <si>
    <t>施設の老朽化に伴う大規模な修繕が必要な状況となっている。</t>
    <phoneticPr fontId="5"/>
  </si>
  <si>
    <t>当該駐車場は市役所本庁舎の地下に位置していることから、今後も公共施設の付帯駐車場として存続させる必要がある。
今後大規模な修繕が必要となってくることから、長寿命化計画に基づき、管理・運営を行っていく。</t>
    <rPh sb="84" eb="85">
      <t>モト</t>
    </rPh>
    <phoneticPr fontId="5"/>
  </si>
  <si>
    <t>稼働率は１００％を超えているものの、類似施設の平均値を下回る状況となっている。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</si>
</sst>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288.7</c:v>
                </c:pt>
                <c:pt idx="1">
                  <c:v>227.7</c:v>
                </c:pt>
                <c:pt idx="2">
                  <c:v>231.6</c:v>
                </c:pt>
                <c:pt idx="3">
                  <c:v>213</c:v>
                </c:pt>
                <c:pt idx="4">
                  <c:v>190.8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35-4F62-88DF-1060D6201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132.1</c:v>
                </c:pt>
                <c:pt idx="1">
                  <c:v>150.30000000000001</c:v>
                </c:pt>
                <c:pt idx="2">
                  <c:v>136.1</c:v>
                </c:pt>
                <c:pt idx="3">
                  <c:v>127.8</c:v>
                </c:pt>
                <c:pt idx="4">
                  <c:v>146.5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35-4F62-88DF-1060D6201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50-4801-8844-B141D7F96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135.30000000000001</c:v>
                </c:pt>
                <c:pt idx="1">
                  <c:v>108.2</c:v>
                </c:pt>
                <c:pt idx="2">
                  <c:v>117.1</c:v>
                </c:pt>
                <c:pt idx="3">
                  <c:v>145.19999999999999</c:v>
                </c:pt>
                <c:pt idx="4">
                  <c:v>219.9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50-4801-8844-B141D7F96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C47-40A7-AB2F-3BED2B3FA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47-40A7-AB2F-3BED2B3FA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3EA-46EE-B39A-066F1B58F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EA-46EE-B39A-066F1B58F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23-4273-A87C-2767D268B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5.2</c:v>
                </c:pt>
                <c:pt idx="1">
                  <c:v>3.8</c:v>
                </c:pt>
                <c:pt idx="2">
                  <c:v>4.0999999999999996</c:v>
                </c:pt>
                <c:pt idx="3">
                  <c:v>6.6</c:v>
                </c:pt>
                <c:pt idx="4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23-4273-A87C-2767D268B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39-4E12-B58C-08BE96DB3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44</c:v>
                </c:pt>
                <c:pt idx="1">
                  <c:v>45</c:v>
                </c:pt>
                <c:pt idx="2">
                  <c:v>45</c:v>
                </c:pt>
                <c:pt idx="3">
                  <c:v>67</c:v>
                </c:pt>
                <c:pt idx="4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39-4E12-B58C-08BE96DB3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149.80000000000001</c:v>
                </c:pt>
                <c:pt idx="1">
                  <c:v>142.19999999999999</c:v>
                </c:pt>
                <c:pt idx="2">
                  <c:v>150.6</c:v>
                </c:pt>
                <c:pt idx="3">
                  <c:v>125.4</c:v>
                </c:pt>
                <c:pt idx="4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C2-4649-98DE-D8A774CCA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164.4</c:v>
                </c:pt>
                <c:pt idx="1">
                  <c:v>161.5</c:v>
                </c:pt>
                <c:pt idx="2">
                  <c:v>156.5</c:v>
                </c:pt>
                <c:pt idx="3">
                  <c:v>131</c:v>
                </c:pt>
                <c:pt idx="4">
                  <c:v>136.80000000000001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C2-4649-98DE-D8A774CCA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67.400000000000006</c:v>
                </c:pt>
                <c:pt idx="1">
                  <c:v>57.8</c:v>
                </c:pt>
                <c:pt idx="2">
                  <c:v>58.6</c:v>
                </c:pt>
                <c:pt idx="3">
                  <c:v>56.6</c:v>
                </c:pt>
                <c:pt idx="4">
                  <c:v>57.5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F-437C-87D3-2519F7E8F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6.5</c:v>
                </c:pt>
                <c:pt idx="1">
                  <c:v>-0.1</c:v>
                </c:pt>
                <c:pt idx="2">
                  <c:v>-9.8000000000000007</c:v>
                </c:pt>
                <c:pt idx="3">
                  <c:v>-25.9</c:v>
                </c:pt>
                <c:pt idx="4">
                  <c:v>-24.6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3F-437C-87D3-2519F7E8F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88852</c:v>
                </c:pt>
                <c:pt idx="1">
                  <c:v>72914</c:v>
                </c:pt>
                <c:pt idx="2">
                  <c:v>78691</c:v>
                </c:pt>
                <c:pt idx="3">
                  <c:v>60681</c:v>
                </c:pt>
                <c:pt idx="4">
                  <c:v>69928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D-4FF1-B9F2-CB78D4709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17384</c:v>
                </c:pt>
                <c:pt idx="1">
                  <c:v>16973</c:v>
                </c:pt>
                <c:pt idx="2">
                  <c:v>5206</c:v>
                </c:pt>
                <c:pt idx="3">
                  <c:v>2220</c:v>
                </c:pt>
                <c:pt idx="4">
                  <c:v>3097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BD-4FF1-B9F2-CB78D4709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1" zoomScaleNormal="10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福岡県北九州市　勝山公園地下駐車場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76" t="str">
        <f>データ!J7</f>
        <v>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データ!K7</f>
        <v>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データ!L7</f>
        <v>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データ!M7</f>
        <v>Ａ２Ｂ２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データ!N7</f>
        <v>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データ!S7</f>
        <v>公共施設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データ!T7</f>
        <v>無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データ!U7</f>
        <v>15834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10</v>
      </c>
      <c r="NE8" s="82"/>
      <c r="NF8" s="83" t="s">
        <v>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19</v>
      </c>
      <c r="NE9" s="86"/>
      <c r="NF9" s="87" t="s">
        <v>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122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データ!Q7</f>
        <v>地下式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データ!R7</f>
        <v>28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データ!V7</f>
        <v>500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データ!W7</f>
        <v>300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データ!X7</f>
        <v>代行制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132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0" t="s">
        <v>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>
        <f>データ!Y7</f>
        <v>288.7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>
        <f>データ!Z7</f>
        <v>227.7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>
        <f>データ!AA7</f>
        <v>231.6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データ!AB7</f>
        <v>213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データ!AC7</f>
        <v>190.8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>
        <f>データ!AJ7</f>
        <v>0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>
        <f>データ!AK7</f>
        <v>0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>
        <f>データ!AL7</f>
        <v>0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データ!AM7</f>
        <v>0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データ!AN7</f>
        <v>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>
        <f>データ!DK7</f>
        <v>149.80000000000001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>
        <f>データ!DL7</f>
        <v>142.19999999999999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>
        <f>データ!DM7</f>
        <v>150.6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データ!DN7</f>
        <v>125.4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データ!DO7</f>
        <v>136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0" t="s">
        <v>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>
        <f>データ!AD7</f>
        <v>132.1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>
        <f>データ!AE7</f>
        <v>150.30000000000001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>
        <f>データ!AF7</f>
        <v>136.1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データ!AG7</f>
        <v>127.8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データ!AH7</f>
        <v>146.5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>
        <f>データ!AO7</f>
        <v>5.2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>
        <f>データ!AP7</f>
        <v>3.8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>
        <f>データ!AQ7</f>
        <v>4.0999999999999996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データ!AR7</f>
        <v>6.6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データ!AS7</f>
        <v>5.5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>
        <f>データ!DP7</f>
        <v>164.4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>
        <f>データ!DQ7</f>
        <v>161.5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>
        <f>データ!DR7</f>
        <v>156.5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データ!DS7</f>
        <v>131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データ!DT7</f>
        <v>136.80000000000001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133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17"/>
      <c r="NE47" s="118"/>
      <c r="NF47" s="118"/>
      <c r="NG47" s="118"/>
      <c r="NH47" s="118"/>
      <c r="NI47" s="118"/>
      <c r="NJ47" s="118"/>
      <c r="NK47" s="118"/>
      <c r="NL47" s="118"/>
      <c r="NM47" s="118"/>
      <c r="NN47" s="118"/>
      <c r="NO47" s="118"/>
      <c r="NP47" s="118"/>
      <c r="NQ47" s="118"/>
      <c r="NR47" s="119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135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0" t="s">
        <v>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>
        <f>データ!BF7</f>
        <v>67.400000000000006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>
        <f>データ!BG7</f>
        <v>57.8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>
        <f>データ!BH7</f>
        <v>58.6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データ!BI7</f>
        <v>56.6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データ!BJ7</f>
        <v>57.5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>
        <f>データ!BQ7</f>
        <v>88852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72914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78691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60681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69928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0" t="s">
        <v>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>
        <f>データ!AZ7</f>
        <v>44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45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45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67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56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>
        <f>データ!BK7</f>
        <v>6.5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>
        <f>データ!BL7</f>
        <v>-0.1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>
        <f>データ!BM7</f>
        <v>-9.8000000000000007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データ!BN7</f>
        <v>-25.9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データ!BO7</f>
        <v>-24.6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>
        <f>データ!BV7</f>
        <v>17384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16973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5206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2220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3097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134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5714271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H29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H30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R01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R02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R03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744000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H29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H30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R01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R02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R03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H29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H30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R01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R02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R03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4" t="str">
        <f>データ!CB7</f>
        <v xml:space="preserve">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データ!CC7</f>
        <v xml:space="preserve">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データ!CD7</f>
        <v xml:space="preserve">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データ!CE7</f>
        <v xml:space="preserve">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データ!CF7</f>
        <v xml:space="preserve">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データ!CO7</f>
        <v xml:space="preserve">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データ!CP7</f>
        <v xml:space="preserve">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データ!CQ7</f>
        <v xml:space="preserve">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データ!CR7</f>
        <v xml:space="preserve">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データ!CS7</f>
        <v xml:space="preserve">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4">
        <f>データ!CZ7</f>
        <v>0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>
        <f>データ!DA7</f>
        <v>0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>
        <f>データ!DB7</f>
        <v>0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データ!DC7</f>
        <v>0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データ!DD7</f>
        <v>0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4" t="str">
        <f>データ!CG7</f>
        <v xml:space="preserve">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データ!CH7</f>
        <v xml:space="preserve">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データ!CI7</f>
        <v xml:space="preserve">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データ!CJ7</f>
        <v xml:space="preserve">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データ!CK7</f>
        <v xml:space="preserve">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データ!CT7</f>
        <v xml:space="preserve">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データ!CU7</f>
        <v xml:space="preserve">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データ!CV7</f>
        <v xml:space="preserve">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データ!CW7</f>
        <v xml:space="preserve">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データ!CX7</f>
        <v xml:space="preserve">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4">
        <f>データ!DE7</f>
        <v>135.30000000000001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>
        <f>データ!DF7</f>
        <v>108.2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>
        <f>データ!DG7</f>
        <v>117.1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データ!DH7</f>
        <v>145.19999999999999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データ!DI7</f>
        <v>219.9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eSxWQrgdXMXNh0dOvmi2OIZ7Y17FIre/XPKVrmkcdt4yTCUWZ7CRl7B4o7npuYTd0CIc6WlkFwoh4yrlHWCnqQ==" saltValue="oXLTTrEKhA/Z6/kl4q5PAw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68</v>
      </c>
      <c r="CN4" s="144" t="s">
        <v>69</v>
      </c>
      <c r="CO4" s="135" t="s">
        <v>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99</v>
      </c>
      <c r="AK5" s="47" t="s">
        <v>89</v>
      </c>
      <c r="AL5" s="47" t="s">
        <v>100</v>
      </c>
      <c r="AM5" s="47" t="s">
        <v>101</v>
      </c>
      <c r="AN5" s="47" t="s">
        <v>92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102</v>
      </c>
      <c r="AV5" s="47" t="s">
        <v>103</v>
      </c>
      <c r="AW5" s="47" t="s">
        <v>104</v>
      </c>
      <c r="AX5" s="47" t="s">
        <v>101</v>
      </c>
      <c r="AY5" s="47" t="s">
        <v>105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99</v>
      </c>
      <c r="BG5" s="47" t="s">
        <v>103</v>
      </c>
      <c r="BH5" s="47" t="s">
        <v>104</v>
      </c>
      <c r="BI5" s="47" t="s">
        <v>91</v>
      </c>
      <c r="BJ5" s="47" t="s">
        <v>92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88</v>
      </c>
      <c r="BR5" s="47" t="s">
        <v>89</v>
      </c>
      <c r="BS5" s="47" t="s">
        <v>104</v>
      </c>
      <c r="BT5" s="47" t="s">
        <v>91</v>
      </c>
      <c r="BU5" s="47" t="s">
        <v>92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88</v>
      </c>
      <c r="CC5" s="47" t="s">
        <v>89</v>
      </c>
      <c r="CD5" s="47" t="s">
        <v>90</v>
      </c>
      <c r="CE5" s="47" t="s">
        <v>106</v>
      </c>
      <c r="CF5" s="47" t="s">
        <v>107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5"/>
      <c r="CN5" s="145"/>
      <c r="CO5" s="47" t="s">
        <v>88</v>
      </c>
      <c r="CP5" s="47" t="s">
        <v>89</v>
      </c>
      <c r="CQ5" s="47" t="s">
        <v>104</v>
      </c>
      <c r="CR5" s="47" t="s">
        <v>91</v>
      </c>
      <c r="CS5" s="47" t="s">
        <v>107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88</v>
      </c>
      <c r="DA5" s="47" t="s">
        <v>108</v>
      </c>
      <c r="DB5" s="47" t="s">
        <v>100</v>
      </c>
      <c r="DC5" s="47" t="s">
        <v>101</v>
      </c>
      <c r="DD5" s="47" t="s">
        <v>92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88</v>
      </c>
      <c r="DL5" s="47" t="s">
        <v>89</v>
      </c>
      <c r="DM5" s="47" t="s">
        <v>104</v>
      </c>
      <c r="DN5" s="47" t="s">
        <v>91</v>
      </c>
      <c r="DO5" s="47" t="s">
        <v>107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15">
      <c r="A6" s="37" t="s">
        <v>109</v>
      </c>
      <c r="B6" s="48">
        <f>B8</f>
        <v>2021</v>
      </c>
      <c r="C6" s="48">
        <f t="shared" ref="C6:X6" si="1">C8</f>
        <v>401005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4</v>
      </c>
      <c r="H6" s="48" t="str">
        <f>SUBSTITUTE(H8,"　","")</f>
        <v>福岡県北九州市</v>
      </c>
      <c r="I6" s="48" t="str">
        <f t="shared" si="1"/>
        <v>勝山公園地下駐車場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都市計画駐車場</v>
      </c>
      <c r="Q6" s="50" t="str">
        <f t="shared" si="1"/>
        <v>地下式</v>
      </c>
      <c r="R6" s="51">
        <f t="shared" si="1"/>
        <v>28</v>
      </c>
      <c r="S6" s="50" t="str">
        <f t="shared" si="1"/>
        <v>公共施設</v>
      </c>
      <c r="T6" s="50" t="str">
        <f t="shared" si="1"/>
        <v>無</v>
      </c>
      <c r="U6" s="51">
        <f t="shared" si="1"/>
        <v>15834</v>
      </c>
      <c r="V6" s="51">
        <f t="shared" si="1"/>
        <v>500</v>
      </c>
      <c r="W6" s="51">
        <f t="shared" si="1"/>
        <v>300</v>
      </c>
      <c r="X6" s="50" t="str">
        <f t="shared" si="1"/>
        <v>代行制</v>
      </c>
      <c r="Y6" s="52">
        <f>IF(Y8="-",NA(),Y8)</f>
        <v>288.7</v>
      </c>
      <c r="Z6" s="52">
        <f t="shared" ref="Z6:AH6" si="2">IF(Z8="-",NA(),Z8)</f>
        <v>227.7</v>
      </c>
      <c r="AA6" s="52">
        <f t="shared" si="2"/>
        <v>231.6</v>
      </c>
      <c r="AB6" s="52">
        <f t="shared" si="2"/>
        <v>213</v>
      </c>
      <c r="AC6" s="52">
        <f t="shared" si="2"/>
        <v>190.8</v>
      </c>
      <c r="AD6" s="52">
        <f t="shared" si="2"/>
        <v>132.1</v>
      </c>
      <c r="AE6" s="52">
        <f t="shared" si="2"/>
        <v>150.30000000000001</v>
      </c>
      <c r="AF6" s="52">
        <f t="shared" si="2"/>
        <v>136.1</v>
      </c>
      <c r="AG6" s="52">
        <f t="shared" si="2"/>
        <v>127.8</v>
      </c>
      <c r="AH6" s="52">
        <f t="shared" si="2"/>
        <v>146.5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5.2</v>
      </c>
      <c r="AP6" s="52">
        <f t="shared" si="3"/>
        <v>3.8</v>
      </c>
      <c r="AQ6" s="52">
        <f t="shared" si="3"/>
        <v>4.0999999999999996</v>
      </c>
      <c r="AR6" s="52">
        <f t="shared" si="3"/>
        <v>6.6</v>
      </c>
      <c r="AS6" s="52">
        <f t="shared" si="3"/>
        <v>5.5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44</v>
      </c>
      <c r="BA6" s="53">
        <f t="shared" si="4"/>
        <v>45</v>
      </c>
      <c r="BB6" s="53">
        <f t="shared" si="4"/>
        <v>45</v>
      </c>
      <c r="BC6" s="53">
        <f t="shared" si="4"/>
        <v>67</v>
      </c>
      <c r="BD6" s="53">
        <f t="shared" si="4"/>
        <v>56</v>
      </c>
      <c r="BE6" s="51" t="str">
        <f>IF(BE8="-","",IF(BE8="-","【-】","【"&amp;SUBSTITUTE(TEXT(BE8,"#,##0"),"-","△")&amp;"】"))</f>
        <v>【3,111】</v>
      </c>
      <c r="BF6" s="52">
        <f>IF(BF8="-",NA(),BF8)</f>
        <v>67.400000000000006</v>
      </c>
      <c r="BG6" s="52">
        <f t="shared" ref="BG6:BO6" si="5">IF(BG8="-",NA(),BG8)</f>
        <v>57.8</v>
      </c>
      <c r="BH6" s="52">
        <f t="shared" si="5"/>
        <v>58.6</v>
      </c>
      <c r="BI6" s="52">
        <f t="shared" si="5"/>
        <v>56.6</v>
      </c>
      <c r="BJ6" s="52">
        <f t="shared" si="5"/>
        <v>57.5</v>
      </c>
      <c r="BK6" s="52">
        <f t="shared" si="5"/>
        <v>6.5</v>
      </c>
      <c r="BL6" s="52">
        <f t="shared" si="5"/>
        <v>-0.1</v>
      </c>
      <c r="BM6" s="52">
        <f t="shared" si="5"/>
        <v>-9.8000000000000007</v>
      </c>
      <c r="BN6" s="52">
        <f t="shared" si="5"/>
        <v>-25.9</v>
      </c>
      <c r="BO6" s="52">
        <f t="shared" si="5"/>
        <v>-24.6</v>
      </c>
      <c r="BP6" s="49" t="str">
        <f>IF(BP8="-","",IF(BP8="-","【-】","【"&amp;SUBSTITUTE(TEXT(BP8,"#,##0.0"),"-","△")&amp;"】"))</f>
        <v>【0.8】</v>
      </c>
      <c r="BQ6" s="53">
        <f>IF(BQ8="-",NA(),BQ8)</f>
        <v>88852</v>
      </c>
      <c r="BR6" s="53">
        <f t="shared" ref="BR6:BZ6" si="6">IF(BR8="-",NA(),BR8)</f>
        <v>72914</v>
      </c>
      <c r="BS6" s="53">
        <f t="shared" si="6"/>
        <v>78691</v>
      </c>
      <c r="BT6" s="53">
        <f t="shared" si="6"/>
        <v>60681</v>
      </c>
      <c r="BU6" s="53">
        <f t="shared" si="6"/>
        <v>69928</v>
      </c>
      <c r="BV6" s="53">
        <f t="shared" si="6"/>
        <v>17384</v>
      </c>
      <c r="BW6" s="53">
        <f t="shared" si="6"/>
        <v>16973</v>
      </c>
      <c r="BX6" s="53">
        <f t="shared" si="6"/>
        <v>5206</v>
      </c>
      <c r="BY6" s="53">
        <f t="shared" si="6"/>
        <v>2220</v>
      </c>
      <c r="BZ6" s="53">
        <f t="shared" si="6"/>
        <v>3097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110</v>
      </c>
      <c r="CM6" s="51">
        <f t="shared" ref="CM6:CN6" si="7">CM8</f>
        <v>5714271</v>
      </c>
      <c r="CN6" s="51">
        <f t="shared" si="7"/>
        <v>744000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111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135.30000000000001</v>
      </c>
      <c r="DF6" s="52">
        <f t="shared" si="8"/>
        <v>108.2</v>
      </c>
      <c r="DG6" s="52">
        <f t="shared" si="8"/>
        <v>117.1</v>
      </c>
      <c r="DH6" s="52">
        <f t="shared" si="8"/>
        <v>145.19999999999999</v>
      </c>
      <c r="DI6" s="52">
        <f t="shared" si="8"/>
        <v>219.9</v>
      </c>
      <c r="DJ6" s="49" t="str">
        <f>IF(DJ8="-","",IF(DJ8="-","【-】","【"&amp;SUBSTITUTE(TEXT(DJ8,"#,##0.0"),"-","△")&amp;"】"))</f>
        <v>【99.8】</v>
      </c>
      <c r="DK6" s="52">
        <f>IF(DK8="-",NA(),DK8)</f>
        <v>149.80000000000001</v>
      </c>
      <c r="DL6" s="52">
        <f t="shared" ref="DL6:DT6" si="9">IF(DL8="-",NA(),DL8)</f>
        <v>142.19999999999999</v>
      </c>
      <c r="DM6" s="52">
        <f t="shared" si="9"/>
        <v>150.6</v>
      </c>
      <c r="DN6" s="52">
        <f t="shared" si="9"/>
        <v>125.4</v>
      </c>
      <c r="DO6" s="52">
        <f t="shared" si="9"/>
        <v>136</v>
      </c>
      <c r="DP6" s="52">
        <f t="shared" si="9"/>
        <v>164.4</v>
      </c>
      <c r="DQ6" s="52">
        <f t="shared" si="9"/>
        <v>161.5</v>
      </c>
      <c r="DR6" s="52">
        <f t="shared" si="9"/>
        <v>156.5</v>
      </c>
      <c r="DS6" s="52">
        <f t="shared" si="9"/>
        <v>131</v>
      </c>
      <c r="DT6" s="52">
        <f t="shared" si="9"/>
        <v>136.80000000000001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112</v>
      </c>
      <c r="B7" s="48">
        <f t="shared" ref="B7:X7" si="10">B8</f>
        <v>2021</v>
      </c>
      <c r="C7" s="48">
        <f t="shared" si="10"/>
        <v>401005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4</v>
      </c>
      <c r="H7" s="48" t="str">
        <f t="shared" si="10"/>
        <v>福岡県　北九州市</v>
      </c>
      <c r="I7" s="48" t="str">
        <f t="shared" si="10"/>
        <v>勝山公園地下駐車場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都市計画駐車場</v>
      </c>
      <c r="Q7" s="50" t="str">
        <f t="shared" si="10"/>
        <v>地下式</v>
      </c>
      <c r="R7" s="51">
        <f t="shared" si="10"/>
        <v>28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15834</v>
      </c>
      <c r="V7" s="51">
        <f t="shared" si="10"/>
        <v>500</v>
      </c>
      <c r="W7" s="51">
        <f t="shared" si="10"/>
        <v>300</v>
      </c>
      <c r="X7" s="50" t="str">
        <f t="shared" si="10"/>
        <v>代行制</v>
      </c>
      <c r="Y7" s="52">
        <f>Y8</f>
        <v>288.7</v>
      </c>
      <c r="Z7" s="52">
        <f t="shared" ref="Z7:AH7" si="11">Z8</f>
        <v>227.7</v>
      </c>
      <c r="AA7" s="52">
        <f t="shared" si="11"/>
        <v>231.6</v>
      </c>
      <c r="AB7" s="52">
        <f t="shared" si="11"/>
        <v>213</v>
      </c>
      <c r="AC7" s="52">
        <f t="shared" si="11"/>
        <v>190.8</v>
      </c>
      <c r="AD7" s="52">
        <f t="shared" si="11"/>
        <v>132.1</v>
      </c>
      <c r="AE7" s="52">
        <f t="shared" si="11"/>
        <v>150.30000000000001</v>
      </c>
      <c r="AF7" s="52">
        <f t="shared" si="11"/>
        <v>136.1</v>
      </c>
      <c r="AG7" s="52">
        <f t="shared" si="11"/>
        <v>127.8</v>
      </c>
      <c r="AH7" s="52">
        <f t="shared" si="11"/>
        <v>146.5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5.2</v>
      </c>
      <c r="AP7" s="52">
        <f t="shared" si="12"/>
        <v>3.8</v>
      </c>
      <c r="AQ7" s="52">
        <f t="shared" si="12"/>
        <v>4.0999999999999996</v>
      </c>
      <c r="AR7" s="52">
        <f t="shared" si="12"/>
        <v>6.6</v>
      </c>
      <c r="AS7" s="52">
        <f t="shared" si="12"/>
        <v>5.5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44</v>
      </c>
      <c r="BA7" s="53">
        <f t="shared" si="13"/>
        <v>45</v>
      </c>
      <c r="BB7" s="53">
        <f t="shared" si="13"/>
        <v>45</v>
      </c>
      <c r="BC7" s="53">
        <f t="shared" si="13"/>
        <v>67</v>
      </c>
      <c r="BD7" s="53">
        <f t="shared" si="13"/>
        <v>56</v>
      </c>
      <c r="BE7" s="51"/>
      <c r="BF7" s="52">
        <f>BF8</f>
        <v>67.400000000000006</v>
      </c>
      <c r="BG7" s="52">
        <f t="shared" ref="BG7:BO7" si="14">BG8</f>
        <v>57.8</v>
      </c>
      <c r="BH7" s="52">
        <f t="shared" si="14"/>
        <v>58.6</v>
      </c>
      <c r="BI7" s="52">
        <f t="shared" si="14"/>
        <v>56.6</v>
      </c>
      <c r="BJ7" s="52">
        <f t="shared" si="14"/>
        <v>57.5</v>
      </c>
      <c r="BK7" s="52">
        <f t="shared" si="14"/>
        <v>6.5</v>
      </c>
      <c r="BL7" s="52">
        <f t="shared" si="14"/>
        <v>-0.1</v>
      </c>
      <c r="BM7" s="52">
        <f t="shared" si="14"/>
        <v>-9.8000000000000007</v>
      </c>
      <c r="BN7" s="52">
        <f t="shared" si="14"/>
        <v>-25.9</v>
      </c>
      <c r="BO7" s="52">
        <f t="shared" si="14"/>
        <v>-24.6</v>
      </c>
      <c r="BP7" s="49"/>
      <c r="BQ7" s="53">
        <f>BQ8</f>
        <v>88852</v>
      </c>
      <c r="BR7" s="53">
        <f t="shared" ref="BR7:BZ7" si="15">BR8</f>
        <v>72914</v>
      </c>
      <c r="BS7" s="53">
        <f t="shared" si="15"/>
        <v>78691</v>
      </c>
      <c r="BT7" s="53">
        <f t="shared" si="15"/>
        <v>60681</v>
      </c>
      <c r="BU7" s="53">
        <f t="shared" si="15"/>
        <v>69928</v>
      </c>
      <c r="BV7" s="53">
        <f t="shared" si="15"/>
        <v>17384</v>
      </c>
      <c r="BW7" s="53">
        <f t="shared" si="15"/>
        <v>16973</v>
      </c>
      <c r="BX7" s="53">
        <f t="shared" si="15"/>
        <v>5206</v>
      </c>
      <c r="BY7" s="53">
        <f t="shared" si="15"/>
        <v>2220</v>
      </c>
      <c r="BZ7" s="53">
        <f t="shared" si="15"/>
        <v>3097</v>
      </c>
      <c r="CA7" s="51"/>
      <c r="CB7" s="52" t="s">
        <v>113</v>
      </c>
      <c r="CC7" s="52" t="s">
        <v>113</v>
      </c>
      <c r="CD7" s="52" t="s">
        <v>113</v>
      </c>
      <c r="CE7" s="52" t="s">
        <v>113</v>
      </c>
      <c r="CF7" s="52" t="s">
        <v>113</v>
      </c>
      <c r="CG7" s="52" t="s">
        <v>113</v>
      </c>
      <c r="CH7" s="52" t="s">
        <v>113</v>
      </c>
      <c r="CI7" s="52" t="s">
        <v>113</v>
      </c>
      <c r="CJ7" s="52" t="s">
        <v>113</v>
      </c>
      <c r="CK7" s="52" t="s">
        <v>111</v>
      </c>
      <c r="CL7" s="49"/>
      <c r="CM7" s="51">
        <f>CM8</f>
        <v>5714271</v>
      </c>
      <c r="CN7" s="51">
        <f>CN8</f>
        <v>744000</v>
      </c>
      <c r="CO7" s="52" t="s">
        <v>113</v>
      </c>
      <c r="CP7" s="52" t="s">
        <v>113</v>
      </c>
      <c r="CQ7" s="52" t="s">
        <v>113</v>
      </c>
      <c r="CR7" s="52" t="s">
        <v>113</v>
      </c>
      <c r="CS7" s="52" t="s">
        <v>113</v>
      </c>
      <c r="CT7" s="52" t="s">
        <v>113</v>
      </c>
      <c r="CU7" s="52" t="s">
        <v>113</v>
      </c>
      <c r="CV7" s="52" t="s">
        <v>113</v>
      </c>
      <c r="CW7" s="52" t="s">
        <v>113</v>
      </c>
      <c r="CX7" s="52" t="s">
        <v>111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135.30000000000001</v>
      </c>
      <c r="DF7" s="52">
        <f t="shared" si="16"/>
        <v>108.2</v>
      </c>
      <c r="DG7" s="52">
        <f t="shared" si="16"/>
        <v>117.1</v>
      </c>
      <c r="DH7" s="52">
        <f t="shared" si="16"/>
        <v>145.19999999999999</v>
      </c>
      <c r="DI7" s="52">
        <f t="shared" si="16"/>
        <v>219.9</v>
      </c>
      <c r="DJ7" s="49"/>
      <c r="DK7" s="52">
        <f>DK8</f>
        <v>149.80000000000001</v>
      </c>
      <c r="DL7" s="52">
        <f t="shared" ref="DL7:DT7" si="17">DL8</f>
        <v>142.19999999999999</v>
      </c>
      <c r="DM7" s="52">
        <f t="shared" si="17"/>
        <v>150.6</v>
      </c>
      <c r="DN7" s="52">
        <f t="shared" si="17"/>
        <v>125.4</v>
      </c>
      <c r="DO7" s="52">
        <f t="shared" si="17"/>
        <v>136</v>
      </c>
      <c r="DP7" s="52">
        <f t="shared" si="17"/>
        <v>164.4</v>
      </c>
      <c r="DQ7" s="52">
        <f t="shared" si="17"/>
        <v>161.5</v>
      </c>
      <c r="DR7" s="52">
        <f t="shared" si="17"/>
        <v>156.5</v>
      </c>
      <c r="DS7" s="52">
        <f t="shared" si="17"/>
        <v>131</v>
      </c>
      <c r="DT7" s="52">
        <f t="shared" si="17"/>
        <v>136.80000000000001</v>
      </c>
      <c r="DU7" s="49"/>
    </row>
    <row r="8" spans="1:125" s="54" customFormat="1" x14ac:dyDescent="0.15">
      <c r="A8" s="37"/>
      <c r="B8" s="55">
        <v>2021</v>
      </c>
      <c r="C8" s="55">
        <v>401005</v>
      </c>
      <c r="D8" s="55">
        <v>47</v>
      </c>
      <c r="E8" s="55">
        <v>14</v>
      </c>
      <c r="F8" s="55">
        <v>0</v>
      </c>
      <c r="G8" s="55">
        <v>4</v>
      </c>
      <c r="H8" s="55" t="s">
        <v>114</v>
      </c>
      <c r="I8" s="55" t="s">
        <v>115</v>
      </c>
      <c r="J8" s="55" t="s">
        <v>116</v>
      </c>
      <c r="K8" s="55" t="s">
        <v>117</v>
      </c>
      <c r="L8" s="55" t="s">
        <v>118</v>
      </c>
      <c r="M8" s="55" t="s">
        <v>119</v>
      </c>
      <c r="N8" s="55" t="s">
        <v>120</v>
      </c>
      <c r="O8" s="56" t="s">
        <v>121</v>
      </c>
      <c r="P8" s="57" t="s">
        <v>122</v>
      </c>
      <c r="Q8" s="57" t="s">
        <v>123</v>
      </c>
      <c r="R8" s="58">
        <v>28</v>
      </c>
      <c r="S8" s="57" t="s">
        <v>124</v>
      </c>
      <c r="T8" s="57" t="s">
        <v>125</v>
      </c>
      <c r="U8" s="58">
        <v>15834</v>
      </c>
      <c r="V8" s="58">
        <v>500</v>
      </c>
      <c r="W8" s="58">
        <v>300</v>
      </c>
      <c r="X8" s="57" t="s">
        <v>126</v>
      </c>
      <c r="Y8" s="59">
        <v>288.7</v>
      </c>
      <c r="Z8" s="59">
        <v>227.7</v>
      </c>
      <c r="AA8" s="59">
        <v>231.6</v>
      </c>
      <c r="AB8" s="59">
        <v>213</v>
      </c>
      <c r="AC8" s="59">
        <v>190.8</v>
      </c>
      <c r="AD8" s="59">
        <v>132.1</v>
      </c>
      <c r="AE8" s="59">
        <v>150.30000000000001</v>
      </c>
      <c r="AF8" s="59">
        <v>136.1</v>
      </c>
      <c r="AG8" s="59">
        <v>127.8</v>
      </c>
      <c r="AH8" s="59">
        <v>146.5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5.2</v>
      </c>
      <c r="AP8" s="59">
        <v>3.8</v>
      </c>
      <c r="AQ8" s="59">
        <v>4.0999999999999996</v>
      </c>
      <c r="AR8" s="59">
        <v>6.6</v>
      </c>
      <c r="AS8" s="59">
        <v>5.5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44</v>
      </c>
      <c r="BA8" s="60">
        <v>45</v>
      </c>
      <c r="BB8" s="60">
        <v>45</v>
      </c>
      <c r="BC8" s="60">
        <v>67</v>
      </c>
      <c r="BD8" s="60">
        <v>56</v>
      </c>
      <c r="BE8" s="60">
        <v>3111</v>
      </c>
      <c r="BF8" s="59">
        <v>67.400000000000006</v>
      </c>
      <c r="BG8" s="59">
        <v>57.8</v>
      </c>
      <c r="BH8" s="59">
        <v>58.6</v>
      </c>
      <c r="BI8" s="59">
        <v>56.6</v>
      </c>
      <c r="BJ8" s="59">
        <v>57.5</v>
      </c>
      <c r="BK8" s="59">
        <v>6.5</v>
      </c>
      <c r="BL8" s="59">
        <v>-0.1</v>
      </c>
      <c r="BM8" s="59">
        <v>-9.8000000000000007</v>
      </c>
      <c r="BN8" s="59">
        <v>-25.9</v>
      </c>
      <c r="BO8" s="59">
        <v>-24.6</v>
      </c>
      <c r="BP8" s="56">
        <v>0.8</v>
      </c>
      <c r="BQ8" s="60">
        <v>88852</v>
      </c>
      <c r="BR8" s="60">
        <v>72914</v>
      </c>
      <c r="BS8" s="60">
        <v>78691</v>
      </c>
      <c r="BT8" s="61">
        <v>60681</v>
      </c>
      <c r="BU8" s="61">
        <v>69928</v>
      </c>
      <c r="BV8" s="60">
        <v>17384</v>
      </c>
      <c r="BW8" s="60">
        <v>16973</v>
      </c>
      <c r="BX8" s="60">
        <v>5206</v>
      </c>
      <c r="BY8" s="60">
        <v>2220</v>
      </c>
      <c r="BZ8" s="60">
        <v>3097</v>
      </c>
      <c r="CA8" s="58">
        <v>10906</v>
      </c>
      <c r="CB8" s="59" t="s">
        <v>118</v>
      </c>
      <c r="CC8" s="59" t="s">
        <v>118</v>
      </c>
      <c r="CD8" s="59" t="s">
        <v>118</v>
      </c>
      <c r="CE8" s="59" t="s">
        <v>118</v>
      </c>
      <c r="CF8" s="59" t="s">
        <v>118</v>
      </c>
      <c r="CG8" s="59" t="s">
        <v>118</v>
      </c>
      <c r="CH8" s="59" t="s">
        <v>118</v>
      </c>
      <c r="CI8" s="59" t="s">
        <v>118</v>
      </c>
      <c r="CJ8" s="59" t="s">
        <v>118</v>
      </c>
      <c r="CK8" s="59" t="s">
        <v>118</v>
      </c>
      <c r="CL8" s="56" t="s">
        <v>118</v>
      </c>
      <c r="CM8" s="58">
        <v>5714271</v>
      </c>
      <c r="CN8" s="58">
        <v>744000</v>
      </c>
      <c r="CO8" s="59" t="s">
        <v>118</v>
      </c>
      <c r="CP8" s="59" t="s">
        <v>118</v>
      </c>
      <c r="CQ8" s="59" t="s">
        <v>118</v>
      </c>
      <c r="CR8" s="59" t="s">
        <v>118</v>
      </c>
      <c r="CS8" s="59" t="s">
        <v>118</v>
      </c>
      <c r="CT8" s="59" t="s">
        <v>118</v>
      </c>
      <c r="CU8" s="59" t="s">
        <v>118</v>
      </c>
      <c r="CV8" s="59" t="s">
        <v>118</v>
      </c>
      <c r="CW8" s="59" t="s">
        <v>118</v>
      </c>
      <c r="CX8" s="59" t="s">
        <v>118</v>
      </c>
      <c r="CY8" s="56" t="s">
        <v>118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135.30000000000001</v>
      </c>
      <c r="DF8" s="59">
        <v>108.2</v>
      </c>
      <c r="DG8" s="59">
        <v>117.1</v>
      </c>
      <c r="DH8" s="59">
        <v>145.19999999999999</v>
      </c>
      <c r="DI8" s="59">
        <v>219.9</v>
      </c>
      <c r="DJ8" s="56">
        <v>99.8</v>
      </c>
      <c r="DK8" s="59">
        <v>149.80000000000001</v>
      </c>
      <c r="DL8" s="59">
        <v>142.19999999999999</v>
      </c>
      <c r="DM8" s="59">
        <v>150.6</v>
      </c>
      <c r="DN8" s="59">
        <v>125.4</v>
      </c>
      <c r="DO8" s="59">
        <v>136</v>
      </c>
      <c r="DP8" s="59">
        <v>164.4</v>
      </c>
      <c r="DQ8" s="59">
        <v>161.5</v>
      </c>
      <c r="DR8" s="59">
        <v>156.5</v>
      </c>
      <c r="DS8" s="59">
        <v>131</v>
      </c>
      <c r="DT8" s="59">
        <v>136.80000000000001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127</v>
      </c>
      <c r="C10" s="64" t="s">
        <v>128</v>
      </c>
      <c r="D10" s="64" t="s">
        <v>129</v>
      </c>
      <c r="E10" s="64" t="s">
        <v>130</v>
      </c>
      <c r="F10" s="64" t="s">
        <v>131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北九州市</cp:lastModifiedBy>
  <dcterms:created xsi:type="dcterms:W3CDTF">2022-12-09T03:31:57Z</dcterms:created>
  <dcterms:modified xsi:type="dcterms:W3CDTF">2023-01-17T06:18:42Z</dcterms:modified>
  <cp:category/>
</cp:coreProperties>
</file>