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48425\Box\11105_10_庁内用\予算第三係\16　公営企業\R04\01_通知・照会回答等\36_0127_公営企業に係る経営比較分析表（令和３年度決算）分析等について\03_各課回答\"/>
    </mc:Choice>
  </mc:AlternateContent>
  <workbookProtection workbookAlgorithmName="SHA-512" workbookHashValue="TxOjY/VVJgFjDXHHJyEFVfRO6v4ovMfFBunjH7TrhHIMzKRIOSswA+7LQXxF62PPTJTzYEierVmkWVXtbBNWxQ==" workbookSaltValue="/e+DeLIO8tDkrelBXOZB5g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12" i="5" l="1"/>
  <c r="EB10" i="5"/>
  <c r="DQ10" i="5"/>
  <c r="DG10" i="5"/>
  <c r="CJ10" i="5"/>
  <c r="BY10" i="5"/>
  <c r="BO10" i="5"/>
  <c r="AR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KZ32" i="4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CZ32" i="4" s="1"/>
  <c r="W6" i="5"/>
  <c r="X11" i="5" s="1"/>
  <c r="V6" i="5"/>
  <c r="W11" i="5" s="1"/>
  <c r="U6" i="5"/>
  <c r="V11" i="5" s="1"/>
  <c r="T6" i="5"/>
  <c r="X32" i="4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F32" i="4"/>
  <c r="JL32" i="4"/>
  <c r="HT32" i="4"/>
  <c r="GZ32" i="4"/>
  <c r="GF32" i="4"/>
  <c r="FL32" i="4"/>
  <c r="ER32" i="4"/>
  <c r="CF32" i="4"/>
  <c r="BL32" i="4"/>
  <c r="AR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AH10" i="5"/>
  <c r="BB10" i="5"/>
  <c r="BF10" i="5"/>
  <c r="BP10" i="5"/>
  <c r="BZ10" i="5"/>
  <c r="CT10" i="5"/>
  <c r="CX10" i="5"/>
  <c r="DH10" i="5"/>
  <c r="DR10" i="5"/>
  <c r="U11" i="5"/>
  <c r="Y11" i="5"/>
  <c r="AS11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<sst xmlns="http://schemas.openxmlformats.org/spreadsheetml/2006/main" count="262" uniqueCount="109">
  <si>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</si>
  <si>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</si>
  <si>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</si>
  <si>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</si>
  <si>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</si>
  <si>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</si>
  <si>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</si>
  <si>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</si>
  <si>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</si>
  <si>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</si>
  <si>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</si>
  <si>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</si>
  <si>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</si>
  <si>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</si>
  <si>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</si>
  <si>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</si>
  <si>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</si>
  <si>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</si>
  <si>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</si>
  <si>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</si>
  <si>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</si>
  <si>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</si>
  <si>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</si>
  <si>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</si>
  <si>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</si>
  <si>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</si>
  <si>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</si>
  <si>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</si>
  <si>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</si>
  <si>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</si>
  <si>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</si>
  <si>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</si>
  <si>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</si>
  <si>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</si>
  <si>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</si>
  <si>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</si>
  <si>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</si>
  <si>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</si>
  <si>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</si>
  <si>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</si>
  <si>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</si>
  <si>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</si>
  <si>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</si>
  <si>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</si>
  <si>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</si>
  <si>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</si>
  <si>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</si>
  <si>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</si>
  <si>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</si>
  <si>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</si>
  <si>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</si>
  <si>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</si>
  <si>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</si>
  <si>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</si>
  <si>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</si>
  <si>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</si>
  <si>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</si>
  <si>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</si>
  <si>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</si>
  <si>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</si>
  <si>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</si>
  <si>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</si>
  <si>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</si>
  <si>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</si>
  <si>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</si>
  <si>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</si>
  <si>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</si>
  <si>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</si>
  <si>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</si>
  <si>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</si>
  <si>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</si>
  <si>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</si>
  <si>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</si>
  <si>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</si>
  <si>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</si>
  <si>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</si>
  <si>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</si>
  <si>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</si>
  <si>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</si>
  <si>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</si>
  <si>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</si>
  <si>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</si>
  <si>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</si>
  <si>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</si>
  <si>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</si>
  <si>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</si>
  <si>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</si>
  <si>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</si>
  <si>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</si>
  <si>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</si>
  <si>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210005</t>
  </si>
  <si>
    <t>46</t>
  </si>
  <si>
    <t>02</t>
  </si>
  <si>
    <t>0</t>
  </si>
  <si>
    <t>000</t>
  </si>
  <si>
    <t>岐阜県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</si>
  <si>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</si>
  <si>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</si>
  <si>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</si>
  <si>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</si>
  <si>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</si>
  <si>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</si>
  <si>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</si>
  <si>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</si>
  <si>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</si>
  <si>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</si>
  <si>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平成10年の供給開始から24年目であることから、管路は老朽化していません。</t>
    <phoneticPr fontId="5"/>
  </si>
  <si>
    <t>　可茂工業用水道事業は、供給開始から24年目であることから、当面は施設の老朽化に伴う大規模更新の予定がありません。また年々契約水量も増加しており、黒字経営を維持していることから、引き続き安定的な経営ができる見通しとなっています。
　今後も安定的な事業継続を図るため「岐阜県可茂工業用水道事業経営戦略（令和２年３月公表）」をもとに、以下の取組みを推進しています。
　・契約水量の拡大
　・経営基盤の強化（施設整備に必要な資金確保）
　・水需要に応じた施設の段階的整備</t>
    <phoneticPr fontId="5"/>
  </si>
  <si>
    <t>●経常収支比率
　100％を超えており、事業開始以降、黒字を確保しています。今後50年間の施設更新には多額な費用が見込まれるため、将来世代に過度な負担を強いることがないよう、今後も施設整備に必要な資金（内部留保金）を確保していきます。
●累積欠損金比率
　累積欠損は発生していません。
●流動比率
　100％を超えており、短期的な債務に対する支払能力は問題ありません。
●企業債残高対給水収益比率
　年々給水収益が増加しており、企業債の償還も進んでいるため、平均値と比較して５割程度となっています。
●料金回収率
　100％を超えており、給水に係る費用が給水収益で賄えています。
●給水原価
　平均値と比較して低い状況となっています。引き続き、維持管理費の削減等に努めていきます。
●施設利用率
　契約水量、実給水量ともに増加ししたため、施設利用率もわずかに増加しました。平均値と比較するとまだ低い状況となっています。
●契約率
　年々上がっていますが、平均値と比較するとまだ低い状況となっています。</t>
    <rPh sb="239" eb="241">
      <t>テイド</t>
    </rPh>
    <rPh sb="361" eb="363">
      <t>ゾウカ</t>
    </rPh>
    <rPh sb="379" eb="381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</si>
</sst>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33.42</c:v>
                </c:pt>
                <c:pt idx="1">
                  <c:v>35.549999999999997</c:v>
                </c:pt>
                <c:pt idx="2">
                  <c:v>37.71</c:v>
                </c:pt>
                <c:pt idx="3">
                  <c:v>37.299999999999997</c:v>
                </c:pt>
                <c:pt idx="4">
                  <c:v>39.08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5-4332-BC49-F53DF327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</c:v>
                </c:pt>
                <c:pt idx="1">
                  <c:v>53.49</c:v>
                </c:pt>
                <c:pt idx="2">
                  <c:v>54.3</c:v>
                </c:pt>
                <c:pt idx="3">
                  <c:v>55.32</c:v>
                </c:pt>
                <c:pt idx="4">
                  <c:v>55.08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5-4332-BC49-F53DF327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2-4634-AD14-E34821E9F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118.97</c:v>
                </c:pt>
                <c:pt idx="1">
                  <c:v>121.15</c:v>
                </c:pt>
                <c:pt idx="2">
                  <c:v>125.8</c:v>
                </c:pt>
                <c:pt idx="3">
                  <c:v>132.55000000000001</c:v>
                </c:pt>
                <c:pt idx="4">
                  <c:v>134.69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F2-4634-AD14-E34821E9F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126.82</c:v>
                </c:pt>
                <c:pt idx="1">
                  <c:v>129.69999999999999</c:v>
                </c:pt>
                <c:pt idx="2">
                  <c:v>132.83000000000001</c:v>
                </c:pt>
                <c:pt idx="3">
                  <c:v>136.56</c:v>
                </c:pt>
                <c:pt idx="4">
                  <c:v>145.49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2-4580-9FAB-0D6E18E67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113.67</c:v>
                </c:pt>
                <c:pt idx="1">
                  <c:v>110.79</c:v>
                </c:pt>
                <c:pt idx="2">
                  <c:v>108.76</c:v>
                </c:pt>
                <c:pt idx="3">
                  <c:v>110.19</c:v>
                </c:pt>
                <c:pt idx="4">
                  <c:v>113.73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2-4580-9FAB-0D6E18E67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6-4D8A-986B-293EB2AEA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3.46</c:v>
                </c:pt>
                <c:pt idx="1">
                  <c:v>3.28</c:v>
                </c:pt>
                <c:pt idx="2">
                  <c:v>4.66</c:v>
                </c:pt>
                <c:pt idx="3">
                  <c:v>7.35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16-4D8A-986B-293EB2AEA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A-4A39-BE4C-CB0CD01D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0.02</c:v>
                </c:pt>
                <c:pt idx="2">
                  <c:v>0.06</c:v>
                </c:pt>
                <c:pt idx="3">
                  <c:v>0.09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A-4A39-BE4C-CB0CD01D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208.5</c:v>
                </c:pt>
                <c:pt idx="1">
                  <c:v>204.57</c:v>
                </c:pt>
                <c:pt idx="2">
                  <c:v>203.39</c:v>
                </c:pt>
                <c:pt idx="3">
                  <c:v>214.85</c:v>
                </c:pt>
                <c:pt idx="4">
                  <c:v>271.92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4-4521-816A-398AE080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730.25</c:v>
                </c:pt>
                <c:pt idx="1">
                  <c:v>868.31</c:v>
                </c:pt>
                <c:pt idx="2">
                  <c:v>732.52</c:v>
                </c:pt>
                <c:pt idx="3">
                  <c:v>819.73</c:v>
                </c:pt>
                <c:pt idx="4">
                  <c:v>834.05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4-4521-816A-398AE080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361.1</c:v>
                </c:pt>
                <c:pt idx="1">
                  <c:v>306.54000000000002</c:v>
                </c:pt>
                <c:pt idx="2">
                  <c:v>238.12</c:v>
                </c:pt>
                <c:pt idx="3">
                  <c:v>277.11</c:v>
                </c:pt>
                <c:pt idx="4">
                  <c:v>252.42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F-428F-9C3C-04E6148D4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514.66</c:v>
                </c:pt>
                <c:pt idx="1">
                  <c:v>504.81</c:v>
                </c:pt>
                <c:pt idx="2">
                  <c:v>498.01</c:v>
                </c:pt>
                <c:pt idx="3">
                  <c:v>490.39</c:v>
                </c:pt>
                <c:pt idx="4">
                  <c:v>475.44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F-428F-9C3C-04E6148D4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130.88999999999999</c:v>
                </c:pt>
                <c:pt idx="1">
                  <c:v>134.49</c:v>
                </c:pt>
                <c:pt idx="2">
                  <c:v>133.36000000000001</c:v>
                </c:pt>
                <c:pt idx="3">
                  <c:v>142.61000000000001</c:v>
                </c:pt>
                <c:pt idx="4">
                  <c:v>152.81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B-454E-9D97-AABC6AB70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95.99</c:v>
                </c:pt>
                <c:pt idx="1">
                  <c:v>94.91</c:v>
                </c:pt>
                <c:pt idx="2">
                  <c:v>90.22</c:v>
                </c:pt>
                <c:pt idx="3">
                  <c:v>90.8</c:v>
                </c:pt>
                <c:pt idx="4">
                  <c:v>93.49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B-454E-9D97-AABC6AB70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44.99</c:v>
                </c:pt>
                <c:pt idx="1">
                  <c:v>42.09</c:v>
                </c:pt>
                <c:pt idx="2">
                  <c:v>40.5</c:v>
                </c:pt>
                <c:pt idx="3">
                  <c:v>37.74</c:v>
                </c:pt>
                <c:pt idx="4">
                  <c:v>35.25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0-4B5A-AA22-75BD72B55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44.55</c:v>
                </c:pt>
                <c:pt idx="1">
                  <c:v>47.36</c:v>
                </c:pt>
                <c:pt idx="2">
                  <c:v>49.94</c:v>
                </c:pt>
                <c:pt idx="3">
                  <c:v>50.56</c:v>
                </c:pt>
                <c:pt idx="4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0-4B5A-AA22-75BD72B55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26.77</c:v>
                </c:pt>
                <c:pt idx="1">
                  <c:v>27.93</c:v>
                </c:pt>
                <c:pt idx="2">
                  <c:v>28.8</c:v>
                </c:pt>
                <c:pt idx="3">
                  <c:v>27.28</c:v>
                </c:pt>
                <c:pt idx="4">
                  <c:v>27.75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7-4A6F-B61C-5FCAAB832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35.24</c:v>
                </c:pt>
                <c:pt idx="1">
                  <c:v>35.22</c:v>
                </c:pt>
                <c:pt idx="2">
                  <c:v>34.92</c:v>
                </c:pt>
                <c:pt idx="3">
                  <c:v>34.19</c:v>
                </c:pt>
                <c:pt idx="4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7-4A6F-B61C-5FCAAB832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35.53</c:v>
                </c:pt>
                <c:pt idx="1">
                  <c:v>38.85</c:v>
                </c:pt>
                <c:pt idx="2">
                  <c:v>41.8</c:v>
                </c:pt>
                <c:pt idx="3">
                  <c:v>43.52</c:v>
                </c:pt>
                <c:pt idx="4">
                  <c:v>44.39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F-4827-9F6D-A09035812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50.28</c:v>
                </c:pt>
                <c:pt idx="1">
                  <c:v>51.42</c:v>
                </c:pt>
                <c:pt idx="2">
                  <c:v>50.9</c:v>
                </c:pt>
                <c:pt idx="3">
                  <c:v>49.05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F-4827-9F6D-A09035812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EK13" zoomScaleNormal="10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岐阜県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9760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極小規模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2708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62.4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12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4332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108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H29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H30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R01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R02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R03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H29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H30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R01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R02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R03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H29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H30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R01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R02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R03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H29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H30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R01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R02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R03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126.82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129.69999999999999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132.83000000000001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136.56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145.49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208.5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204.57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203.39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214.85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271.92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361.1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306.54000000000002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238.12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277.11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252.42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113.67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110.79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108.76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110.19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113.73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118.97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121.15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125.8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132.55000000000001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134.69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730.25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868.31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732.52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819.73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834.05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514.66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504.81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498.01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490.39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475.44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106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H29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H30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R01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R02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R03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H29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H30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R01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R02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R03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H29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H30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R01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R02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R03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H29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H30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R01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R02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R03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130.88999999999999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134.49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133.36000000000001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142.61000000000001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152.81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44.99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42.09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40.5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37.74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35.25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26.77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27.93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28.8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27.28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27.75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35.53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38.85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41.8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43.52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44.39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95.99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94.91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90.22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90.8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93.49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44.55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47.36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49.94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50.56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49.4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35.24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35.22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34.92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34.19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36.65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50.28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51.42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50.9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49.05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50.94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107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H29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H30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R01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R02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R03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H29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H30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R01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R02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R03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H29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H30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R01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R02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R03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33.42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35.549999999999997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37.71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37.299999999999997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39.08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0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0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0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53.4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53.49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54.3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55.32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55.08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3.46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3.28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4.66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7.35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7.6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0.13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0.02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0.06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0.09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0.4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2" t="s">
        <v>29</v>
      </c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 t="s">
        <v>30</v>
      </c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 t="s">
        <v>31</v>
      </c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 t="s">
        <v>32</v>
      </c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 t="s">
        <v>33</v>
      </c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 t="s">
        <v>34</v>
      </c>
      <c r="EI89" s="142"/>
      <c r="EJ89" s="142"/>
      <c r="EK89" s="142"/>
      <c r="EL89" s="142"/>
      <c r="EM89" s="142"/>
      <c r="EN89" s="142"/>
      <c r="EO89" s="142"/>
      <c r="EP89" s="142"/>
      <c r="EQ89" s="142"/>
      <c r="ER89" s="142"/>
      <c r="ES89" s="142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 t="s">
        <v>35</v>
      </c>
      <c r="FJ89" s="142"/>
      <c r="FK89" s="142"/>
      <c r="FL89" s="142"/>
      <c r="FM89" s="142"/>
      <c r="FN89" s="142"/>
      <c r="FO89" s="142"/>
      <c r="FP89" s="142"/>
      <c r="FQ89" s="142"/>
      <c r="FR89" s="142"/>
      <c r="FS89" s="142"/>
      <c r="FT89" s="142"/>
      <c r="FU89" s="142"/>
      <c r="FV89" s="142"/>
      <c r="FW89" s="142"/>
      <c r="FX89" s="142"/>
      <c r="FY89" s="142"/>
      <c r="FZ89" s="142"/>
      <c r="GA89" s="142"/>
      <c r="GB89" s="142"/>
      <c r="GC89" s="142"/>
      <c r="GD89" s="142"/>
      <c r="GE89" s="142"/>
      <c r="GF89" s="142"/>
      <c r="GG89" s="142"/>
      <c r="GH89" s="142"/>
      <c r="GI89" s="142"/>
      <c r="GJ89" s="142" t="s">
        <v>36</v>
      </c>
      <c r="GK89" s="142"/>
      <c r="GL89" s="142"/>
      <c r="GM89" s="142"/>
      <c r="GN89" s="142"/>
      <c r="GO89" s="142"/>
      <c r="GP89" s="142"/>
      <c r="GQ89" s="142"/>
      <c r="GR89" s="142"/>
      <c r="GS89" s="142"/>
      <c r="GT89" s="142"/>
      <c r="GU89" s="142"/>
      <c r="GV89" s="142"/>
      <c r="GW89" s="142"/>
      <c r="GX89" s="142"/>
      <c r="GY89" s="142"/>
      <c r="GZ89" s="142"/>
      <c r="HA89" s="142"/>
      <c r="HB89" s="142"/>
      <c r="HC89" s="142"/>
      <c r="HD89" s="142"/>
      <c r="HE89" s="142"/>
      <c r="HF89" s="142"/>
      <c r="HG89" s="142"/>
      <c r="HH89" s="142"/>
      <c r="HI89" s="142"/>
      <c r="HJ89" s="142"/>
      <c r="HK89" s="142" t="s">
        <v>37</v>
      </c>
      <c r="HL89" s="142"/>
      <c r="HM89" s="142"/>
      <c r="HN89" s="142"/>
      <c r="HO89" s="142"/>
      <c r="HP89" s="142"/>
      <c r="HQ89" s="142"/>
      <c r="HR89" s="142"/>
      <c r="HS89" s="142"/>
      <c r="HT89" s="142"/>
      <c r="HU89" s="142"/>
      <c r="HV89" s="142"/>
      <c r="HW89" s="142"/>
      <c r="HX89" s="142"/>
      <c r="HY89" s="142"/>
      <c r="HZ89" s="142"/>
      <c r="IA89" s="142"/>
      <c r="IB89" s="142"/>
      <c r="IC89" s="142"/>
      <c r="ID89" s="142"/>
      <c r="IE89" s="142"/>
      <c r="IF89" s="142"/>
      <c r="IG89" s="142"/>
      <c r="IH89" s="142"/>
      <c r="II89" s="142"/>
      <c r="IJ89" s="142"/>
      <c r="IK89" s="142"/>
      <c r="IL89" s="142" t="s">
        <v>38</v>
      </c>
      <c r="IM89" s="142"/>
      <c r="IN89" s="142"/>
      <c r="IO89" s="142"/>
      <c r="IP89" s="142"/>
      <c r="IQ89" s="142"/>
      <c r="IR89" s="142"/>
      <c r="IS89" s="142"/>
      <c r="IT89" s="142"/>
      <c r="IU89" s="142"/>
      <c r="IV89" s="142"/>
      <c r="IW89" s="142"/>
      <c r="IX89" s="142"/>
      <c r="IY89" s="142"/>
      <c r="IZ89" s="142"/>
      <c r="JA89" s="142"/>
      <c r="JB89" s="142"/>
      <c r="JC89" s="142"/>
      <c r="JD89" s="142"/>
      <c r="JE89" s="142"/>
      <c r="JF89" s="142"/>
      <c r="JG89" s="142"/>
      <c r="JH89" s="142"/>
      <c r="JI89" s="142"/>
      <c r="JJ89" s="142"/>
      <c r="JK89" s="142"/>
      <c r="JL89" s="142"/>
      <c r="JM89" s="142" t="s">
        <v>31</v>
      </c>
      <c r="JN89" s="142"/>
      <c r="JO89" s="142"/>
      <c r="JP89" s="142"/>
      <c r="JQ89" s="142"/>
      <c r="JR89" s="142"/>
      <c r="JS89" s="142"/>
      <c r="JT89" s="142"/>
      <c r="JU89" s="142"/>
      <c r="JV89" s="142"/>
      <c r="JW89" s="142"/>
      <c r="JX89" s="142"/>
      <c r="JY89" s="142"/>
      <c r="JZ89" s="142"/>
      <c r="KA89" s="142"/>
      <c r="KB89" s="142"/>
      <c r="KC89" s="142"/>
      <c r="KD89" s="142"/>
      <c r="KE89" s="142"/>
      <c r="KF89" s="142"/>
      <c r="KG89" s="142"/>
      <c r="KH89" s="142"/>
      <c r="KI89" s="142"/>
      <c r="KJ89" s="142"/>
      <c r="KK89" s="142"/>
      <c r="KL89" s="142"/>
      <c r="KM89" s="142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3" t="str">
        <f>データ!AD6</f>
        <v>【117.41】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 t="str">
        <f>データ!AO6</f>
        <v>【23.68】</v>
      </c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 t="str">
        <f>データ!AZ6</f>
        <v>【462.72】</v>
      </c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 t="str">
        <f>データ!BK6</f>
        <v>【233.92】</v>
      </c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 t="str">
        <f>データ!BV6</f>
        <v>【112.31】</v>
      </c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 t="str">
        <f>データ!CG6</f>
        <v>【19.07】</v>
      </c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 t="str">
        <f>データ!CR6</f>
        <v>【54.01】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3" t="str">
        <f>データ!DC6</f>
        <v>【76.67】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3" t="str">
        <f>データ!DN6</f>
        <v>【60.20】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3" t="str">
        <f>データ!DY6</f>
        <v>【48.27】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3" t="str">
        <f>データ!EJ6</f>
        <v>【0.22】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5s8FmjJdCf1tCodBmNgFsztXbWFvG7oFlWaveh2Yg1Xk+DEzrZWrFxEAIVb7otxQqv+/7Zym5kIdhwKcukrvcw==" saltValue="VoWnUyUHEYpG+r7NSL/dCg==" spinCount="100000" sheet="1" objects="1" scenarios="1" formatCells="0" formatColumns="0" formatRows="0"/>
  <mergeCells count="289"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39</v>
      </c>
    </row>
    <row r="2" spans="1:140" x14ac:dyDescent="0.15">
      <c r="A2" s="28" t="s">
        <v>40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41</v>
      </c>
      <c r="B3" s="29" t="s">
        <v>42</v>
      </c>
      <c r="C3" s="29" t="s">
        <v>43</v>
      </c>
      <c r="D3" s="29" t="s">
        <v>44</v>
      </c>
      <c r="E3" s="29" t="s">
        <v>45</v>
      </c>
      <c r="F3" s="29" t="s">
        <v>46</v>
      </c>
      <c r="G3" s="29" t="s">
        <v>47</v>
      </c>
      <c r="H3" s="146" t="s">
        <v>48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49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50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51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52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53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54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55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56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57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58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59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60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61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62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63</v>
      </c>
      <c r="B5" s="31"/>
      <c r="C5" s="31"/>
      <c r="D5" s="31"/>
      <c r="E5" s="31"/>
      <c r="F5" s="31"/>
      <c r="G5" s="31"/>
      <c r="H5" s="32" t="s">
        <v>64</v>
      </c>
      <c r="I5" s="32" t="s">
        <v>65</v>
      </c>
      <c r="J5" s="32" t="s">
        <v>66</v>
      </c>
      <c r="K5" s="32" t="s">
        <v>67</v>
      </c>
      <c r="L5" s="32" t="s">
        <v>68</v>
      </c>
      <c r="M5" s="32" t="s">
        <v>69</v>
      </c>
      <c r="N5" s="32" t="s">
        <v>70</v>
      </c>
      <c r="O5" s="32" t="s">
        <v>71</v>
      </c>
      <c r="P5" s="32" t="s">
        <v>72</v>
      </c>
      <c r="Q5" s="32" t="s">
        <v>73</v>
      </c>
      <c r="R5" s="32" t="s">
        <v>74</v>
      </c>
      <c r="S5" s="32" t="s">
        <v>75</v>
      </c>
      <c r="T5" s="32" t="s">
        <v>76</v>
      </c>
      <c r="U5" s="32" t="s">
        <v>77</v>
      </c>
      <c r="V5" s="32" t="s">
        <v>78</v>
      </c>
      <c r="W5" s="32" t="s">
        <v>79</v>
      </c>
      <c r="X5" s="32" t="s">
        <v>80</v>
      </c>
      <c r="Y5" s="32" t="s">
        <v>81</v>
      </c>
      <c r="Z5" s="32" t="s">
        <v>82</v>
      </c>
      <c r="AA5" s="32" t="s">
        <v>83</v>
      </c>
      <c r="AB5" s="32" t="s">
        <v>84</v>
      </c>
      <c r="AC5" s="32" t="s">
        <v>85</v>
      </c>
      <c r="AD5" s="32" t="s">
        <v>86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81</v>
      </c>
      <c r="AK5" s="32" t="s">
        <v>82</v>
      </c>
      <c r="AL5" s="32" t="s">
        <v>83</v>
      </c>
      <c r="AM5" s="32" t="s">
        <v>84</v>
      </c>
      <c r="AN5" s="32" t="s">
        <v>85</v>
      </c>
      <c r="AO5" s="32" t="s">
        <v>87</v>
      </c>
      <c r="AP5" s="32" t="s">
        <v>76</v>
      </c>
      <c r="AQ5" s="32" t="s">
        <v>77</v>
      </c>
      <c r="AR5" s="32" t="s">
        <v>78</v>
      </c>
      <c r="AS5" s="32" t="s">
        <v>79</v>
      </c>
      <c r="AT5" s="32" t="s">
        <v>80</v>
      </c>
      <c r="AU5" s="32" t="s">
        <v>81</v>
      </c>
      <c r="AV5" s="32" t="s">
        <v>82</v>
      </c>
      <c r="AW5" s="32" t="s">
        <v>83</v>
      </c>
      <c r="AX5" s="32" t="s">
        <v>84</v>
      </c>
      <c r="AY5" s="32" t="s">
        <v>85</v>
      </c>
      <c r="AZ5" s="32" t="s">
        <v>87</v>
      </c>
      <c r="BA5" s="32" t="s">
        <v>76</v>
      </c>
      <c r="BB5" s="32" t="s">
        <v>77</v>
      </c>
      <c r="BC5" s="32" t="s">
        <v>78</v>
      </c>
      <c r="BD5" s="32" t="s">
        <v>79</v>
      </c>
      <c r="BE5" s="32" t="s">
        <v>80</v>
      </c>
      <c r="BF5" s="32" t="s">
        <v>81</v>
      </c>
      <c r="BG5" s="32" t="s">
        <v>82</v>
      </c>
      <c r="BH5" s="32" t="s">
        <v>83</v>
      </c>
      <c r="BI5" s="32" t="s">
        <v>84</v>
      </c>
      <c r="BJ5" s="32" t="s">
        <v>85</v>
      </c>
      <c r="BK5" s="32" t="s">
        <v>87</v>
      </c>
      <c r="BL5" s="32" t="s">
        <v>76</v>
      </c>
      <c r="BM5" s="32" t="s">
        <v>77</v>
      </c>
      <c r="BN5" s="32" t="s">
        <v>78</v>
      </c>
      <c r="BO5" s="32" t="s">
        <v>79</v>
      </c>
      <c r="BP5" s="32" t="s">
        <v>80</v>
      </c>
      <c r="BQ5" s="32" t="s">
        <v>81</v>
      </c>
      <c r="BR5" s="32" t="s">
        <v>82</v>
      </c>
      <c r="BS5" s="32" t="s">
        <v>83</v>
      </c>
      <c r="BT5" s="32" t="s">
        <v>84</v>
      </c>
      <c r="BU5" s="32" t="s">
        <v>85</v>
      </c>
      <c r="BV5" s="32" t="s">
        <v>87</v>
      </c>
      <c r="BW5" s="32" t="s">
        <v>76</v>
      </c>
      <c r="BX5" s="32" t="s">
        <v>77</v>
      </c>
      <c r="BY5" s="32" t="s">
        <v>78</v>
      </c>
      <c r="BZ5" s="32" t="s">
        <v>79</v>
      </c>
      <c r="CA5" s="32" t="s">
        <v>80</v>
      </c>
      <c r="CB5" s="32" t="s">
        <v>81</v>
      </c>
      <c r="CC5" s="32" t="s">
        <v>82</v>
      </c>
      <c r="CD5" s="32" t="s">
        <v>83</v>
      </c>
      <c r="CE5" s="32" t="s">
        <v>84</v>
      </c>
      <c r="CF5" s="32" t="s">
        <v>85</v>
      </c>
      <c r="CG5" s="32" t="s">
        <v>87</v>
      </c>
      <c r="CH5" s="32" t="s">
        <v>76</v>
      </c>
      <c r="CI5" s="32" t="s">
        <v>77</v>
      </c>
      <c r="CJ5" s="32" t="s">
        <v>78</v>
      </c>
      <c r="CK5" s="32" t="s">
        <v>79</v>
      </c>
      <c r="CL5" s="32" t="s">
        <v>80</v>
      </c>
      <c r="CM5" s="32" t="s">
        <v>81</v>
      </c>
      <c r="CN5" s="32" t="s">
        <v>82</v>
      </c>
      <c r="CO5" s="32" t="s">
        <v>83</v>
      </c>
      <c r="CP5" s="32" t="s">
        <v>84</v>
      </c>
      <c r="CQ5" s="32" t="s">
        <v>85</v>
      </c>
      <c r="CR5" s="32" t="s">
        <v>87</v>
      </c>
      <c r="CS5" s="32" t="s">
        <v>76</v>
      </c>
      <c r="CT5" s="32" t="s">
        <v>77</v>
      </c>
      <c r="CU5" s="32" t="s">
        <v>78</v>
      </c>
      <c r="CV5" s="32" t="s">
        <v>79</v>
      </c>
      <c r="CW5" s="32" t="s">
        <v>80</v>
      </c>
      <c r="CX5" s="32" t="s">
        <v>81</v>
      </c>
      <c r="CY5" s="32" t="s">
        <v>82</v>
      </c>
      <c r="CZ5" s="32" t="s">
        <v>83</v>
      </c>
      <c r="DA5" s="32" t="s">
        <v>84</v>
      </c>
      <c r="DB5" s="32" t="s">
        <v>85</v>
      </c>
      <c r="DC5" s="32" t="s">
        <v>87</v>
      </c>
      <c r="DD5" s="32" t="s">
        <v>76</v>
      </c>
      <c r="DE5" s="32" t="s">
        <v>77</v>
      </c>
      <c r="DF5" s="32" t="s">
        <v>78</v>
      </c>
      <c r="DG5" s="32" t="s">
        <v>79</v>
      </c>
      <c r="DH5" s="32" t="s">
        <v>80</v>
      </c>
      <c r="DI5" s="32" t="s">
        <v>81</v>
      </c>
      <c r="DJ5" s="32" t="s">
        <v>82</v>
      </c>
      <c r="DK5" s="32" t="s">
        <v>83</v>
      </c>
      <c r="DL5" s="32" t="s">
        <v>84</v>
      </c>
      <c r="DM5" s="32" t="s">
        <v>85</v>
      </c>
      <c r="DN5" s="32" t="s">
        <v>87</v>
      </c>
      <c r="DO5" s="32" t="s">
        <v>76</v>
      </c>
      <c r="DP5" s="32" t="s">
        <v>77</v>
      </c>
      <c r="DQ5" s="32" t="s">
        <v>78</v>
      </c>
      <c r="DR5" s="32" t="s">
        <v>79</v>
      </c>
      <c r="DS5" s="32" t="s">
        <v>80</v>
      </c>
      <c r="DT5" s="32" t="s">
        <v>81</v>
      </c>
      <c r="DU5" s="32" t="s">
        <v>82</v>
      </c>
      <c r="DV5" s="32" t="s">
        <v>83</v>
      </c>
      <c r="DW5" s="32" t="s">
        <v>84</v>
      </c>
      <c r="DX5" s="32" t="s">
        <v>85</v>
      </c>
      <c r="DY5" s="32" t="s">
        <v>87</v>
      </c>
      <c r="DZ5" s="32" t="s">
        <v>76</v>
      </c>
      <c r="EA5" s="32" t="s">
        <v>77</v>
      </c>
      <c r="EB5" s="32" t="s">
        <v>78</v>
      </c>
      <c r="EC5" s="32" t="s">
        <v>79</v>
      </c>
      <c r="ED5" s="32" t="s">
        <v>80</v>
      </c>
      <c r="EE5" s="32" t="s">
        <v>81</v>
      </c>
      <c r="EF5" s="32" t="s">
        <v>82</v>
      </c>
      <c r="EG5" s="32" t="s">
        <v>83</v>
      </c>
      <c r="EH5" s="32" t="s">
        <v>84</v>
      </c>
      <c r="EI5" s="32" t="s">
        <v>85</v>
      </c>
      <c r="EJ5" s="32" t="s">
        <v>87</v>
      </c>
    </row>
    <row r="6" spans="1:140" s="36" customFormat="1" x14ac:dyDescent="0.15">
      <c r="A6" s="28" t="s">
        <v>88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126.82</v>
      </c>
      <c r="U6" s="35">
        <f>U7</f>
        <v>129.69999999999999</v>
      </c>
      <c r="V6" s="35">
        <f>V7</f>
        <v>132.83000000000001</v>
      </c>
      <c r="W6" s="35">
        <f>W7</f>
        <v>136.56</v>
      </c>
      <c r="X6" s="35">
        <f t="shared" si="3"/>
        <v>145.49</v>
      </c>
      <c r="Y6" s="35">
        <f t="shared" si="3"/>
        <v>113.67</v>
      </c>
      <c r="Z6" s="35">
        <f t="shared" si="3"/>
        <v>110.79</v>
      </c>
      <c r="AA6" s="35">
        <f t="shared" si="3"/>
        <v>108.76</v>
      </c>
      <c r="AB6" s="35">
        <f t="shared" si="3"/>
        <v>110.19</v>
      </c>
      <c r="AC6" s="35">
        <f t="shared" si="3"/>
        <v>113.73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118.97</v>
      </c>
      <c r="AK6" s="35">
        <f t="shared" si="3"/>
        <v>121.15</v>
      </c>
      <c r="AL6" s="35">
        <f t="shared" si="3"/>
        <v>125.8</v>
      </c>
      <c r="AM6" s="35">
        <f t="shared" si="3"/>
        <v>132.55000000000001</v>
      </c>
      <c r="AN6" s="35">
        <f t="shared" si="3"/>
        <v>134.69</v>
      </c>
      <c r="AO6" s="33" t="str">
        <f>IF(AO7="-","【-】","【"&amp;SUBSTITUTE(TEXT(AO7,"#,##0.00"),"-","△")&amp;"】")</f>
        <v>【23.68】</v>
      </c>
      <c r="AP6" s="35">
        <f t="shared" si="3"/>
        <v>208.5</v>
      </c>
      <c r="AQ6" s="35">
        <f>AQ7</f>
        <v>204.57</v>
      </c>
      <c r="AR6" s="35">
        <f>AR7</f>
        <v>203.39</v>
      </c>
      <c r="AS6" s="35">
        <f>AS7</f>
        <v>214.85</v>
      </c>
      <c r="AT6" s="35">
        <f t="shared" si="3"/>
        <v>271.92</v>
      </c>
      <c r="AU6" s="35">
        <f t="shared" si="3"/>
        <v>730.25</v>
      </c>
      <c r="AV6" s="35">
        <f t="shared" si="3"/>
        <v>868.31</v>
      </c>
      <c r="AW6" s="35">
        <f t="shared" si="3"/>
        <v>732.52</v>
      </c>
      <c r="AX6" s="35">
        <f t="shared" si="3"/>
        <v>819.73</v>
      </c>
      <c r="AY6" s="35">
        <f t="shared" si="3"/>
        <v>834.05</v>
      </c>
      <c r="AZ6" s="33" t="str">
        <f>IF(AZ7="-","【-】","【"&amp;SUBSTITUTE(TEXT(AZ7,"#,##0.00"),"-","△")&amp;"】")</f>
        <v>【462.72】</v>
      </c>
      <c r="BA6" s="35">
        <f t="shared" si="3"/>
        <v>361.1</v>
      </c>
      <c r="BB6" s="35">
        <f>BB7</f>
        <v>306.54000000000002</v>
      </c>
      <c r="BC6" s="35">
        <f>BC7</f>
        <v>238.12</v>
      </c>
      <c r="BD6" s="35">
        <f>BD7</f>
        <v>277.11</v>
      </c>
      <c r="BE6" s="35">
        <f t="shared" si="3"/>
        <v>252.42</v>
      </c>
      <c r="BF6" s="35">
        <f t="shared" si="3"/>
        <v>514.66</v>
      </c>
      <c r="BG6" s="35">
        <f t="shared" si="3"/>
        <v>504.81</v>
      </c>
      <c r="BH6" s="35">
        <f t="shared" si="3"/>
        <v>498.01</v>
      </c>
      <c r="BI6" s="35">
        <f t="shared" si="3"/>
        <v>490.39</v>
      </c>
      <c r="BJ6" s="35">
        <f t="shared" si="3"/>
        <v>475.44</v>
      </c>
      <c r="BK6" s="33" t="str">
        <f>IF(BK7="-","【-】","【"&amp;SUBSTITUTE(TEXT(BK7,"#,##0.00"),"-","△")&amp;"】")</f>
        <v>【233.92】</v>
      </c>
      <c r="BL6" s="35">
        <f t="shared" si="3"/>
        <v>130.88999999999999</v>
      </c>
      <c r="BM6" s="35">
        <f>BM7</f>
        <v>134.49</v>
      </c>
      <c r="BN6" s="35">
        <f>BN7</f>
        <v>133.36000000000001</v>
      </c>
      <c r="BO6" s="35">
        <f>BO7</f>
        <v>142.61000000000001</v>
      </c>
      <c r="BP6" s="35">
        <f t="shared" si="3"/>
        <v>152.81</v>
      </c>
      <c r="BQ6" s="35">
        <f t="shared" si="3"/>
        <v>95.99</v>
      </c>
      <c r="BR6" s="35">
        <f t="shared" si="3"/>
        <v>94.91</v>
      </c>
      <c r="BS6" s="35">
        <f t="shared" si="3"/>
        <v>90.22</v>
      </c>
      <c r="BT6" s="35">
        <f t="shared" si="3"/>
        <v>90.8</v>
      </c>
      <c r="BU6" s="35">
        <f t="shared" si="3"/>
        <v>93.49</v>
      </c>
      <c r="BV6" s="33" t="str">
        <f>IF(BV7="-","【-】","【"&amp;SUBSTITUTE(TEXT(BV7,"#,##0.00"),"-","△")&amp;"】")</f>
        <v>【112.31】</v>
      </c>
      <c r="BW6" s="35">
        <f t="shared" si="3"/>
        <v>44.99</v>
      </c>
      <c r="BX6" s="35">
        <f>BX7</f>
        <v>42.09</v>
      </c>
      <c r="BY6" s="35">
        <f>BY7</f>
        <v>40.5</v>
      </c>
      <c r="BZ6" s="35">
        <f>BZ7</f>
        <v>37.74</v>
      </c>
      <c r="CA6" s="35">
        <f t="shared" si="3"/>
        <v>35.25</v>
      </c>
      <c r="CB6" s="35">
        <f t="shared" si="3"/>
        <v>44.55</v>
      </c>
      <c r="CC6" s="35">
        <f t="shared" si="3"/>
        <v>47.36</v>
      </c>
      <c r="CD6" s="35">
        <f t="shared" si="3"/>
        <v>49.94</v>
      </c>
      <c r="CE6" s="35">
        <f t="shared" si="3"/>
        <v>50.56</v>
      </c>
      <c r="CF6" s="35">
        <f t="shared" ref="CF6" si="4">CF7</f>
        <v>49.4</v>
      </c>
      <c r="CG6" s="33" t="str">
        <f>IF(CG7="-","【-】","【"&amp;SUBSTITUTE(TEXT(CG7,"#,##0.00"),"-","△")&amp;"】")</f>
        <v>【19.07】</v>
      </c>
      <c r="CH6" s="35">
        <f t="shared" ref="CH6:CQ6" si="5">CH7</f>
        <v>26.77</v>
      </c>
      <c r="CI6" s="35">
        <f>CI7</f>
        <v>27.93</v>
      </c>
      <c r="CJ6" s="35">
        <f>CJ7</f>
        <v>28.8</v>
      </c>
      <c r="CK6" s="35">
        <f>CK7</f>
        <v>27.28</v>
      </c>
      <c r="CL6" s="35">
        <f t="shared" si="5"/>
        <v>27.75</v>
      </c>
      <c r="CM6" s="35">
        <f t="shared" si="5"/>
        <v>35.24</v>
      </c>
      <c r="CN6" s="35">
        <f t="shared" si="5"/>
        <v>35.22</v>
      </c>
      <c r="CO6" s="35">
        <f t="shared" si="5"/>
        <v>34.92</v>
      </c>
      <c r="CP6" s="35">
        <f t="shared" si="5"/>
        <v>34.19</v>
      </c>
      <c r="CQ6" s="35">
        <f t="shared" si="5"/>
        <v>36.65</v>
      </c>
      <c r="CR6" s="33" t="str">
        <f>IF(CR7="-","【-】","【"&amp;SUBSTITUTE(TEXT(CR7,"#,##0.00"),"-","△")&amp;"】")</f>
        <v>【54.01】</v>
      </c>
      <c r="CS6" s="35">
        <f t="shared" ref="CS6:DB6" si="6">CS7</f>
        <v>35.53</v>
      </c>
      <c r="CT6" s="35">
        <f>CT7</f>
        <v>38.85</v>
      </c>
      <c r="CU6" s="35">
        <f>CU7</f>
        <v>41.8</v>
      </c>
      <c r="CV6" s="35">
        <f>CV7</f>
        <v>43.52</v>
      </c>
      <c r="CW6" s="35">
        <f t="shared" si="6"/>
        <v>44.39</v>
      </c>
      <c r="CX6" s="35">
        <f t="shared" si="6"/>
        <v>50.28</v>
      </c>
      <c r="CY6" s="35">
        <f t="shared" si="6"/>
        <v>51.42</v>
      </c>
      <c r="CZ6" s="35">
        <f t="shared" si="6"/>
        <v>50.9</v>
      </c>
      <c r="DA6" s="35">
        <f t="shared" si="6"/>
        <v>49.05</v>
      </c>
      <c r="DB6" s="35">
        <f t="shared" si="6"/>
        <v>50.94</v>
      </c>
      <c r="DC6" s="33" t="str">
        <f>IF(DC7="-","【-】","【"&amp;SUBSTITUTE(TEXT(DC7,"#,##0.00"),"-","△")&amp;"】")</f>
        <v>【76.67】</v>
      </c>
      <c r="DD6" s="35">
        <f t="shared" ref="DD6:DM6" si="7">DD7</f>
        <v>33.42</v>
      </c>
      <c r="DE6" s="35">
        <f>DE7</f>
        <v>35.549999999999997</v>
      </c>
      <c r="DF6" s="35">
        <f>DF7</f>
        <v>37.71</v>
      </c>
      <c r="DG6" s="35">
        <f>DG7</f>
        <v>37.299999999999997</v>
      </c>
      <c r="DH6" s="35">
        <f t="shared" si="7"/>
        <v>39.08</v>
      </c>
      <c r="DI6" s="35">
        <f t="shared" si="7"/>
        <v>53.4</v>
      </c>
      <c r="DJ6" s="35">
        <f t="shared" si="7"/>
        <v>53.49</v>
      </c>
      <c r="DK6" s="35">
        <f t="shared" si="7"/>
        <v>54.3</v>
      </c>
      <c r="DL6" s="35">
        <f t="shared" si="7"/>
        <v>55.32</v>
      </c>
      <c r="DM6" s="35">
        <f t="shared" si="7"/>
        <v>55.08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3.46</v>
      </c>
      <c r="DU6" s="35">
        <f t="shared" si="8"/>
        <v>3.28</v>
      </c>
      <c r="DV6" s="35">
        <f t="shared" si="8"/>
        <v>4.66</v>
      </c>
      <c r="DW6" s="35">
        <f t="shared" si="8"/>
        <v>7.35</v>
      </c>
      <c r="DX6" s="35">
        <f t="shared" si="8"/>
        <v>7.6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0.13</v>
      </c>
      <c r="EF6" s="35">
        <f t="shared" si="9"/>
        <v>0.02</v>
      </c>
      <c r="EG6" s="35">
        <f t="shared" si="9"/>
        <v>0.06</v>
      </c>
      <c r="EH6" s="35">
        <f t="shared" si="9"/>
        <v>0.09</v>
      </c>
      <c r="EI6" s="35">
        <f t="shared" si="9"/>
        <v>0.4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89</v>
      </c>
      <c r="C7" s="37" t="s">
        <v>90</v>
      </c>
      <c r="D7" s="37" t="s">
        <v>91</v>
      </c>
      <c r="E7" s="37" t="s">
        <v>92</v>
      </c>
      <c r="F7" s="37" t="s">
        <v>93</v>
      </c>
      <c r="G7" s="37" t="s">
        <v>94</v>
      </c>
      <c r="H7" s="37" t="s">
        <v>95</v>
      </c>
      <c r="I7" s="37" t="s">
        <v>96</v>
      </c>
      <c r="J7" s="37" t="s">
        <v>97</v>
      </c>
      <c r="K7" s="38">
        <v>9760</v>
      </c>
      <c r="L7" s="37" t="s">
        <v>98</v>
      </c>
      <c r="M7" s="38">
        <v>1</v>
      </c>
      <c r="N7" s="38">
        <v>2708</v>
      </c>
      <c r="O7" s="39" t="s">
        <v>99</v>
      </c>
      <c r="P7" s="39">
        <v>62.4</v>
      </c>
      <c r="Q7" s="38">
        <v>12</v>
      </c>
      <c r="R7" s="38">
        <v>4332</v>
      </c>
      <c r="S7" s="37" t="s">
        <v>100</v>
      </c>
      <c r="T7" s="40">
        <v>126.82</v>
      </c>
      <c r="U7" s="40">
        <v>129.69999999999999</v>
      </c>
      <c r="V7" s="40">
        <v>132.83000000000001</v>
      </c>
      <c r="W7" s="40">
        <v>136.56</v>
      </c>
      <c r="X7" s="40">
        <v>145.49</v>
      </c>
      <c r="Y7" s="40">
        <v>113.67</v>
      </c>
      <c r="Z7" s="40">
        <v>110.79</v>
      </c>
      <c r="AA7" s="40">
        <v>108.76</v>
      </c>
      <c r="AB7" s="40">
        <v>110.19</v>
      </c>
      <c r="AC7" s="41">
        <v>113.73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118.97</v>
      </c>
      <c r="AK7" s="40">
        <v>121.15</v>
      </c>
      <c r="AL7" s="40">
        <v>125.8</v>
      </c>
      <c r="AM7" s="40">
        <v>132.55000000000001</v>
      </c>
      <c r="AN7" s="40">
        <v>134.69</v>
      </c>
      <c r="AO7" s="40">
        <v>23.68</v>
      </c>
      <c r="AP7" s="40">
        <v>208.5</v>
      </c>
      <c r="AQ7" s="40">
        <v>204.57</v>
      </c>
      <c r="AR7" s="40">
        <v>203.39</v>
      </c>
      <c r="AS7" s="40">
        <v>214.85</v>
      </c>
      <c r="AT7" s="40">
        <v>271.92</v>
      </c>
      <c r="AU7" s="40">
        <v>730.25</v>
      </c>
      <c r="AV7" s="40">
        <v>868.31</v>
      </c>
      <c r="AW7" s="40">
        <v>732.52</v>
      </c>
      <c r="AX7" s="40">
        <v>819.73</v>
      </c>
      <c r="AY7" s="40">
        <v>834.05</v>
      </c>
      <c r="AZ7" s="40">
        <v>462.72</v>
      </c>
      <c r="BA7" s="40">
        <v>361.1</v>
      </c>
      <c r="BB7" s="40">
        <v>306.54000000000002</v>
      </c>
      <c r="BC7" s="40">
        <v>238.12</v>
      </c>
      <c r="BD7" s="40">
        <v>277.11</v>
      </c>
      <c r="BE7" s="40">
        <v>252.42</v>
      </c>
      <c r="BF7" s="40">
        <v>514.66</v>
      </c>
      <c r="BG7" s="40">
        <v>504.81</v>
      </c>
      <c r="BH7" s="40">
        <v>498.01</v>
      </c>
      <c r="BI7" s="40">
        <v>490.39</v>
      </c>
      <c r="BJ7" s="40">
        <v>475.44</v>
      </c>
      <c r="BK7" s="40">
        <v>233.92</v>
      </c>
      <c r="BL7" s="40">
        <v>130.88999999999999</v>
      </c>
      <c r="BM7" s="40">
        <v>134.49</v>
      </c>
      <c r="BN7" s="40">
        <v>133.36000000000001</v>
      </c>
      <c r="BO7" s="40">
        <v>142.61000000000001</v>
      </c>
      <c r="BP7" s="40">
        <v>152.81</v>
      </c>
      <c r="BQ7" s="40">
        <v>95.99</v>
      </c>
      <c r="BR7" s="40">
        <v>94.91</v>
      </c>
      <c r="BS7" s="40">
        <v>90.22</v>
      </c>
      <c r="BT7" s="40">
        <v>90.8</v>
      </c>
      <c r="BU7" s="40">
        <v>93.49</v>
      </c>
      <c r="BV7" s="40">
        <v>112.31</v>
      </c>
      <c r="BW7" s="40">
        <v>44.99</v>
      </c>
      <c r="BX7" s="40">
        <v>42.09</v>
      </c>
      <c r="BY7" s="40">
        <v>40.5</v>
      </c>
      <c r="BZ7" s="40">
        <v>37.74</v>
      </c>
      <c r="CA7" s="40">
        <v>35.25</v>
      </c>
      <c r="CB7" s="40">
        <v>44.55</v>
      </c>
      <c r="CC7" s="40">
        <v>47.36</v>
      </c>
      <c r="CD7" s="40">
        <v>49.94</v>
      </c>
      <c r="CE7" s="40">
        <v>50.56</v>
      </c>
      <c r="CF7" s="40">
        <v>49.4</v>
      </c>
      <c r="CG7" s="40">
        <v>19.07</v>
      </c>
      <c r="CH7" s="40">
        <v>26.77</v>
      </c>
      <c r="CI7" s="40">
        <v>27.93</v>
      </c>
      <c r="CJ7" s="40">
        <v>28.8</v>
      </c>
      <c r="CK7" s="40">
        <v>27.28</v>
      </c>
      <c r="CL7" s="40">
        <v>27.75</v>
      </c>
      <c r="CM7" s="40">
        <v>35.24</v>
      </c>
      <c r="CN7" s="40">
        <v>35.22</v>
      </c>
      <c r="CO7" s="40">
        <v>34.92</v>
      </c>
      <c r="CP7" s="40">
        <v>34.19</v>
      </c>
      <c r="CQ7" s="40">
        <v>36.65</v>
      </c>
      <c r="CR7" s="40">
        <v>54.01</v>
      </c>
      <c r="CS7" s="40">
        <v>35.53</v>
      </c>
      <c r="CT7" s="40">
        <v>38.85</v>
      </c>
      <c r="CU7" s="40">
        <v>41.8</v>
      </c>
      <c r="CV7" s="40">
        <v>43.52</v>
      </c>
      <c r="CW7" s="40">
        <v>44.39</v>
      </c>
      <c r="CX7" s="40">
        <v>50.28</v>
      </c>
      <c r="CY7" s="40">
        <v>51.42</v>
      </c>
      <c r="CZ7" s="40">
        <v>50.9</v>
      </c>
      <c r="DA7" s="40">
        <v>49.05</v>
      </c>
      <c r="DB7" s="40">
        <v>50.94</v>
      </c>
      <c r="DC7" s="40">
        <v>76.67</v>
      </c>
      <c r="DD7" s="40">
        <v>33.42</v>
      </c>
      <c r="DE7" s="40">
        <v>35.549999999999997</v>
      </c>
      <c r="DF7" s="40">
        <v>37.71</v>
      </c>
      <c r="DG7" s="40">
        <v>37.299999999999997</v>
      </c>
      <c r="DH7" s="40">
        <v>39.08</v>
      </c>
      <c r="DI7" s="40">
        <v>53.4</v>
      </c>
      <c r="DJ7" s="40">
        <v>53.49</v>
      </c>
      <c r="DK7" s="40">
        <v>54.3</v>
      </c>
      <c r="DL7" s="40">
        <v>55.32</v>
      </c>
      <c r="DM7" s="40">
        <v>55.08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3.46</v>
      </c>
      <c r="DU7" s="40">
        <v>3.28</v>
      </c>
      <c r="DV7" s="40">
        <v>4.66</v>
      </c>
      <c r="DW7" s="40">
        <v>7.35</v>
      </c>
      <c r="DX7" s="40">
        <v>7.6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0.13</v>
      </c>
      <c r="EF7" s="40">
        <v>0.02</v>
      </c>
      <c r="EG7" s="40">
        <v>0.06</v>
      </c>
      <c r="EH7" s="40">
        <v>0.09</v>
      </c>
      <c r="EI7" s="40">
        <v>0.4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101</v>
      </c>
      <c r="C9" s="43" t="s">
        <v>102</v>
      </c>
      <c r="D9" s="43" t="s">
        <v>103</v>
      </c>
      <c r="E9" s="43" t="s">
        <v>104</v>
      </c>
      <c r="F9" s="43" t="s">
        <v>105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42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126.82</v>
      </c>
      <c r="V11" s="48">
        <f>IF(U6="-",NA(),U6)</f>
        <v>129.69999999999999</v>
      </c>
      <c r="W11" s="48">
        <f>IF(V6="-",NA(),V6)</f>
        <v>132.83000000000001</v>
      </c>
      <c r="X11" s="48">
        <f>IF(W6="-",NA(),W6)</f>
        <v>136.56</v>
      </c>
      <c r="Y11" s="48">
        <f>IF(X6="-",NA(),X6)</f>
        <v>145.49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208.5</v>
      </c>
      <c r="AR11" s="48">
        <f>IF(AQ6="-",NA(),AQ6)</f>
        <v>204.57</v>
      </c>
      <c r="AS11" s="48">
        <f>IF(AR6="-",NA(),AR6)</f>
        <v>203.39</v>
      </c>
      <c r="AT11" s="48">
        <f>IF(AS6="-",NA(),AS6)</f>
        <v>214.85</v>
      </c>
      <c r="AU11" s="48">
        <f>IF(AT6="-",NA(),AT6)</f>
        <v>271.92</v>
      </c>
      <c r="BA11" s="47" t="s">
        <v>23</v>
      </c>
      <c r="BB11" s="48">
        <f>IF(BA6="-",NA(),BA6)</f>
        <v>361.1</v>
      </c>
      <c r="BC11" s="48">
        <f>IF(BB6="-",NA(),BB6)</f>
        <v>306.54000000000002</v>
      </c>
      <c r="BD11" s="48">
        <f>IF(BC6="-",NA(),BC6)</f>
        <v>238.12</v>
      </c>
      <c r="BE11" s="48">
        <f>IF(BD6="-",NA(),BD6)</f>
        <v>277.11</v>
      </c>
      <c r="BF11" s="48">
        <f>IF(BE6="-",NA(),BE6)</f>
        <v>252.42</v>
      </c>
      <c r="BL11" s="47" t="s">
        <v>23</v>
      </c>
      <c r="BM11" s="48">
        <f>IF(BL6="-",NA(),BL6)</f>
        <v>130.88999999999999</v>
      </c>
      <c r="BN11" s="48">
        <f>IF(BM6="-",NA(),BM6)</f>
        <v>134.49</v>
      </c>
      <c r="BO11" s="48">
        <f>IF(BN6="-",NA(),BN6)</f>
        <v>133.36000000000001</v>
      </c>
      <c r="BP11" s="48">
        <f>IF(BO6="-",NA(),BO6)</f>
        <v>142.61000000000001</v>
      </c>
      <c r="BQ11" s="48">
        <f>IF(BP6="-",NA(),BP6)</f>
        <v>152.81</v>
      </c>
      <c r="BW11" s="47" t="s">
        <v>23</v>
      </c>
      <c r="BX11" s="48">
        <f>IF(BW6="-",NA(),BW6)</f>
        <v>44.99</v>
      </c>
      <c r="BY11" s="48">
        <f>IF(BX6="-",NA(),BX6)</f>
        <v>42.09</v>
      </c>
      <c r="BZ11" s="48">
        <f>IF(BY6="-",NA(),BY6)</f>
        <v>40.5</v>
      </c>
      <c r="CA11" s="48">
        <f>IF(BZ6="-",NA(),BZ6)</f>
        <v>37.74</v>
      </c>
      <c r="CB11" s="48">
        <f>IF(CA6="-",NA(),CA6)</f>
        <v>35.25</v>
      </c>
      <c r="CH11" s="47" t="s">
        <v>23</v>
      </c>
      <c r="CI11" s="48">
        <f>IF(CH6="-",NA(),CH6)</f>
        <v>26.77</v>
      </c>
      <c r="CJ11" s="48">
        <f>IF(CI6="-",NA(),CI6)</f>
        <v>27.93</v>
      </c>
      <c r="CK11" s="48">
        <f>IF(CJ6="-",NA(),CJ6)</f>
        <v>28.8</v>
      </c>
      <c r="CL11" s="48">
        <f>IF(CK6="-",NA(),CK6)</f>
        <v>27.28</v>
      </c>
      <c r="CM11" s="48">
        <f>IF(CL6="-",NA(),CL6)</f>
        <v>27.75</v>
      </c>
      <c r="CS11" s="47" t="s">
        <v>23</v>
      </c>
      <c r="CT11" s="48">
        <f>IF(CS6="-",NA(),CS6)</f>
        <v>35.53</v>
      </c>
      <c r="CU11" s="48">
        <f>IF(CT6="-",NA(),CT6)</f>
        <v>38.85</v>
      </c>
      <c r="CV11" s="48">
        <f>IF(CU6="-",NA(),CU6)</f>
        <v>41.8</v>
      </c>
      <c r="CW11" s="48">
        <f>IF(CV6="-",NA(),CV6)</f>
        <v>43.52</v>
      </c>
      <c r="CX11" s="48">
        <f>IF(CW6="-",NA(),CW6)</f>
        <v>44.39</v>
      </c>
      <c r="DD11" s="47" t="s">
        <v>23</v>
      </c>
      <c r="DE11" s="48">
        <f>IF(DD6="-",NA(),DD6)</f>
        <v>33.42</v>
      </c>
      <c r="DF11" s="48">
        <f>IF(DE6="-",NA(),DE6)</f>
        <v>35.549999999999997</v>
      </c>
      <c r="DG11" s="48">
        <f>IF(DF6="-",NA(),DF6)</f>
        <v>37.71</v>
      </c>
      <c r="DH11" s="48">
        <f>IF(DG6="-",NA(),DG6)</f>
        <v>37.299999999999997</v>
      </c>
      <c r="DI11" s="48">
        <f>IF(DH6="-",NA(),DH6)</f>
        <v>39.08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113.67</v>
      </c>
      <c r="V12" s="48">
        <f>IF(Z6="-",NA(),Z6)</f>
        <v>110.79</v>
      </c>
      <c r="W12" s="48">
        <f>IF(AA6="-",NA(),AA6)</f>
        <v>108.76</v>
      </c>
      <c r="X12" s="48">
        <f>IF(AB6="-",NA(),AB6)</f>
        <v>110.19</v>
      </c>
      <c r="Y12" s="48">
        <f>IF(AC6="-",NA(),AC6)</f>
        <v>113.73</v>
      </c>
      <c r="AE12" s="47" t="s">
        <v>24</v>
      </c>
      <c r="AF12" s="48">
        <f>IF(AJ6="-",NA(),AJ6)</f>
        <v>118.97</v>
      </c>
      <c r="AG12" s="48">
        <f t="shared" ref="AG12:AJ12" si="10">IF(AK6="-",NA(),AK6)</f>
        <v>121.15</v>
      </c>
      <c r="AH12" s="48">
        <f t="shared" si="10"/>
        <v>125.8</v>
      </c>
      <c r="AI12" s="48">
        <f t="shared" si="10"/>
        <v>132.55000000000001</v>
      </c>
      <c r="AJ12" s="48">
        <f t="shared" si="10"/>
        <v>134.69</v>
      </c>
      <c r="AP12" s="47" t="s">
        <v>24</v>
      </c>
      <c r="AQ12" s="48">
        <f>IF(AU6="-",NA(),AU6)</f>
        <v>730.25</v>
      </c>
      <c r="AR12" s="48">
        <f t="shared" ref="AR12:AU12" si="11">IF(AV6="-",NA(),AV6)</f>
        <v>868.31</v>
      </c>
      <c r="AS12" s="48">
        <f t="shared" si="11"/>
        <v>732.52</v>
      </c>
      <c r="AT12" s="48">
        <f t="shared" si="11"/>
        <v>819.73</v>
      </c>
      <c r="AU12" s="48">
        <f t="shared" si="11"/>
        <v>834.05</v>
      </c>
      <c r="BA12" s="47" t="s">
        <v>24</v>
      </c>
      <c r="BB12" s="48">
        <f>IF(BF6="-",NA(),BF6)</f>
        <v>514.66</v>
      </c>
      <c r="BC12" s="48">
        <f t="shared" ref="BC12:BF12" si="12">IF(BG6="-",NA(),BG6)</f>
        <v>504.81</v>
      </c>
      <c r="BD12" s="48">
        <f t="shared" si="12"/>
        <v>498.01</v>
      </c>
      <c r="BE12" s="48">
        <f t="shared" si="12"/>
        <v>490.39</v>
      </c>
      <c r="BF12" s="48">
        <f t="shared" si="12"/>
        <v>475.44</v>
      </c>
      <c r="BL12" s="47" t="s">
        <v>24</v>
      </c>
      <c r="BM12" s="48">
        <f>IF(BQ6="-",NA(),BQ6)</f>
        <v>95.99</v>
      </c>
      <c r="BN12" s="48">
        <f t="shared" ref="BN12:BQ12" si="13">IF(BR6="-",NA(),BR6)</f>
        <v>94.91</v>
      </c>
      <c r="BO12" s="48">
        <f t="shared" si="13"/>
        <v>90.22</v>
      </c>
      <c r="BP12" s="48">
        <f t="shared" si="13"/>
        <v>90.8</v>
      </c>
      <c r="BQ12" s="48">
        <f t="shared" si="13"/>
        <v>93.49</v>
      </c>
      <c r="BW12" s="47" t="s">
        <v>24</v>
      </c>
      <c r="BX12" s="48">
        <f>IF(CB6="-",NA(),CB6)</f>
        <v>44.55</v>
      </c>
      <c r="BY12" s="48">
        <f t="shared" ref="BY12:CB12" si="14">IF(CC6="-",NA(),CC6)</f>
        <v>47.36</v>
      </c>
      <c r="BZ12" s="48">
        <f t="shared" si="14"/>
        <v>49.94</v>
      </c>
      <c r="CA12" s="48">
        <f t="shared" si="14"/>
        <v>50.56</v>
      </c>
      <c r="CB12" s="48">
        <f t="shared" si="14"/>
        <v>49.4</v>
      </c>
      <c r="CH12" s="47" t="s">
        <v>24</v>
      </c>
      <c r="CI12" s="48">
        <f>IF(CM6="-",NA(),CM6)</f>
        <v>35.24</v>
      </c>
      <c r="CJ12" s="48">
        <f t="shared" ref="CJ12:CM12" si="15">IF(CN6="-",NA(),CN6)</f>
        <v>35.22</v>
      </c>
      <c r="CK12" s="48">
        <f t="shared" si="15"/>
        <v>34.92</v>
      </c>
      <c r="CL12" s="48">
        <f t="shared" si="15"/>
        <v>34.19</v>
      </c>
      <c r="CM12" s="48">
        <f t="shared" si="15"/>
        <v>36.65</v>
      </c>
      <c r="CS12" s="47" t="s">
        <v>24</v>
      </c>
      <c r="CT12" s="48">
        <f>IF(CX6="-",NA(),CX6)</f>
        <v>50.28</v>
      </c>
      <c r="CU12" s="48">
        <f t="shared" ref="CU12:CX12" si="16">IF(CY6="-",NA(),CY6)</f>
        <v>51.42</v>
      </c>
      <c r="CV12" s="48">
        <f t="shared" si="16"/>
        <v>50.9</v>
      </c>
      <c r="CW12" s="48">
        <f t="shared" si="16"/>
        <v>49.05</v>
      </c>
      <c r="CX12" s="48">
        <f t="shared" si="16"/>
        <v>50.94</v>
      </c>
      <c r="DD12" s="47" t="s">
        <v>24</v>
      </c>
      <c r="DE12" s="48">
        <f>IF(DI6="-",NA(),DI6)</f>
        <v>53.4</v>
      </c>
      <c r="DF12" s="48">
        <f t="shared" ref="DF12:DI12" si="17">IF(DJ6="-",NA(),DJ6)</f>
        <v>53.49</v>
      </c>
      <c r="DG12" s="48">
        <f t="shared" si="17"/>
        <v>54.3</v>
      </c>
      <c r="DH12" s="48">
        <f t="shared" si="17"/>
        <v>55.32</v>
      </c>
      <c r="DI12" s="48">
        <f t="shared" si="17"/>
        <v>55.08</v>
      </c>
      <c r="DO12" s="47" t="s">
        <v>24</v>
      </c>
      <c r="DP12" s="48">
        <f>IF(DT6="-",NA(),DT6)</f>
        <v>3.46</v>
      </c>
      <c r="DQ12" s="48">
        <f t="shared" ref="DQ12:DT12" si="18">IF(DU6="-",NA(),DU6)</f>
        <v>3.28</v>
      </c>
      <c r="DR12" s="48">
        <f t="shared" si="18"/>
        <v>4.66</v>
      </c>
      <c r="DS12" s="48">
        <f t="shared" si="18"/>
        <v>7.35</v>
      </c>
      <c r="DT12" s="48">
        <f t="shared" si="18"/>
        <v>7.6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0.02</v>
      </c>
      <c r="EC12" s="48">
        <f t="shared" si="19"/>
        <v>0.06</v>
      </c>
      <c r="ED12" s="48">
        <f t="shared" si="19"/>
        <v>0.09</v>
      </c>
      <c r="EE12" s="48">
        <f t="shared" si="19"/>
        <v>0.4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Gifu</cp:lastModifiedBy>
  <cp:lastPrinted>2023-01-23T23:45:51Z</cp:lastPrinted>
  <dcterms:created xsi:type="dcterms:W3CDTF">2022-12-01T02:34:55Z</dcterms:created>
  <dcterms:modified xsi:type="dcterms:W3CDTF">2023-03-14T05:50:51Z</dcterms:modified>
  <cp:category/>
</cp:coreProperties>
</file>