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rv\総務企画課\財務経理班\R05企財班サーバー★★★\R05経営ライン\600 他部局関係［経600］\R6.1.17【依頼・126（金）〆切】公営企業に係る経営比較分析表（令和４年度決算）の分析等について（依頼）\02_回答\"/>
    </mc:Choice>
  </mc:AlternateContent>
  <workbookProtection workbookAlgorithmName="SHA-512" workbookHashValue="C783fY72r8UfUobpx8Ar+jJv1z2hEs0vfCtf8JLH6nNUNbu+6ybF4kKnm8EffWB7VbsjMmfGB4k2xUXkSIcDKw==" workbookSaltValue="g5/+/EyRfxfnlbQ+aHi5bw=="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<sst xmlns="http://schemas.openxmlformats.org/spreadsheetml/2006/main" count="228" uniqueCount="114">
  <si>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</si>
  <si>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</si>
  <si>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</si>
  <si>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</si>
  <si>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</si>
  <si>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</si>
  <si>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</si>
  <si>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</si>
  <si>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</si>
  <si>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</si>
  <si>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</si>
  <si>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</si>
  <si>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</si>
  <si>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</si>
  <si>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</si>
  <si>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</si>
  <si>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</si>
  <si>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</si>
  <si>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</si>
  <si>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</si>
  <si>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</si>
  <si>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</si>
  <si>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</si>
  <si>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</si>
  <si>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</si>
  <si>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</si>
  <si>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</si>
  <si>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</si>
  <si>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</si>
  <si>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</si>
  <si>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</si>
  <si>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</si>
  <si>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</si>
  <si>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</si>
  <si>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</si>
  <si>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</si>
  <si>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</si>
  <si>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</si>
  <si>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</si>
  <si>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</si>
  <si>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</si>
  <si>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</si>
  <si>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</si>
  <si>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</si>
  <si>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</si>
  <si>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</si>
  <si>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</si>
  <si>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</si>
  <si>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</si>
  <si>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</si>
  <si>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</si>
  <si>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</si>
  <si>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</si>
  <si>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</si>
  <si>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</si>
  <si>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</si>
  <si>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</si>
  <si>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</si>
  <si>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</si>
  <si>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</si>
  <si>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</si>
  <si>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</si>
  <si>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</si>
  <si>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</si>
  <si>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</si>
  <si>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</si>
  <si>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</si>
  <si>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</si>
  <si>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</si>
  <si>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</si>
  <si>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</si>
  <si>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</si>
  <si>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</si>
  <si>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</si>
  <si>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</si>
  <si>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</si>
  <si>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</si>
  <si>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</si>
  <si>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</si>
  <si>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</si>
  <si>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</si>
  <si>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</si>
  <si>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</si>
  <si>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</si>
  <si>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</si>
  <si>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</si>
  <si>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</si>
  <si>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</si>
  <si>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</si>
  <si>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</si>
  <si>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</si>
  <si>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</si>
  <si>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</si>
  <si>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</si>
  <si>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</si>
  <si>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</si>
  <si>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</si>
  <si>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</si>
  <si>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</si>
  <si>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</si>
  <si>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</si>
  <si>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</si>
  <si>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</si>
  <si>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</si>
  <si>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</si>
  <si>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</si>
  <si>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</si>
  <si>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</si>
  <si>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</si>
  <si>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</si>
  <si>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</si>
  <si>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管路及びその他施設の耐用年数については、過去の実績、施設の保全・維持管理の方策等の統一化及び長期的な修繕計画を実施することで、法定耐用年数より長い独自の更新基準年数を設定している。
　これにより、有形固定資産減価償却率は全国平均より若干低いが、約５割と高い値となっている。
　また、管路経年化率については、本土復帰後に整備した主要な管路が耐用年数を迎えており、全国平均に比べて高い値となっている。
　管路更新率については、老朽化した管路を計画的に更新し、一定区間毎に供用開始しているところであり、令和４年度は新たに約19kmの管路を供用開始している。</t>
    <phoneticPr fontId="4"/>
  </si>
  <si>
    <t>　経営の状況としては、過去５年間経常収支比率が100％以上となっており、累積欠損金比率も0が続いているが、令和４年度の収支は、黒字となったものの前年度比の純利益は大幅減となった。また、流動比率も100％以上となっているものの、全国平均値に比べ低い値となっている。
　一方、給水原価及び企業債残高対給水収益比率が全国平均値に比べ高く、また、料金回収率は低くなっており、令和４年度は100を下回っている。
　これは、多くの零細な水源から取水していることや、水源地と消費地が離れていることから、多くの施設、長距離の導・送水管が必要となり、人件費、動力費等の費用負担が大きくなっていること、また、施設投資規模も多く企業債残高が高くなっていることが要因である。
　効率性の面では、施設利用率は全国平均よりも高く、効率的な経営を行っている。有収率は平均値よりも低いがこれはメータ誤差によるものと考えられる。</t>
    <rPh sb="11" eb="13">
      <t>カコ</t>
    </rPh>
    <rPh sb="14" eb="16">
      <t>ネンカン</t>
    </rPh>
    <rPh sb="36" eb="38">
      <t>ルイセキ</t>
    </rPh>
    <rPh sb="38" eb="41">
      <t>ケッソンキン</t>
    </rPh>
    <rPh sb="41" eb="43">
      <t>ヒリツ</t>
    </rPh>
    <rPh sb="46" eb="47">
      <t>ツヅ</t>
    </rPh>
    <rPh sb="92" eb="94">
      <t>リュウドウ</t>
    </rPh>
    <rPh sb="94" eb="96">
      <t>ヒリツ</t>
    </rPh>
    <rPh sb="170" eb="172">
      <t>リョウキン</t>
    </rPh>
    <rPh sb="172" eb="175">
      <t>カイシュウリツ</t>
    </rPh>
    <rPh sb="176" eb="177">
      <t>ヒク</t>
    </rPh>
    <rPh sb="184" eb="186">
      <t>レイワ</t>
    </rPh>
    <rPh sb="187" eb="189">
      <t>ネンド</t>
    </rPh>
    <rPh sb="194" eb="196">
      <t>シタマワ</t>
    </rPh>
    <rPh sb="393" eb="394">
      <t>カンガ</t>
    </rPh>
    <phoneticPr fontId="4"/>
  </si>
  <si>
    <r>
      <t>　現時点での経営状況は黒字となっているが、</t>
    </r>
    <r>
      <rPr>
        <sz val="11"/>
        <rFont val="ＭＳ ゴシック"/>
        <family val="3"/>
        <charset val="128"/>
      </rPr>
      <t xml:space="preserve">燃料費調整単価の上昇により電気料金が高騰しており、その影響も相まって令和４年度の収支は、黒字となったものの前年度比の純利益は大幅減となった。
　料金回収が100％を下回っていることもあり、今後は中長期計画のほか、水道料金の見直しについても検討する必要がある。
</t>
    </r>
    <r>
      <rPr>
        <sz val="11"/>
        <color theme="1"/>
        <rFont val="ＭＳ ゴシック"/>
        <family val="3"/>
        <charset val="128"/>
      </rPr>
      <t xml:space="preserve">
　施設整備については、アセットマネジメントの手法を取り入れた施設整備計画を策定しており、引き続き老朽化施設の計画的な更新や耐震化を進めていく。</t>
    </r>
    <rPh sb="11" eb="13">
      <t>クロジ</t>
    </rPh>
    <rPh sb="21" eb="28">
      <t>ネンリョウヒチョウセイタンカ</t>
    </rPh>
    <rPh sb="29" eb="31">
      <t>ジョウショウ</t>
    </rPh>
    <rPh sb="34" eb="36">
      <t>デンキ</t>
    </rPh>
    <rPh sb="36" eb="38">
      <t>リョウキン</t>
    </rPh>
    <rPh sb="39" eb="41">
      <t>コウトウ</t>
    </rPh>
    <rPh sb="48" eb="50">
      <t>エイキョウ</t>
    </rPh>
    <rPh sb="51" eb="52">
      <t>アイ</t>
    </rPh>
    <rPh sb="94" eb="96">
      <t>リョウキン</t>
    </rPh>
    <rPh sb="96" eb="98">
      <t>カイシュウ</t>
    </rPh>
    <rPh sb="104" eb="106">
      <t>シタマワ</t>
    </rPh>
    <rPh sb="116" eb="118">
      <t>コンゴ</t>
    </rPh>
    <rPh sb="119" eb="122">
      <t>チュウチョウキ</t>
    </rPh>
    <rPh sb="122" eb="124">
      <t>ケイカク</t>
    </rPh>
    <rPh sb="128" eb="130">
      <t>スイドウ</t>
    </rPh>
    <rPh sb="130" eb="132">
      <t>リョウキン</t>
    </rPh>
    <rPh sb="133" eb="135">
      <t>ミナオ</t>
    </rPh>
    <rPh sb="141" eb="143">
      <t>ケントウ</t>
    </rPh>
    <rPh sb="145" eb="1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</si>
</sst>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0.45</c:v>
                </c:pt>
                <c:pt idx="1">
                  <c:v>0</c:v>
                </c:pt>
                <c:pt idx="2" formatCode="#,##0.00;&quot;△&quot;#,##0.00;&quot;-&quot;">
                  <c:v>1.22</c:v>
                </c:pt>
                <c:pt idx="3" formatCode="#,##0.00;&quot;△&quot;#,##0.00;&quot;-&quot;">
                  <c:v>0.41</c:v>
                </c:pt>
                <c:pt idx="4" formatCode="#,##0.00;&quot;△&quot;#,##0.00;&quot;-&quot;">
                  <c:v>2.69</c:v>
                </c:pt>
              </c:numCache>
            </c:numRef>
          </c:val>
          <c:extLst>
            <c:ext xmlns:c16="http://schemas.microsoft.com/office/drawing/2014/chart" uri="{C3380CC4-5D6E-409C-BE32-E72D297353CC}">
              <c16:uniqueId val="{00000000-6DB5-4F3C-921D-BA847BA8AF1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6DB5-4F3C-921D-BA847BA8AF1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70.17</c:v>
                </c:pt>
                <c:pt idx="1">
                  <c:v>70.27</c:v>
                </c:pt>
                <c:pt idx="2">
                  <c:v>70.03</c:v>
                </c:pt>
                <c:pt idx="3">
                  <c:v>69.72</c:v>
                </c:pt>
                <c:pt idx="4">
                  <c:v>70.150000000000006</c:v>
                </c:pt>
              </c:numCache>
            </c:numRef>
          </c:val>
          <c:extLst>
            <c:ext xmlns:c16="http://schemas.microsoft.com/office/drawing/2014/chart" uri="{C3380CC4-5D6E-409C-BE32-E72D297353CC}">
              <c16:uniqueId val="{00000000-CCDD-4416-B030-0E6602392CC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CCDD-4416-B030-0E6602392CC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99.16</c:v>
                </c:pt>
                <c:pt idx="1">
                  <c:v>99.08</c:v>
                </c:pt>
                <c:pt idx="2">
                  <c:v>99.12</c:v>
                </c:pt>
                <c:pt idx="3">
                  <c:v>99.13</c:v>
                </c:pt>
                <c:pt idx="4">
                  <c:v>99</c:v>
                </c:pt>
              </c:numCache>
            </c:numRef>
          </c:val>
          <c:extLst>
            <c:ext xmlns:c16="http://schemas.microsoft.com/office/drawing/2014/chart" uri="{C3380CC4-5D6E-409C-BE32-E72D297353CC}">
              <c16:uniqueId val="{00000000-5664-4127-93FA-E01E2520C17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5664-4127-93FA-E01E2520C17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101.26</c:v>
                </c:pt>
                <c:pt idx="1">
                  <c:v>103.02</c:v>
                </c:pt>
                <c:pt idx="2">
                  <c:v>104.15</c:v>
                </c:pt>
                <c:pt idx="3">
                  <c:v>102.03</c:v>
                </c:pt>
                <c:pt idx="4">
                  <c:v>100.46</c:v>
                </c:pt>
              </c:numCache>
            </c:numRef>
          </c:val>
          <c:extLst>
            <c:ext xmlns:c16="http://schemas.microsoft.com/office/drawing/2014/chart" uri="{C3380CC4-5D6E-409C-BE32-E72D297353CC}">
              <c16:uniqueId val="{00000000-A30B-4FBF-BE10-72C7443478F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A30B-4FBF-BE10-72C7443478F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50.27</c:v>
                </c:pt>
                <c:pt idx="1">
                  <c:v>51.65</c:v>
                </c:pt>
                <c:pt idx="2">
                  <c:v>52.35</c:v>
                </c:pt>
                <c:pt idx="3">
                  <c:v>53.99</c:v>
                </c:pt>
                <c:pt idx="4">
                  <c:v>54.97</c:v>
                </c:pt>
              </c:numCache>
            </c:numRef>
          </c:val>
          <c:extLst>
            <c:ext xmlns:c16="http://schemas.microsoft.com/office/drawing/2014/chart" uri="{C3380CC4-5D6E-409C-BE32-E72D297353CC}">
              <c16:uniqueId val="{00000000-D528-4D1C-8899-0734AFD0586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D528-4D1C-8899-0734AFD0586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30.57</c:v>
                </c:pt>
                <c:pt idx="1">
                  <c:v>30.56</c:v>
                </c:pt>
                <c:pt idx="2">
                  <c:v>38.22</c:v>
                </c:pt>
                <c:pt idx="3">
                  <c:v>38.46</c:v>
                </c:pt>
                <c:pt idx="4">
                  <c:v>36.81</c:v>
                </c:pt>
              </c:numCache>
            </c:numRef>
          </c:val>
          <c:extLst>
            <c:ext xmlns:c16="http://schemas.microsoft.com/office/drawing/2014/chart" uri="{C3380CC4-5D6E-409C-BE32-E72D297353CC}">
              <c16:uniqueId val="{00000000-308E-4713-B263-44A24B7AC99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308E-4713-B263-44A24B7AC99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5A-450B-904C-FE1C68CD235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865A-450B-904C-FE1C68CD235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187.42</c:v>
                </c:pt>
                <c:pt idx="1">
                  <c:v>178.27</c:v>
                </c:pt>
                <c:pt idx="2">
                  <c:v>188.6</c:v>
                </c:pt>
                <c:pt idx="3">
                  <c:v>173.21</c:v>
                </c:pt>
                <c:pt idx="4">
                  <c:v>154.91</c:v>
                </c:pt>
              </c:numCache>
            </c:numRef>
          </c:val>
          <c:extLst>
            <c:ext xmlns:c16="http://schemas.microsoft.com/office/drawing/2014/chart" uri="{C3380CC4-5D6E-409C-BE32-E72D297353CC}">
              <c16:uniqueId val="{00000000-F2BF-4BC8-BF65-54CEED22B99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F2BF-4BC8-BF65-54CEED22B99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404.71</c:v>
                </c:pt>
                <c:pt idx="1">
                  <c:v>392.64</c:v>
                </c:pt>
                <c:pt idx="2">
                  <c:v>383.09</c:v>
                </c:pt>
                <c:pt idx="3">
                  <c:v>371.64</c:v>
                </c:pt>
                <c:pt idx="4">
                  <c:v>358.96</c:v>
                </c:pt>
              </c:numCache>
            </c:numRef>
          </c:val>
          <c:extLst>
            <c:ext xmlns:c16="http://schemas.microsoft.com/office/drawing/2014/chart" uri="{C3380CC4-5D6E-409C-BE32-E72D297353CC}">
              <c16:uniqueId val="{00000000-2A33-43A3-A2B1-9BAB0476527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2A33-43A3-A2B1-9BAB0476527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100.91</c:v>
                </c:pt>
                <c:pt idx="1">
                  <c:v>104.31</c:v>
                </c:pt>
                <c:pt idx="2">
                  <c:v>106.49</c:v>
                </c:pt>
                <c:pt idx="3">
                  <c:v>102.65</c:v>
                </c:pt>
                <c:pt idx="4">
                  <c:v>99.83</c:v>
                </c:pt>
              </c:numCache>
            </c:numRef>
          </c:val>
          <c:extLst>
            <c:ext xmlns:c16="http://schemas.microsoft.com/office/drawing/2014/chart" uri="{C3380CC4-5D6E-409C-BE32-E72D297353CC}">
              <c16:uniqueId val="{00000000-63AD-4B22-B0AF-2F5F225402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63AD-4B22-B0AF-2F5F225402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101.32</c:v>
                </c:pt>
                <c:pt idx="1">
                  <c:v>98.02</c:v>
                </c:pt>
                <c:pt idx="2">
                  <c:v>96.01</c:v>
                </c:pt>
                <c:pt idx="3">
                  <c:v>99.6</c:v>
                </c:pt>
                <c:pt idx="4">
                  <c:v>102.41</c:v>
                </c:pt>
              </c:numCache>
            </c:numRef>
          </c:val>
          <c:extLst>
            <c:ext xmlns:c16="http://schemas.microsoft.com/office/drawing/2014/chart" uri="{C3380CC4-5D6E-409C-BE32-E72D297353CC}">
              <c16:uniqueId val="{00000000-87C0-4484-B927-8533D2816EC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87C0-4484-B927-8533D2816EC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1" sqref="B1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沖縄県</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自治体職員</v>
      </c>
      <c r="AE8" s="44"/>
      <c r="AF8" s="44"/>
      <c r="AG8" s="44"/>
      <c r="AH8" s="44"/>
      <c r="AI8" s="44"/>
      <c r="AJ8" s="44"/>
      <c r="AK8" s="2"/>
      <c r="AL8" s="45">
        <f>データ!$R$6</f>
        <v>1485526</v>
      </c>
      <c r="AM8" s="45"/>
      <c r="AN8" s="45"/>
      <c r="AO8" s="45"/>
      <c r="AP8" s="45"/>
      <c r="AQ8" s="45"/>
      <c r="AR8" s="45"/>
      <c r="AS8" s="45"/>
      <c r="AT8" s="46">
        <f>データ!$S$6</f>
        <v>2282.08</v>
      </c>
      <c r="AU8" s="47"/>
      <c r="AV8" s="47"/>
      <c r="AW8" s="47"/>
      <c r="AX8" s="47"/>
      <c r="AY8" s="47"/>
      <c r="AZ8" s="47"/>
      <c r="BA8" s="47"/>
      <c r="BB8" s="48">
        <f>データ!$T$6</f>
        <v>650.95000000000005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83.44</v>
      </c>
      <c r="J10" s="47"/>
      <c r="K10" s="47"/>
      <c r="L10" s="47"/>
      <c r="M10" s="47"/>
      <c r="N10" s="47"/>
      <c r="O10" s="81"/>
      <c r="P10" s="48">
        <f>データ!$P$6</f>
        <v>99.78</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1339209</v>
      </c>
      <c r="AM10" s="45"/>
      <c r="AN10" s="45"/>
      <c r="AO10" s="45"/>
      <c r="AP10" s="45"/>
      <c r="AQ10" s="45"/>
      <c r="AR10" s="45"/>
      <c r="AS10" s="45"/>
      <c r="AT10" s="46">
        <f>データ!$V$6</f>
        <v>741.2</v>
      </c>
      <c r="AU10" s="47"/>
      <c r="AV10" s="47"/>
      <c r="AW10" s="47"/>
      <c r="AX10" s="47"/>
      <c r="AY10" s="47"/>
      <c r="AZ10" s="47"/>
      <c r="BA10" s="47"/>
      <c r="BB10" s="48">
        <f>データ!$W$6</f>
        <v>1806.81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qtXLVXELu1rpdZVmmKlTmyu4+48TbHEaL5359tHOOWmRrFWH95Ie3TwwqiQG0z7NpTFz8rGIEzKN13mqQQ0gQQ==" saltValue="0bDDRzJBP/QnkBa/0pxV8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470007</v>
      </c>
      <c r="D6" s="20">
        <f t="shared" si="3"/>
        <v>46</v>
      </c>
      <c r="E6" s="20">
        <f t="shared" si="3"/>
        <v>1</v>
      </c>
      <c r="F6" s="20">
        <f t="shared" si="3"/>
        <v>0</v>
      </c>
      <c r="G6" s="20">
        <f t="shared" si="3"/>
        <v>2</v>
      </c>
      <c r="H6" s="20" t="str">
        <f t="shared" si="3"/>
        <v>沖縄県</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83.44</v>
      </c>
      <c r="P6" s="21">
        <f t="shared" si="3"/>
        <v>99.78</v>
      </c>
      <c r="Q6" s="21">
        <f t="shared" si="3"/>
        <v>0</v>
      </c>
      <c r="R6" s="21">
        <f t="shared" si="3"/>
        <v>1485526</v>
      </c>
      <c r="S6" s="21">
        <f t="shared" si="3"/>
        <v>2282.08</v>
      </c>
      <c r="T6" s="21">
        <f t="shared" si="3"/>
        <v>650.95000000000005</v>
      </c>
      <c r="U6" s="21">
        <f t="shared" si="3"/>
        <v>1339209</v>
      </c>
      <c r="V6" s="21">
        <f t="shared" si="3"/>
        <v>741.2</v>
      </c>
      <c r="W6" s="21">
        <f t="shared" si="3"/>
        <v>1806.81</v>
      </c>
      <c r="X6" s="22">
        <f>IF(X7="",NA(),X7)</f>
        <v>101.26</v>
      </c>
      <c r="Y6" s="22">
        <f t="shared" ref="Y6:AG6" si="4">IF(Y7="",NA(),Y7)</f>
        <v>103.02</v>
      </c>
      <c r="Z6" s="22">
        <f t="shared" si="4"/>
        <v>104.15</v>
      </c>
      <c r="AA6" s="22">
        <f t="shared" si="4"/>
        <v>102.03</v>
      </c>
      <c r="AB6" s="22">
        <f t="shared" si="4"/>
        <v>100.46</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187.42</v>
      </c>
      <c r="AU6" s="22">
        <f t="shared" ref="AU6:BC6" si="6">IF(AU7="",NA(),AU7)</f>
        <v>178.27</v>
      </c>
      <c r="AV6" s="22">
        <f t="shared" si="6"/>
        <v>188.6</v>
      </c>
      <c r="AW6" s="22">
        <f t="shared" si="6"/>
        <v>173.21</v>
      </c>
      <c r="AX6" s="22">
        <f t="shared" si="6"/>
        <v>154.91</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404.71</v>
      </c>
      <c r="BF6" s="22">
        <f t="shared" ref="BF6:BN6" si="7">IF(BF7="",NA(),BF7)</f>
        <v>392.64</v>
      </c>
      <c r="BG6" s="22">
        <f t="shared" si="7"/>
        <v>383.09</v>
      </c>
      <c r="BH6" s="22">
        <f t="shared" si="7"/>
        <v>371.64</v>
      </c>
      <c r="BI6" s="22">
        <f t="shared" si="7"/>
        <v>358.96</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100.91</v>
      </c>
      <c r="BQ6" s="22">
        <f t="shared" ref="BQ6:BY6" si="8">IF(BQ7="",NA(),BQ7)</f>
        <v>104.31</v>
      </c>
      <c r="BR6" s="22">
        <f t="shared" si="8"/>
        <v>106.49</v>
      </c>
      <c r="BS6" s="22">
        <f t="shared" si="8"/>
        <v>102.65</v>
      </c>
      <c r="BT6" s="22">
        <f t="shared" si="8"/>
        <v>99.83</v>
      </c>
      <c r="BU6" s="22">
        <f t="shared" si="8"/>
        <v>112.83</v>
      </c>
      <c r="BV6" s="22">
        <f t="shared" si="8"/>
        <v>112.84</v>
      </c>
      <c r="BW6" s="22">
        <f t="shared" si="8"/>
        <v>110.77</v>
      </c>
      <c r="BX6" s="22">
        <f t="shared" si="8"/>
        <v>112.35</v>
      </c>
      <c r="BY6" s="22">
        <f t="shared" si="8"/>
        <v>106.47</v>
      </c>
      <c r="BZ6" s="21" t="str">
        <f>IF(BZ7="","",IF(BZ7="-","【-】","【"&amp;SUBSTITUTE(TEXT(BZ7,"#,##0.00"),"-","△")&amp;"】"))</f>
        <v>【106.47】</v>
      </c>
      <c r="CA6" s="22">
        <f>IF(CA7="",NA(),CA7)</f>
        <v>101.32</v>
      </c>
      <c r="CB6" s="22">
        <f t="shared" ref="CB6:CJ6" si="9">IF(CB7="",NA(),CB7)</f>
        <v>98.02</v>
      </c>
      <c r="CC6" s="22">
        <f t="shared" si="9"/>
        <v>96.01</v>
      </c>
      <c r="CD6" s="22">
        <f t="shared" si="9"/>
        <v>99.6</v>
      </c>
      <c r="CE6" s="22">
        <f t="shared" si="9"/>
        <v>102.41</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70.17</v>
      </c>
      <c r="CM6" s="22">
        <f t="shared" ref="CM6:CU6" si="10">IF(CM7="",NA(),CM7)</f>
        <v>70.27</v>
      </c>
      <c r="CN6" s="22">
        <f t="shared" si="10"/>
        <v>70.03</v>
      </c>
      <c r="CO6" s="22">
        <f t="shared" si="10"/>
        <v>69.72</v>
      </c>
      <c r="CP6" s="22">
        <f t="shared" si="10"/>
        <v>70.150000000000006</v>
      </c>
      <c r="CQ6" s="22">
        <f t="shared" si="10"/>
        <v>61.77</v>
      </c>
      <c r="CR6" s="22">
        <f t="shared" si="10"/>
        <v>61.69</v>
      </c>
      <c r="CS6" s="22">
        <f t="shared" si="10"/>
        <v>62.26</v>
      </c>
      <c r="CT6" s="22">
        <f t="shared" si="10"/>
        <v>62.22</v>
      </c>
      <c r="CU6" s="22">
        <f t="shared" si="10"/>
        <v>61.45</v>
      </c>
      <c r="CV6" s="21" t="str">
        <f>IF(CV7="","",IF(CV7="-","【-】","【"&amp;SUBSTITUTE(TEXT(CV7,"#,##0.00"),"-","△")&amp;"】"))</f>
        <v>【61.45】</v>
      </c>
      <c r="CW6" s="22">
        <f>IF(CW7="",NA(),CW7)</f>
        <v>99.16</v>
      </c>
      <c r="CX6" s="22">
        <f t="shared" ref="CX6:DF6" si="11">IF(CX7="",NA(),CX7)</f>
        <v>99.08</v>
      </c>
      <c r="CY6" s="22">
        <f t="shared" si="11"/>
        <v>99.12</v>
      </c>
      <c r="CZ6" s="22">
        <f t="shared" si="11"/>
        <v>99.13</v>
      </c>
      <c r="DA6" s="22">
        <f t="shared" si="11"/>
        <v>99</v>
      </c>
      <c r="DB6" s="22">
        <f t="shared" si="11"/>
        <v>100.08</v>
      </c>
      <c r="DC6" s="22">
        <f t="shared" si="11"/>
        <v>100</v>
      </c>
      <c r="DD6" s="22">
        <f t="shared" si="11"/>
        <v>100.16</v>
      </c>
      <c r="DE6" s="22">
        <f t="shared" si="11"/>
        <v>100.28</v>
      </c>
      <c r="DF6" s="22">
        <f t="shared" si="11"/>
        <v>100.29</v>
      </c>
      <c r="DG6" s="21" t="str">
        <f>IF(DG7="","",IF(DG7="-","【-】","【"&amp;SUBSTITUTE(TEXT(DG7,"#,##0.00"),"-","△")&amp;"】"))</f>
        <v>【100.29】</v>
      </c>
      <c r="DH6" s="22">
        <f>IF(DH7="",NA(),DH7)</f>
        <v>50.27</v>
      </c>
      <c r="DI6" s="22">
        <f t="shared" ref="DI6:DQ6" si="12">IF(DI7="",NA(),DI7)</f>
        <v>51.65</v>
      </c>
      <c r="DJ6" s="22">
        <f t="shared" si="12"/>
        <v>52.35</v>
      </c>
      <c r="DK6" s="22">
        <f t="shared" si="12"/>
        <v>53.99</v>
      </c>
      <c r="DL6" s="22">
        <f t="shared" si="12"/>
        <v>54.97</v>
      </c>
      <c r="DM6" s="22">
        <f t="shared" si="12"/>
        <v>55.77</v>
      </c>
      <c r="DN6" s="22">
        <f t="shared" si="12"/>
        <v>56.48</v>
      </c>
      <c r="DO6" s="22">
        <f t="shared" si="12"/>
        <v>57.5</v>
      </c>
      <c r="DP6" s="22">
        <f t="shared" si="12"/>
        <v>58.52</v>
      </c>
      <c r="DQ6" s="22">
        <f t="shared" si="12"/>
        <v>59.51</v>
      </c>
      <c r="DR6" s="21" t="str">
        <f>IF(DR7="","",IF(DR7="-","【-】","【"&amp;SUBSTITUTE(TEXT(DR7,"#,##0.00"),"-","△")&amp;"】"))</f>
        <v>【59.51】</v>
      </c>
      <c r="DS6" s="22">
        <f>IF(DS7="",NA(),DS7)</f>
        <v>30.57</v>
      </c>
      <c r="DT6" s="22">
        <f t="shared" ref="DT6:EB6" si="13">IF(DT7="",NA(),DT7)</f>
        <v>30.56</v>
      </c>
      <c r="DU6" s="22">
        <f t="shared" si="13"/>
        <v>38.22</v>
      </c>
      <c r="DV6" s="22">
        <f t="shared" si="13"/>
        <v>38.46</v>
      </c>
      <c r="DW6" s="22">
        <f t="shared" si="13"/>
        <v>36.81</v>
      </c>
      <c r="DX6" s="22">
        <f t="shared" si="13"/>
        <v>25.84</v>
      </c>
      <c r="DY6" s="22">
        <f t="shared" si="13"/>
        <v>27.61</v>
      </c>
      <c r="DZ6" s="22">
        <f t="shared" si="13"/>
        <v>30.3</v>
      </c>
      <c r="EA6" s="22">
        <f t="shared" si="13"/>
        <v>31.74</v>
      </c>
      <c r="EB6" s="22">
        <f t="shared" si="13"/>
        <v>32.380000000000003</v>
      </c>
      <c r="EC6" s="21" t="str">
        <f>IF(EC7="","",IF(EC7="-","【-】","【"&amp;SUBSTITUTE(TEXT(EC7,"#,##0.00"),"-","△")&amp;"】"))</f>
        <v>【32.38】</v>
      </c>
      <c r="ED6" s="22">
        <f>IF(ED7="",NA(),ED7)</f>
        <v>0.45</v>
      </c>
      <c r="EE6" s="21">
        <f t="shared" ref="EE6:EM6" si="14">IF(EE7="",NA(),EE7)</f>
        <v>0</v>
      </c>
      <c r="EF6" s="22">
        <f t="shared" si="14"/>
        <v>1.22</v>
      </c>
      <c r="EG6" s="22">
        <f t="shared" si="14"/>
        <v>0.41</v>
      </c>
      <c r="EH6" s="22">
        <f t="shared" si="14"/>
        <v>2.69</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2">
      <c r="A7" s="15"/>
      <c r="B7" s="24">
        <v>2022</v>
      </c>
      <c r="C7" s="24">
        <v>470007</v>
      </c>
      <c r="D7" s="24">
        <v>46</v>
      </c>
      <c r="E7" s="24">
        <v>1</v>
      </c>
      <c r="F7" s="24">
        <v>0</v>
      </c>
      <c r="G7" s="24">
        <v>2</v>
      </c>
      <c r="H7" s="24" t="s">
        <v>93</v>
      </c>
      <c r="I7" s="24" t="s">
        <v>94</v>
      </c>
      <c r="J7" s="24" t="s">
        <v>95</v>
      </c>
      <c r="K7" s="24" t="s">
        <v>96</v>
      </c>
      <c r="L7" s="24" t="s">
        <v>97</v>
      </c>
      <c r="M7" s="24" t="s">
        <v>98</v>
      </c>
      <c r="N7" s="25" t="s">
        <v>99</v>
      </c>
      <c r="O7" s="25">
        <v>83.44</v>
      </c>
      <c r="P7" s="25">
        <v>99.78</v>
      </c>
      <c r="Q7" s="25">
        <v>0</v>
      </c>
      <c r="R7" s="25">
        <v>1485526</v>
      </c>
      <c r="S7" s="25">
        <v>2282.08</v>
      </c>
      <c r="T7" s="25">
        <v>650.95000000000005</v>
      </c>
      <c r="U7" s="25">
        <v>1339209</v>
      </c>
      <c r="V7" s="25">
        <v>741.2</v>
      </c>
      <c r="W7" s="25">
        <v>1806.81</v>
      </c>
      <c r="X7" s="25">
        <v>101.26</v>
      </c>
      <c r="Y7" s="25">
        <v>103.02</v>
      </c>
      <c r="Z7" s="25">
        <v>104.15</v>
      </c>
      <c r="AA7" s="25">
        <v>102.03</v>
      </c>
      <c r="AB7" s="25">
        <v>100.46</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187.42</v>
      </c>
      <c r="AU7" s="25">
        <v>178.27</v>
      </c>
      <c r="AV7" s="25">
        <v>188.6</v>
      </c>
      <c r="AW7" s="25">
        <v>173.21</v>
      </c>
      <c r="AX7" s="25">
        <v>154.91</v>
      </c>
      <c r="AY7" s="25">
        <v>258.49</v>
      </c>
      <c r="AZ7" s="25">
        <v>271.10000000000002</v>
      </c>
      <c r="BA7" s="25">
        <v>284.45</v>
      </c>
      <c r="BB7" s="25">
        <v>309.23</v>
      </c>
      <c r="BC7" s="25">
        <v>313.43</v>
      </c>
      <c r="BD7" s="25">
        <v>313.43</v>
      </c>
      <c r="BE7" s="25">
        <v>404.71</v>
      </c>
      <c r="BF7" s="25">
        <v>392.64</v>
      </c>
      <c r="BG7" s="25">
        <v>383.09</v>
      </c>
      <c r="BH7" s="25">
        <v>371.64</v>
      </c>
      <c r="BI7" s="25">
        <v>358.96</v>
      </c>
      <c r="BJ7" s="25">
        <v>290.31</v>
      </c>
      <c r="BK7" s="25">
        <v>272.95999999999998</v>
      </c>
      <c r="BL7" s="25">
        <v>260.95999999999998</v>
      </c>
      <c r="BM7" s="25">
        <v>240.07</v>
      </c>
      <c r="BN7" s="25">
        <v>224.81</v>
      </c>
      <c r="BO7" s="25">
        <v>224.81</v>
      </c>
      <c r="BP7" s="25">
        <v>100.91</v>
      </c>
      <c r="BQ7" s="25">
        <v>104.31</v>
      </c>
      <c r="BR7" s="25">
        <v>106.49</v>
      </c>
      <c r="BS7" s="25">
        <v>102.65</v>
      </c>
      <c r="BT7" s="25">
        <v>99.83</v>
      </c>
      <c r="BU7" s="25">
        <v>112.83</v>
      </c>
      <c r="BV7" s="25">
        <v>112.84</v>
      </c>
      <c r="BW7" s="25">
        <v>110.77</v>
      </c>
      <c r="BX7" s="25">
        <v>112.35</v>
      </c>
      <c r="BY7" s="25">
        <v>106.47</v>
      </c>
      <c r="BZ7" s="25">
        <v>106.47</v>
      </c>
      <c r="CA7" s="25">
        <v>101.32</v>
      </c>
      <c r="CB7" s="25">
        <v>98.02</v>
      </c>
      <c r="CC7" s="25">
        <v>96.01</v>
      </c>
      <c r="CD7" s="25">
        <v>99.6</v>
      </c>
      <c r="CE7" s="25">
        <v>102.41</v>
      </c>
      <c r="CF7" s="25">
        <v>73.86</v>
      </c>
      <c r="CG7" s="25">
        <v>73.849999999999994</v>
      </c>
      <c r="CH7" s="25">
        <v>73.180000000000007</v>
      </c>
      <c r="CI7" s="25">
        <v>73.05</v>
      </c>
      <c r="CJ7" s="25">
        <v>77.53</v>
      </c>
      <c r="CK7" s="25">
        <v>77.53</v>
      </c>
      <c r="CL7" s="25">
        <v>70.17</v>
      </c>
      <c r="CM7" s="25">
        <v>70.27</v>
      </c>
      <c r="CN7" s="25">
        <v>70.03</v>
      </c>
      <c r="CO7" s="25">
        <v>69.72</v>
      </c>
      <c r="CP7" s="25">
        <v>70.150000000000006</v>
      </c>
      <c r="CQ7" s="25">
        <v>61.77</v>
      </c>
      <c r="CR7" s="25">
        <v>61.69</v>
      </c>
      <c r="CS7" s="25">
        <v>62.26</v>
      </c>
      <c r="CT7" s="25">
        <v>62.22</v>
      </c>
      <c r="CU7" s="25">
        <v>61.45</v>
      </c>
      <c r="CV7" s="25">
        <v>61.45</v>
      </c>
      <c r="CW7" s="25">
        <v>99.16</v>
      </c>
      <c r="CX7" s="25">
        <v>99.08</v>
      </c>
      <c r="CY7" s="25">
        <v>99.12</v>
      </c>
      <c r="CZ7" s="25">
        <v>99.13</v>
      </c>
      <c r="DA7" s="25">
        <v>99</v>
      </c>
      <c r="DB7" s="25">
        <v>100.08</v>
      </c>
      <c r="DC7" s="25">
        <v>100</v>
      </c>
      <c r="DD7" s="25">
        <v>100.16</v>
      </c>
      <c r="DE7" s="25">
        <v>100.28</v>
      </c>
      <c r="DF7" s="25">
        <v>100.29</v>
      </c>
      <c r="DG7" s="25">
        <v>100.29</v>
      </c>
      <c r="DH7" s="25">
        <v>50.27</v>
      </c>
      <c r="DI7" s="25">
        <v>51.65</v>
      </c>
      <c r="DJ7" s="25">
        <v>52.35</v>
      </c>
      <c r="DK7" s="25">
        <v>53.99</v>
      </c>
      <c r="DL7" s="25">
        <v>54.97</v>
      </c>
      <c r="DM7" s="25">
        <v>55.77</v>
      </c>
      <c r="DN7" s="25">
        <v>56.48</v>
      </c>
      <c r="DO7" s="25">
        <v>57.5</v>
      </c>
      <c r="DP7" s="25">
        <v>58.52</v>
      </c>
      <c r="DQ7" s="25">
        <v>59.51</v>
      </c>
      <c r="DR7" s="25">
        <v>59.51</v>
      </c>
      <c r="DS7" s="25">
        <v>30.57</v>
      </c>
      <c r="DT7" s="25">
        <v>30.56</v>
      </c>
      <c r="DU7" s="25">
        <v>38.22</v>
      </c>
      <c r="DV7" s="25">
        <v>38.46</v>
      </c>
      <c r="DW7" s="25">
        <v>36.81</v>
      </c>
      <c r="DX7" s="25">
        <v>25.84</v>
      </c>
      <c r="DY7" s="25">
        <v>27.61</v>
      </c>
      <c r="DZ7" s="25">
        <v>30.3</v>
      </c>
      <c r="EA7" s="25">
        <v>31.74</v>
      </c>
      <c r="EB7" s="25">
        <v>32.380000000000003</v>
      </c>
      <c r="EC7" s="25">
        <v>32.380000000000003</v>
      </c>
      <c r="ED7" s="25">
        <v>0.45</v>
      </c>
      <c r="EE7" s="25">
        <v>0</v>
      </c>
      <c r="EF7" s="25">
        <v>1.22</v>
      </c>
      <c r="EG7" s="25">
        <v>0.41</v>
      </c>
      <c r="EH7" s="25">
        <v>2.69</v>
      </c>
      <c r="EI7" s="25">
        <v>0.24</v>
      </c>
      <c r="EJ7" s="25">
        <v>0.2</v>
      </c>
      <c r="EK7" s="25">
        <v>0.32</v>
      </c>
      <c r="EL7" s="25">
        <v>0.28000000000000003</v>
      </c>
      <c r="EM7" s="25">
        <v>0.4</v>
      </c>
      <c r="EN7" s="25">
        <v>0.4</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2024-01-24T08:22:36Z</cp:lastPrinted>
  <dcterms:created xsi:type="dcterms:W3CDTF">2023-12-05T01:03:08Z</dcterms:created>
  <dcterms:modified xsi:type="dcterms:W3CDTF">2024-01-29T02:14:15Z</dcterms:modified>
  <cp:category/>
</cp:coreProperties>
</file>